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A18" i="11"/>
  <c r="AA17" i="11"/>
  <c r="AA16" i="11"/>
  <c r="AA15" i="11"/>
  <c r="AA14" i="11"/>
  <c r="AA13" i="11"/>
  <c r="AA12" i="11"/>
  <c r="AA11" i="11"/>
  <c r="AA10" i="11"/>
  <c r="AA9" i="11"/>
  <c r="AA8" i="11"/>
  <c r="AA7" i="11"/>
  <c r="BG33" i="9" l="1"/>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U33" i="9"/>
  <c r="U32" i="9"/>
  <c r="BW31" i="9"/>
  <c r="BW32" i="9" s="1"/>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s="1"/>
  <c r="C37" i="9" s="1"/>
  <c r="C38" i="9" s="1"/>
  <c r="C39" i="9" s="1"/>
  <c r="C40" i="9" s="1"/>
  <c r="AM31" i="9"/>
  <c r="AM32" i="9" l="1"/>
  <c r="AM33" i="9" s="1"/>
  <c r="AM34" i="9" s="1"/>
  <c r="BE31" i="9" l="1"/>
  <c r="BE32" i="9" l="1"/>
  <c r="BE33" i="9" s="1"/>
  <c r="CO31" i="9"/>
  <c r="CO32" i="9" s="1"/>
  <c r="CO33" i="9" s="1"/>
  <c r="CO34" i="9" s="1"/>
  <c r="CO35" i="9" s="1"/>
  <c r="CO36" i="9" s="1"/>
  <c r="CO37" i="9" s="1"/>
  <c r="CO38" i="9" s="1"/>
  <c r="CO39" i="9" s="1"/>
  <c r="CO40" i="9" s="1"/>
</calcChain>
</file>

<file path=xl/sharedStrings.xml><?xml version="1.0" encoding="utf-8"?>
<sst xmlns="http://schemas.openxmlformats.org/spreadsheetml/2006/main" count="1153" uniqueCount="580">
  <si>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</si>
  <si>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</si>
  <si>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</si>
  <si>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</si>
  <si>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</si>
  <si>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</si>
  <si>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</si>
  <si>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</si>
  <si>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</si>
  <si>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</si>
  <si>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</si>
  <si>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</si>
  <si>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</si>
  <si>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</si>
  <si>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</si>
  <si>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</si>
  <si>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</si>
  <si>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</si>
  <si>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</si>
  <si>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</si>
  <si>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</si>
  <si>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</si>
  <si>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</si>
  <si>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</si>
  <si>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</si>
  <si>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</si>
  <si>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</si>
  <si>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</si>
  <si>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</si>
  <si>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</si>
  <si>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</si>
  <si>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</si>
  <si>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</si>
  <si>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</si>
  <si>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</si>
  <si>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</si>
  <si>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</si>
  <si>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</si>
  <si>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</si>
  <si>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</si>
  <si>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</si>
  <si>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</si>
  <si>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</si>
  <si>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</si>
  <si>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</si>
  <si>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</si>
  <si>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</si>
  <si>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</si>
  <si>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</si>
  <si>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</si>
  <si>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</si>
  <si>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</si>
  <si>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</si>
  <si>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</si>
  <si>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</si>
  <si>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</si>
  <si>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</si>
  <si>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</si>
  <si>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</si>
  <si>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</si>
  <si>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</si>
  <si>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</si>
  <si>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</si>
  <si>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</si>
  <si>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</si>
  <si>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宮崎県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</si>
  <si>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</si>
  <si>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</si>
  <si>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</si>
  <si>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</si>
  <si>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</si>
  <si>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</si>
  <si>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</si>
  <si>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</si>
  <si>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</si>
  <si>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</si>
  <si>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</si>
  <si>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</si>
  <si>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</si>
  <si>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</si>
  <si>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</si>
  <si>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</si>
  <si>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</si>
  <si>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</si>
  <si>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</si>
  <si>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</si>
  <si>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</si>
  <si>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</si>
  <si>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</si>
  <si>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</si>
  <si>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</si>
  <si>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</si>
  <si>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</si>
  <si>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</si>
  <si>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</si>
  <si>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</si>
  <si>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</si>
  <si>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</si>
  <si>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</si>
  <si>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</si>
  <si>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</si>
  <si>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</si>
  <si>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</si>
  <si>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</si>
  <si>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</si>
  <si>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</si>
  <si>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</si>
  <si>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</si>
  <si>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</si>
  <si>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</si>
  <si>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</si>
  <si>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</si>
  <si>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</si>
  <si>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</si>
  <si>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</si>
  <si>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</si>
  <si>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</si>
  <si>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</si>
  <si>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</si>
  <si>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</si>
  <si>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</si>
  <si>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</si>
  <si>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</si>
  <si>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</si>
  <si>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</si>
  <si>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</si>
  <si>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</si>
  <si>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</si>
  <si>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</si>
  <si>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</si>
  <si>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</si>
  <si>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</si>
  <si>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</si>
  <si>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</si>
  <si>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</si>
  <si>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</si>
  <si>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</si>
  <si>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</si>
  <si>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</si>
  <si>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</si>
  <si>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</si>
  <si>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</si>
  <si>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</si>
  <si>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</si>
  <si>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</si>
  <si>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</si>
  <si>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</si>
  <si>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</si>
  <si>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</si>
  <si>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</si>
  <si>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</si>
  <si>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</si>
  <si>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</si>
  <si>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</si>
  <si>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</si>
  <si>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</si>
  <si>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</si>
  <si>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</si>
  <si>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</si>
  <si>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</si>
  <si>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</si>
  <si>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</si>
  <si>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</si>
  <si>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</si>
  <si>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</si>
  <si>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</si>
  <si>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</si>
  <si>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</si>
  <si>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</si>
  <si>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</si>
  <si>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</si>
  <si>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</si>
  <si>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</si>
  <si>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</si>
  <si>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</si>
  <si>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</si>
  <si>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</si>
  <si>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</si>
  <si>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</si>
  <si>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</si>
  <si>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</si>
  <si>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</si>
  <si>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</si>
  <si>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</si>
  <si>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</si>
  <si>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</si>
  <si>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</si>
  <si>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</si>
  <si>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</si>
  <si>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</si>
  <si>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</si>
  <si>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</si>
  <si>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</si>
  <si>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</si>
  <si>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</si>
  <si>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</si>
  <si>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</si>
  <si>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</si>
  <si>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</si>
  <si>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</si>
  <si>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</si>
  <si>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</si>
  <si>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</si>
  <si>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</si>
  <si>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</si>
  <si>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</si>
  <si>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</si>
  <si>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</si>
  <si>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</si>
  <si>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</si>
  <si>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</si>
  <si>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</si>
  <si>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</si>
  <si>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</si>
  <si>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</si>
  <si>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</si>
  <si>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</si>
  <si>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</si>
  <si>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</si>
  <si>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</si>
  <si>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</si>
  <si>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</si>
  <si>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</si>
  <si>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</si>
  <si>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</si>
  <si>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</si>
  <si>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</si>
  <si>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</si>
  <si>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</si>
  <si>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</si>
  <si>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</si>
  <si>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</si>
  <si>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</si>
  <si>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</si>
  <si>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</si>
  <si>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</si>
  <si>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</si>
  <si>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</si>
  <si>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</si>
  <si>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</si>
  <si>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</si>
  <si>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</si>
  <si>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</si>
  <si>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</si>
  <si>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</si>
  <si>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</si>
  <si>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</si>
  <si>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</si>
  <si>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</si>
  <si>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</si>
  <si>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</si>
  <si>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</si>
  <si>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</si>
  <si>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</si>
  <si>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</si>
  <si>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</si>
  <si>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</si>
  <si>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</si>
  <si>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</si>
  <si>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</si>
  <si>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</si>
  <si>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</si>
  <si>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</si>
  <si>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</si>
  <si>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</si>
  <si>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</si>
  <si>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</si>
  <si>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</si>
  <si>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</si>
  <si>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</si>
  <si>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</si>
  <si>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</si>
  <si>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</si>
  <si>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</si>
  <si>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</si>
  <si>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</si>
  <si>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</si>
  <si>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</si>
  <si>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</si>
  <si>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</si>
  <si>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</si>
  <si>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</si>
  <si>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</si>
  <si>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</si>
  <si>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</si>
  <si>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</si>
  <si>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</si>
  <si>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</si>
  <si>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</si>
  <si>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</si>
  <si>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</si>
  <si>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</si>
  <si>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</si>
  <si>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</si>
  <si>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</si>
  <si>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</si>
  <si>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</si>
  <si>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</si>
  <si>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</si>
  <si>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</si>
  <si>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</si>
  <si>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</si>
  <si>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</si>
  <si>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</si>
  <si>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</si>
  <si>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</si>
  <si>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</si>
  <si>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</si>
  <si>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</si>
  <si>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</si>
  <si>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</si>
  <si>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</si>
  <si>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宮崎県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</si>
  <si>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</si>
  <si>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</si>
  <si>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</si>
  <si>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</si>
  <si>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</si>
  <si>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</si>
  <si>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</si>
  <si>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</si>
  <si>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</si>
  <si>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</si>
  <si>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</si>
  <si>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</si>
  <si>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</si>
  <si>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</si>
  <si>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</si>
  <si>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</si>
  <si>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</si>
  <si>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</si>
  <si>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</si>
  <si>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</si>
  <si>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</si>
  <si>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</si>
  <si>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</si>
  <si>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</si>
  <si>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</si>
  <si>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</si>
  <si>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</si>
  <si>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</si>
  <si>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</si>
  <si>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</si>
  <si>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</si>
  <si>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</si>
  <si>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</si>
  <si>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電気事業会計</t>
    <phoneticPr fontId="5"/>
  </si>
  <si>
    <t>地域振興事業会計</t>
    <phoneticPr fontId="5"/>
  </si>
  <si>
    <t>県立病院事業会計</t>
    <phoneticPr fontId="5"/>
  </si>
  <si>
    <t>えびの高原スポーツレクリエーション施設特別会計</t>
    <phoneticPr fontId="5"/>
  </si>
  <si>
    <t>県営国民宿舎特別会計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</si>
  <si>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</si>
  <si>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</si>
  <si>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</si>
  <si>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</si>
  <si>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</si>
  <si>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</si>
  <si>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</si>
  <si>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</si>
  <si>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</si>
  <si>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</si>
  <si>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</si>
  <si>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</si>
  <si>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</si>
  <si>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</si>
  <si>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</si>
  <si>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</si>
  <si>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</si>
  <si>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</si>
  <si>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</si>
  <si>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</si>
  <si>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</si>
  <si>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</si>
  <si>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</si>
  <si>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</si>
  <si>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</si>
  <si>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</si>
  <si>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</si>
  <si>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</si>
  <si>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</si>
  <si>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</si>
  <si>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</si>
  <si>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</si>
  <si>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</si>
  <si>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</si>
  <si>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</si>
  <si>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</si>
  <si>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</si>
  <si>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</si>
  <si>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</si>
  <si>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</si>
  <si>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</si>
  <si>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</si>
  <si>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</si>
  <si>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</si>
  <si>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</si>
  <si>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</si>
  <si>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</si>
  <si>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</si>
  <si>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</si>
  <si>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</si>
  <si>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</si>
  <si>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</si>
  <si>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</si>
  <si>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</si>
  <si>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</si>
  <si>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</si>
  <si>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</si>
  <si>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えびの高原スポーツレクリエーション施設特別会計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</si>
  <si>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</si>
  <si>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</si>
  <si>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</si>
  <si>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</si>
  <si>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</si>
  <si>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</si>
  <si>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</si>
  <si>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</si>
  <si>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</si>
  <si>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</si>
  <si>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</si>
  <si>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</si>
  <si>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</si>
  <si>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</si>
  <si>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</si>
  <si>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</si>
  <si>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</si>
  <si>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</si>
  <si>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</si>
  <si>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</si>
  <si>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</si>
  <si>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</si>
  <si>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</si>
  <si>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</si>
  <si>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</si>
  <si>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</si>
  <si>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</si>
  <si>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</si>
  <si>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</si>
  <si>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</si>
  <si>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</si>
  <si>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</si>
  <si>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</si>
  <si>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</si>
  <si>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</si>
  <si>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</si>
  <si>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</si>
  <si>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</si>
  <si>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</si>
  <si>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</si>
  <si>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</si>
  <si>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</si>
  <si>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</si>
  <si>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</si>
  <si>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</si>
  <si>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</si>
  <si>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</si>
  <si>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</si>
  <si>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</si>
  <si>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</si>
  <si>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</si>
  <si>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</si>
  <si>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</si>
  <si>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</si>
  <si>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</si>
  <si>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</si>
  <si>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</si>
  <si>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</si>
  <si>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</si>
  <si>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</si>
  <si>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</si>
  <si>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</si>
  <si>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</si>
  <si>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</si>
  <si>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</si>
  <si>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</si>
  <si>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</si>
  <si>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</si>
  <si>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</si>
  <si>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</si>
  <si>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</si>
  <si>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</si>
  <si>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</si>
  <si>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</si>
  <si>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</si>
  <si>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</si>
  <si>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</si>
  <si>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</si>
  <si>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</si>
  <si>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0.19</t>
  </si>
  <si>
    <t>小規模企業者等設備導入資金特別会計</t>
  </si>
  <si>
    <t>▲ 0.01</t>
  </si>
  <si>
    <t>▲ 0.14</t>
  </si>
  <si>
    <t>▲ 0.00</t>
  </si>
  <si>
    <t>母子父子寡婦福祉資金特別会計</t>
  </si>
  <si>
    <t>電気事業会計</t>
  </si>
  <si>
    <t>一般会計</t>
  </si>
  <si>
    <t>県立病院事業会計</t>
  </si>
  <si>
    <t>港湾整備事業特別会計</t>
  </si>
  <si>
    <t>工業用水道事業会計</t>
  </si>
  <si>
    <t>地域振興事業会計</t>
  </si>
  <si>
    <t>その他会計（赤字）</t>
  </si>
  <si>
    <t>▲ 0.03</t>
  </si>
  <si>
    <t>その他会計（黒字）</t>
  </si>
  <si>
    <t>一般会計</t>
    <rPh sb="0" eb="2">
      <t>イッパン</t>
    </rPh>
    <rPh sb="2" eb="4">
      <t>カイケイ</t>
    </rPh>
    <phoneticPr fontId="5"/>
  </si>
  <si>
    <t>沿岸漁業改善資金特別会計</t>
  </si>
  <si>
    <t>山林基本財産特別会計</t>
  </si>
  <si>
    <t>拡大造林事業特別会計</t>
  </si>
  <si>
    <t>公共用地取得事業特別会計</t>
  </si>
  <si>
    <t>公債管理特別会計</t>
  </si>
  <si>
    <t>県立学校実習事業特別会計</t>
  </si>
  <si>
    <t>開発事業特別資金特別会計</t>
  </si>
  <si>
    <t>育英資金特別会計</t>
  </si>
  <si>
    <t>林業改善資金特別会計</t>
  </si>
  <si>
    <t>母子父子寡婦福祉資金特別会計</t>
    <rPh sb="2" eb="4">
      <t>フシ</t>
    </rPh>
    <phoneticPr fontId="32"/>
  </si>
  <si>
    <t>法適用事業</t>
    <rPh sb="0" eb="1">
      <t>ホウ</t>
    </rPh>
    <rPh sb="1" eb="3">
      <t>テキヨウ</t>
    </rPh>
    <rPh sb="3" eb="5">
      <t>ジギョウ</t>
    </rPh>
    <phoneticPr fontId="5"/>
  </si>
  <si>
    <t>法非適用事業</t>
    <rPh sb="0" eb="1">
      <t>ホウ</t>
    </rPh>
    <rPh sb="1" eb="2">
      <t>ヒ</t>
    </rPh>
    <rPh sb="2" eb="4">
      <t>テキヨウ</t>
    </rPh>
    <rPh sb="4" eb="6">
      <t>ジギョウ</t>
    </rPh>
    <phoneticPr fontId="5"/>
  </si>
  <si>
    <t>該当なし</t>
    <rPh sb="0" eb="2">
      <t>ガイトウ</t>
    </rPh>
    <phoneticPr fontId="3"/>
  </si>
  <si>
    <t>公益財団法人宮崎県私学振興会</t>
    <rPh sb="0" eb="2">
      <t>コウエキ</t>
    </rPh>
    <phoneticPr fontId="5"/>
  </si>
  <si>
    <t>公益財団法人宮崎県国際交流協会</t>
  </si>
  <si>
    <t>公益財団法人宮崎県立芸術劇場</t>
  </si>
  <si>
    <t>○</t>
  </si>
  <si>
    <t>公益財団法人宮崎県環境整備公社</t>
  </si>
  <si>
    <t>公益財団法人宮崎県生活衛生営業指導センター</t>
  </si>
  <si>
    <t>公益財団法人宮崎県移植推進財団</t>
  </si>
  <si>
    <t>　</t>
  </si>
  <si>
    <t>公益財団法人宮崎県健康づくり協会</t>
  </si>
  <si>
    <t>公益財団法人宮崎県機械技術振興協会</t>
  </si>
  <si>
    <t>公益財団法人宮崎県産業振興機構</t>
    <rPh sb="11" eb="13">
      <t>シンコウ</t>
    </rPh>
    <rPh sb="13" eb="15">
      <t>キコウ</t>
    </rPh>
    <phoneticPr fontId="5"/>
  </si>
  <si>
    <t>株式会社宮崎県ソフトウェアセンター</t>
    <rPh sb="0" eb="2">
      <t>カブシキ</t>
    </rPh>
    <rPh sb="2" eb="4">
      <t>カイシャ</t>
    </rPh>
    <rPh sb="4" eb="7">
      <t>ミヤザキケン</t>
    </rPh>
    <phoneticPr fontId="32"/>
  </si>
  <si>
    <t>○</t>
    <phoneticPr fontId="32"/>
  </si>
  <si>
    <t>公益社団法人宮崎県農業振興公社</t>
  </si>
  <si>
    <t>公益社団法人宮崎県果実協会</t>
    <rPh sb="0" eb="2">
      <t>コウエキ</t>
    </rPh>
    <rPh sb="2" eb="4">
      <t>シャダン</t>
    </rPh>
    <rPh sb="4" eb="6">
      <t>ホウジン</t>
    </rPh>
    <rPh sb="6" eb="9">
      <t>ミヤザキケン</t>
    </rPh>
    <rPh sb="9" eb="11">
      <t>カジツ</t>
    </rPh>
    <rPh sb="11" eb="13">
      <t>キョウカイ</t>
    </rPh>
    <phoneticPr fontId="2"/>
  </si>
  <si>
    <t>公益社団法人宮崎県畜産協会</t>
  </si>
  <si>
    <t>一般社団法人宮崎県酪農公社</t>
  </si>
  <si>
    <t>一般社団法人宮崎県家畜改良事業団</t>
  </si>
  <si>
    <t>一般社団法人宮崎県肉用牛枝肉価格安定基金協会</t>
  </si>
  <si>
    <t>株式会社ミヤチク</t>
    <rPh sb="0" eb="2">
      <t>カブシキ</t>
    </rPh>
    <rPh sb="2" eb="4">
      <t>カイシャ</t>
    </rPh>
    <phoneticPr fontId="2"/>
  </si>
  <si>
    <t>一般財団法人宮崎県内水面振興センター</t>
  </si>
  <si>
    <t>一般財団法人宮崎県水産振興協会</t>
  </si>
  <si>
    <t>一般社団法人宮崎県林業公社</t>
  </si>
  <si>
    <t>公益社団法人宮崎県林業労働機械化センター</t>
  </si>
  <si>
    <t>公益財団法人宮崎県建設技術推進機構</t>
  </si>
  <si>
    <t>宮崎県道路公社</t>
  </si>
  <si>
    <t>宮崎県住宅供給公社</t>
  </si>
  <si>
    <t>一般財団法人一ツ瀬川県民スポーツセンター</t>
  </si>
  <si>
    <t>公益財団法人宮崎県暴力追放センター</t>
  </si>
  <si>
    <t>公益財団法人みやざき観光コンベンション協会</t>
  </si>
  <si>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</si>
  <si>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</si>
  <si>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</si>
  <si>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</si>
  <si>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</si>
  <si>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</si>
  <si>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</si>
  <si>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</si>
  <si>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</si>
  <si>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</si>
  <si>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</si>
  <si>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</si>
  <si>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</si>
  <si>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</si>
  <si>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</si>
  <si>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</si>
  <si>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</si>
  <si>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</si>
  <si>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</si>
  <si>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</si>
  <si>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</si>
  <si>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</si>
  <si>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</si>
  <si>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</si>
  <si>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これまでの県債発行額の抑制等の取組により、両比率ともに経年で改善が図られているが、実質公債費比率はグループ内平均値と比較するとやや高くなっている。
　今後は、公共施設の老朽化対策や国体開催に伴う施設整備等による県債残高及び公債費の増加（両比率の悪化要因）が見込まれることから、財政改革を不断の取組として着実に実行し、比率増加の抑制に努める。</t>
    <phoneticPr fontId="5"/>
  </si>
  <si>
    <t>（　参考　）</t>
    <rPh sb="2" eb="4">
      <t>サンコウ</t>
    </rPh>
    <phoneticPr fontId="5"/>
  </si>
  <si>
    <t>H24</t>
    <phoneticPr fontId="5"/>
  </si>
  <si>
    <t>H25</t>
    <phoneticPr fontId="5"/>
  </si>
  <si>
    <t>H26</t>
    <phoneticPr fontId="5"/>
  </si>
  <si>
    <t>H27</t>
    <phoneticPr fontId="5"/>
  </si>
  <si>
    <t>H28</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</si>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</sst>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6">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sz val="6"/>
      <name val="ＭＳ Ｐゴシック"/>
      <family val="2"/>
      <charset val="128"/>
    </font>
    <font>
      <sz val="14"/>
      <color theme="1"/>
      <name val="ＭＳ Ｐゴシック"/>
      <family val="3"/>
      <charset val="128"/>
    </font>
    <font>
      <sz val="11"/>
      <color indexed="8"/>
      <name val="ＭＳ Ｐゴシック"/>
      <family val="3"/>
      <charset val="128"/>
      <scheme val="minor"/>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38" fontId="31" fillId="0" borderId="0" applyFont="0" applyFill="0" applyBorder="0" applyAlignment="0" applyProtection="0">
      <alignment vertical="center"/>
    </xf>
    <xf numFmtId="0" fontId="35" fillId="0" borderId="0">
      <alignment vertical="center"/>
    </xf>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33" fillId="0" borderId="115" xfId="32" applyFont="1" applyBorder="1" applyAlignment="1" applyProtection="1">
      <alignment horizontal="center" vertical="center" shrinkToFit="1"/>
      <protection locked="0"/>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4" fillId="0" borderId="0" xfId="33" applyFont="1" applyFill="1">
      <alignment vertical="center"/>
    </xf>
    <xf numFmtId="178" fontId="34" fillId="0" borderId="0" xfId="33" applyNumberFormat="1" applyFont="1" applyFill="1" applyBorder="1">
      <alignment vertical="center"/>
    </xf>
    <xf numFmtId="0" fontId="34" fillId="0" borderId="0" xfId="33" applyFont="1" applyFill="1" applyBorder="1">
      <alignment vertical="center"/>
    </xf>
    <xf numFmtId="179" fontId="34" fillId="5" borderId="0" xfId="34" applyNumberFormat="1" applyFont="1" applyFill="1" applyBorder="1" applyAlignment="1">
      <alignment vertical="center" wrapText="1"/>
    </xf>
    <xf numFmtId="49" fontId="34" fillId="5" borderId="34" xfId="34" applyNumberFormat="1" applyFont="1" applyFill="1" applyBorder="1" applyAlignment="1">
      <alignment horizontal="center" vertical="center" wrapText="1"/>
    </xf>
    <xf numFmtId="49" fontId="34"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5"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8"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8" borderId="105" xfId="32" applyNumberFormat="1" applyFont="1" applyFill="1" applyBorder="1" applyAlignment="1" applyProtection="1">
      <alignment horizontal="right" vertical="center" shrinkToFit="1"/>
      <protection locked="0"/>
    </xf>
    <xf numFmtId="177" fontId="25" fillId="8" borderId="106" xfId="32" applyNumberFormat="1" applyFont="1" applyFill="1" applyBorder="1" applyAlignment="1" applyProtection="1">
      <alignment horizontal="right" vertical="center" shrinkToFit="1"/>
      <protection locked="0"/>
    </xf>
    <xf numFmtId="177" fontId="25" fillId="8" borderId="107" xfId="32" applyNumberFormat="1" applyFont="1" applyFill="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8" borderId="105" xfId="32" quotePrefix="1"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8" borderId="105" xfId="37" applyNumberFormat="1" applyFont="1" applyFill="1" applyBorder="1" applyAlignment="1" applyProtection="1">
      <alignment horizontal="right" vertical="center" shrinkToFit="1"/>
      <protection locked="0"/>
    </xf>
    <xf numFmtId="177" fontId="25" fillId="8" borderId="106" xfId="37" applyNumberFormat="1" applyFont="1" applyFill="1" applyBorder="1" applyAlignment="1" applyProtection="1">
      <alignment horizontal="right" vertical="center" shrinkToFit="1"/>
      <protection locked="0"/>
    </xf>
    <xf numFmtId="177" fontId="25" fillId="8" borderId="107" xfId="37" applyNumberFormat="1" applyFont="1" applyFill="1" applyBorder="1" applyAlignment="1" applyProtection="1">
      <alignment horizontal="right" vertical="center" shrinkToFit="1"/>
      <protection locked="0"/>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33" fillId="0" borderId="105" xfId="32" applyFont="1" applyBorder="1" applyAlignment="1" applyProtection="1">
      <alignment horizontal="left" vertical="center" shrinkToFit="1"/>
      <protection locked="0"/>
    </xf>
    <xf numFmtId="0" fontId="33" fillId="0" borderId="106" xfId="32" applyFont="1" applyBorder="1" applyAlignment="1" applyProtection="1">
      <alignment horizontal="left" vertical="center" shrinkToFit="1"/>
      <protection locked="0"/>
    </xf>
    <xf numFmtId="0" fontId="33" fillId="0" borderId="107" xfId="32" applyFont="1" applyBorder="1" applyAlignment="1" applyProtection="1">
      <alignment horizontal="left" vertical="center" shrinkToFit="1"/>
      <protection locked="0"/>
    </xf>
    <xf numFmtId="177" fontId="25" fillId="8" borderId="91" xfId="32" applyNumberFormat="1" applyFont="1" applyFill="1" applyBorder="1" applyAlignment="1" applyProtection="1">
      <alignment horizontal="right" vertical="center" shrinkToFit="1"/>
      <protection locked="0"/>
    </xf>
    <xf numFmtId="177" fontId="25" fillId="8" borderId="92" xfId="32" applyNumberFormat="1" applyFont="1" applyFill="1" applyBorder="1" applyAlignment="1" applyProtection="1">
      <alignment horizontal="right" vertical="center" shrinkToFit="1"/>
      <protection locked="0"/>
    </xf>
    <xf numFmtId="177" fontId="25" fillId="8" borderId="93" xfId="32" applyNumberFormat="1" applyFont="1" applyFill="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4" fillId="0" borderId="34" xfId="33" applyFont="1" applyFill="1" applyBorder="1" applyAlignment="1" applyProtection="1">
      <alignment horizontal="left" vertical="top" wrapText="1"/>
      <protection locked="0"/>
    </xf>
    <xf numFmtId="0" fontId="34"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9">
    <cellStyle name="パーセント 2" xfId="7"/>
    <cellStyle name="桁区切り" xfId="37" builtinId="6"/>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8"/>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98957</c:v>
                </c:pt>
                <c:pt idx="1">
                  <c:v>114030</c:v>
                </c:pt>
                <c:pt idx="2">
                  <c:v>94715</c:v>
                </c:pt>
                <c:pt idx="3">
                  <c:v>97161</c:v>
                </c:pt>
                <c:pt idx="4">
                  <c:v>101731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84482</c:v>
                </c:pt>
                <c:pt idx="1">
                  <c:v>98178</c:v>
                </c:pt>
                <c:pt idx="2">
                  <c:v>99098</c:v>
                </c:pt>
                <c:pt idx="3">
                  <c:v>78659</c:v>
                </c:pt>
                <c:pt idx="4">
                  <c:v>80586</c:v>
                </c:pt>
              </c:numCache>
            </c:numRef>
          </c:val>
          <c:smooth val="0"/>
        </c:ser>
        <c:dLbls>
          <c:showLegendKey val="0"/>
          <c:showVal val="0"/>
          <c:showCatName val="0"/>
          <c:showSerName val="0"/>
          <c:showPercent val="0"/>
          <c:showBubbleSize val="0"/>
        </c:dLbls>
        <c:marker val="1"/>
        <c:smooth val="0"/>
        <c:axId val="244198136"/>
        <c:axId val="244198528"/>
      </c:lineChart>
      <c:catAx>
        <c:axId val="244198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198528"/>
        <c:crosses val="autoZero"/>
        <c:auto val="1"/>
        <c:lblAlgn val="ctr"/>
        <c:lblOffset val="100"/>
        <c:tickLblSkip val="1"/>
        <c:tickMarkSkip val="1"/>
        <c:noMultiLvlLbl val="0"/>
      </c:catAx>
      <c:valAx>
        <c:axId val="244198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198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0.99</c:v>
                </c:pt>
                <c:pt idx="1">
                  <c:v>0.8</c:v>
                </c:pt>
                <c:pt idx="2">
                  <c:v>1.96</c:v>
                </c:pt>
                <c:pt idx="3">
                  <c:v>2.25</c:v>
                </c:pt>
                <c:pt idx="4">
                  <c:v>2.39</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c:v>
                </c:pt>
                <c:pt idx="1">
                  <c:v>3.62</c:v>
                </c:pt>
                <c:pt idx="2">
                  <c:v>3.4</c:v>
                </c:pt>
                <c:pt idx="3">
                  <c:v>3.54</c:v>
                </c:pt>
                <c:pt idx="4">
                  <c:v>3.58</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44564112"/>
        <c:axId val="444564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0.28999999999999998</c:v>
                </c:pt>
                <c:pt idx="1">
                  <c:v>-0.19</c:v>
                </c:pt>
                <c:pt idx="2">
                  <c:v>0.96</c:v>
                </c:pt>
                <c:pt idx="3">
                  <c:v>0.52</c:v>
                </c:pt>
                <c:pt idx="4">
                  <c:v>0.12</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44564112"/>
        <c:axId val="444564504"/>
      </c:lineChart>
      <c:catAx>
        <c:axId val="44456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564504"/>
        <c:crosses val="autoZero"/>
        <c:auto val="1"/>
        <c:lblAlgn val="ctr"/>
        <c:lblOffset val="100"/>
        <c:tickLblSkip val="1"/>
        <c:tickMarkSkip val="1"/>
        <c:noMultiLvlLbl val="0"/>
      </c:catAx>
      <c:valAx>
        <c:axId val="444564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56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0.27</c:v>
                </c:pt>
                <c:pt idx="2">
                  <c:v>#N/A</c:v>
                </c:pt>
                <c:pt idx="3">
                  <c:v>0.26</c:v>
                </c:pt>
                <c:pt idx="4">
                  <c:v>#N/A</c:v>
                </c:pt>
                <c:pt idx="5">
                  <c:v>0.17</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#N/A</c:v>
                </c:pt>
                <c:pt idx="5">
                  <c:v>0</c:v>
                </c:pt>
                <c:pt idx="6">
                  <c:v>0.03</c:v>
                </c:pt>
                <c:pt idx="7">
                  <c:v>#N/A</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地域振興事業会計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7.0000000000000007E-2</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0.65</c:v>
                </c:pt>
                <c:pt idx="2">
                  <c:v>#N/A</c:v>
                </c:pt>
                <c:pt idx="3">
                  <c:v>0.67</c:v>
                </c:pt>
                <c:pt idx="4">
                  <c:v>#N/A</c:v>
                </c:pt>
                <c:pt idx="5">
                  <c:v>0.65</c:v>
                </c:pt>
                <c:pt idx="6">
                  <c:v>#N/A</c:v>
                </c:pt>
                <c:pt idx="7">
                  <c:v>0.63</c:v>
                </c:pt>
                <c:pt idx="8">
                  <c:v>#N/A</c:v>
                </c:pt>
                <c:pt idx="9">
                  <c:v>0.63</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0.98</c:v>
                </c:pt>
                <c:pt idx="2">
                  <c:v>#N/A</c:v>
                </c:pt>
                <c:pt idx="3">
                  <c:v>0.96</c:v>
                </c:pt>
                <c:pt idx="4">
                  <c:v>#N/A</c:v>
                </c:pt>
                <c:pt idx="5">
                  <c:v>0.93</c:v>
                </c:pt>
                <c:pt idx="6">
                  <c:v>#N/A</c:v>
                </c:pt>
                <c:pt idx="7">
                  <c:v>0.88</c:v>
                </c:pt>
                <c:pt idx="8">
                  <c:v>#N/A</c:v>
                </c:pt>
                <c:pt idx="9">
                  <c:v>0.77</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県立病院事業会計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2.2799999999999998</c:v>
                </c:pt>
                <c:pt idx="2">
                  <c:v>#N/A</c:v>
                </c:pt>
                <c:pt idx="3">
                  <c:v>2.57</c:v>
                </c:pt>
                <c:pt idx="4">
                  <c:v>#N/A</c:v>
                </c:pt>
                <c:pt idx="5">
                  <c:v>2.5099999999999998</c:v>
                </c:pt>
                <c:pt idx="6">
                  <c:v>#N/A</c:v>
                </c:pt>
                <c:pt idx="7">
                  <c:v>2.33</c:v>
                </c:pt>
                <c:pt idx="8">
                  <c:v>#N/A</c:v>
                </c:pt>
                <c:pt idx="9">
                  <c:v>2.2799999999999998</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0.73</c:v>
                </c:pt>
                <c:pt idx="2">
                  <c:v>#N/A</c:v>
                </c:pt>
                <c:pt idx="3">
                  <c:v>0.67</c:v>
                </c:pt>
                <c:pt idx="4">
                  <c:v>#N/A</c:v>
                </c:pt>
                <c:pt idx="5">
                  <c:v>1.8</c:v>
                </c:pt>
                <c:pt idx="6">
                  <c:v>#N/A</c:v>
                </c:pt>
                <c:pt idx="7">
                  <c:v>2.19</c:v>
                </c:pt>
                <c:pt idx="8">
                  <c:v>#N/A</c:v>
                </c:pt>
                <c:pt idx="9">
                  <c:v>2.35</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3.99</c:v>
                </c:pt>
                <c:pt idx="2">
                  <c:v>#N/A</c:v>
                </c:pt>
                <c:pt idx="3">
                  <c:v>4.22</c:v>
                </c:pt>
                <c:pt idx="4">
                  <c:v>#N/A</c:v>
                </c:pt>
                <c:pt idx="5">
                  <c:v>4.91</c:v>
                </c:pt>
                <c:pt idx="6">
                  <c:v>#N/A</c:v>
                </c:pt>
                <c:pt idx="7">
                  <c:v>5.46</c:v>
                </c:pt>
                <c:pt idx="8">
                  <c:v>#N/A</c:v>
                </c:pt>
                <c:pt idx="9">
                  <c:v>5.6</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母子父子寡婦福祉資金特別会計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小規模企業者等設備導入資金特別会計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0.01</c:v>
                </c:pt>
                <c:pt idx="1">
                  <c:v>#N/A</c:v>
                </c:pt>
                <c:pt idx="2">
                  <c:v>0.14000000000000001</c:v>
                </c:pt>
                <c:pt idx="3">
                  <c:v>#N/A</c:v>
                </c:pt>
                <c:pt idx="4">
                  <c:v>0.01</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44565288"/>
        <c:axId val="444565680"/>
      </c:barChart>
      <c:catAx>
        <c:axId val="44456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565680"/>
        <c:crosses val="autoZero"/>
        <c:auto val="1"/>
        <c:lblAlgn val="ctr"/>
        <c:lblOffset val="100"/>
        <c:tickLblSkip val="1"/>
        <c:tickMarkSkip val="1"/>
        <c:noMultiLvlLbl val="0"/>
      </c:catAx>
      <c:valAx>
        <c:axId val="44456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565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54902</c:v>
                </c:pt>
                <c:pt idx="5">
                  <c:v>56469</c:v>
                </c:pt>
                <c:pt idx="8">
                  <c:v>58572</c:v>
                </c:pt>
                <c:pt idx="11">
                  <c:v>58744</c:v>
                </c:pt>
                <c:pt idx="14">
                  <c:v>58180</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4</c:v>
                </c:pt>
                <c:pt idx="12">
                  <c:v>1</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3919</c:v>
                </c:pt>
                <c:pt idx="3">
                  <c:v>3854</c:v>
                </c:pt>
                <c:pt idx="6">
                  <c:v>4638</c:v>
                </c:pt>
                <c:pt idx="9">
                  <c:v>4995</c:v>
                </c:pt>
                <c:pt idx="12">
                  <c:v>3307</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2929</c:v>
                </c:pt>
                <c:pt idx="3">
                  <c:v>2939</c:v>
                </c:pt>
                <c:pt idx="6">
                  <c:v>2898</c:v>
                </c:pt>
                <c:pt idx="9">
                  <c:v>2816</c:v>
                </c:pt>
                <c:pt idx="12">
                  <c:v>2383</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1233</c:v>
                </c:pt>
                <c:pt idx="3">
                  <c:v>1334</c:v>
                </c:pt>
                <c:pt idx="6">
                  <c:v>1461</c:v>
                </c:pt>
                <c:pt idx="9">
                  <c:v>1544</c:v>
                </c:pt>
                <c:pt idx="12">
                  <c:v>1727</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93666</c:v>
                </c:pt>
                <c:pt idx="3">
                  <c:v>93889</c:v>
                </c:pt>
                <c:pt idx="6">
                  <c:v>92335</c:v>
                </c:pt>
                <c:pt idx="9">
                  <c:v>87126</c:v>
                </c:pt>
                <c:pt idx="12">
                  <c:v>86039</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44566464"/>
        <c:axId val="444566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46846</c:v>
                </c:pt>
                <c:pt idx="2">
                  <c:v>#N/A</c:v>
                </c:pt>
                <c:pt idx="3">
                  <c:v>#N/A</c:v>
                </c:pt>
                <c:pt idx="4">
                  <c:v>45547</c:v>
                </c:pt>
                <c:pt idx="5">
                  <c:v>#N/A</c:v>
                </c:pt>
                <c:pt idx="6">
                  <c:v>#N/A</c:v>
                </c:pt>
                <c:pt idx="7">
                  <c:v>42760</c:v>
                </c:pt>
                <c:pt idx="8">
                  <c:v>#N/A</c:v>
                </c:pt>
                <c:pt idx="9">
                  <c:v>#N/A</c:v>
                </c:pt>
                <c:pt idx="10">
                  <c:v>37741</c:v>
                </c:pt>
                <c:pt idx="11">
                  <c:v>#N/A</c:v>
                </c:pt>
                <c:pt idx="12">
                  <c:v>#N/A</c:v>
                </c:pt>
                <c:pt idx="13">
                  <c:v>35277</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44566464"/>
        <c:axId val="444566856"/>
      </c:lineChart>
      <c:catAx>
        <c:axId val="4445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566856"/>
        <c:crosses val="autoZero"/>
        <c:auto val="1"/>
        <c:lblAlgn val="ctr"/>
        <c:lblOffset val="100"/>
        <c:tickLblSkip val="1"/>
        <c:tickMarkSkip val="1"/>
        <c:noMultiLvlLbl val="0"/>
      </c:catAx>
      <c:valAx>
        <c:axId val="444566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5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645769</c:v>
                </c:pt>
                <c:pt idx="5">
                  <c:v>658702</c:v>
                </c:pt>
                <c:pt idx="8">
                  <c:v>652186</c:v>
                </c:pt>
                <c:pt idx="11">
                  <c:v>643401</c:v>
                </c:pt>
                <c:pt idx="14">
                  <c:v>631233</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132793</c:v>
                </c:pt>
                <c:pt idx="5">
                  <c:v>132359</c:v>
                </c:pt>
                <c:pt idx="8">
                  <c:v>131983</c:v>
                </c:pt>
                <c:pt idx="11">
                  <c:v>11382</c:v>
                </c:pt>
                <c:pt idx="14">
                  <c:v>11238</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75369</c:v>
                </c:pt>
                <c:pt idx="5">
                  <c:v>80908</c:v>
                </c:pt>
                <c:pt idx="8">
                  <c:v>82992</c:v>
                </c:pt>
                <c:pt idx="11">
                  <c:v>76384</c:v>
                </c:pt>
                <c:pt idx="14">
                  <c:v>78042</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12358</c:v>
                </c:pt>
                <c:pt idx="3">
                  <c:v>7494</c:v>
                </c:pt>
                <c:pt idx="6">
                  <c:v>7975</c:v>
                </c:pt>
                <c:pt idx="9">
                  <c:v>6199</c:v>
                </c:pt>
                <c:pt idx="12">
                  <c:v>6416</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153537</c:v>
                </c:pt>
                <c:pt idx="3">
                  <c:v>142632</c:v>
                </c:pt>
                <c:pt idx="6">
                  <c:v>135414</c:v>
                </c:pt>
                <c:pt idx="9">
                  <c:v>136882</c:v>
                </c:pt>
                <c:pt idx="12">
                  <c:v>135207</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24403</c:v>
                </c:pt>
                <c:pt idx="3">
                  <c:v>23766</c:v>
                </c:pt>
                <c:pt idx="6">
                  <c:v>21633</c:v>
                </c:pt>
                <c:pt idx="9">
                  <c:v>19296</c:v>
                </c:pt>
                <c:pt idx="12">
                  <c:v>17555</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28398</c:v>
                </c:pt>
                <c:pt idx="3">
                  <c:v>24715</c:v>
                </c:pt>
                <c:pt idx="6">
                  <c:v>21203</c:v>
                </c:pt>
                <c:pt idx="9">
                  <c:v>15084</c:v>
                </c:pt>
                <c:pt idx="12">
                  <c:v>11498</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1053658</c:v>
                </c:pt>
                <c:pt idx="3">
                  <c:v>1048692</c:v>
                </c:pt>
                <c:pt idx="6">
                  <c:v>1034843</c:v>
                </c:pt>
                <c:pt idx="9">
                  <c:v>899416</c:v>
                </c:pt>
                <c:pt idx="12">
                  <c:v>881925</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51729352"/>
        <c:axId val="45172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418424</c:v>
                </c:pt>
                <c:pt idx="2">
                  <c:v>#N/A</c:v>
                </c:pt>
                <c:pt idx="3">
                  <c:v>#N/A</c:v>
                </c:pt>
                <c:pt idx="4">
                  <c:v>375331</c:v>
                </c:pt>
                <c:pt idx="5">
                  <c:v>#N/A</c:v>
                </c:pt>
                <c:pt idx="6">
                  <c:v>#N/A</c:v>
                </c:pt>
                <c:pt idx="7">
                  <c:v>353907</c:v>
                </c:pt>
                <c:pt idx="8">
                  <c:v>#N/A</c:v>
                </c:pt>
                <c:pt idx="9">
                  <c:v>#N/A</c:v>
                </c:pt>
                <c:pt idx="10">
                  <c:v>345711</c:v>
                </c:pt>
                <c:pt idx="11">
                  <c:v>#N/A</c:v>
                </c:pt>
                <c:pt idx="12">
                  <c:v>#N/A</c:v>
                </c:pt>
                <c:pt idx="13">
                  <c:v>332088</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51729352"/>
        <c:axId val="451729744"/>
      </c:lineChart>
      <c:catAx>
        <c:axId val="45172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729744"/>
        <c:crosses val="autoZero"/>
        <c:auto val="1"/>
        <c:lblAlgn val="ctr"/>
        <c:lblOffset val="100"/>
        <c:tickLblSkip val="1"/>
        <c:tickMarkSkip val="1"/>
        <c:noMultiLvlLbl val="0"/>
      </c:catAx>
      <c:valAx>
        <c:axId val="45172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2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{E1F1AF95-EECF-4B49-BE62-A1DBA7032E38}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{960D6CBD-4DFE-43AF-9528-56A79644D75F}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{25A437FD-F2EE-4C06-AAC6-57E2F728703B}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{40BD08B0-43DB-4AAB-85D1-707396CB9C89}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{8D8B7768-CD4D-40E5-8385-CF7685817667}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{9BB2BBCE-03EE-4E54-AB73-BEEE3C31ED71}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{92DB5005-FD25-4F34-8AB6-DD6C814CFEBA}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{FCB3898F-76FA-49FC-9716-F3347836E8DE}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{61C598EE-F687-4CF1-9C04-BCF091E77C14}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{95A5C090-9EF7-4568-9AD7-F16CCF502C7C}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51730528"/>
        <c:axId val="451730920"/>
      </c:scatterChart>
      <c:valAx>
        <c:axId val="451730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730920"/>
        <c:crosses val="autoZero"/>
        <c:crossBetween val="midCat"/>
      </c:valAx>
      <c:valAx>
        <c:axId val="451730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73052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{673AAF40-0817-4E76-ABB0-11CFF701304C}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{DD24EE08-D069-424B-A565-51C91967431D}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{8743455B-5D0C-41CD-94DC-B0A97A10ED6A}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{9D26EA19-FED9-4A05-83C6-4302AA86458D}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{CC125554-08A8-4EA0-9512-3D410E4186BE}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17.100000000000001</c:v>
                </c:pt>
                <c:pt idx="1">
                  <c:v>17.100000000000001</c:v>
                </c:pt>
                <c:pt idx="2">
                  <c:v>16.7</c:v>
                </c:pt>
                <c:pt idx="3">
                  <c:v>15.5</c:v>
                </c:pt>
                <c:pt idx="4">
                  <c:v>14.2</c:v>
                </c:pt>
              </c:numCache>
            </c:numRef>
          </c:xVal>
          <c:yVal>
            <c:numRef>
              <c:f>公会計指標分析・財政指標組合せ分析表!$K$73:$O$73</c:f>
              <c:numCache>
                <c:formatCode>#,##0.0;"▲ "#,##0.0</c:formatCode>
                <c:ptCount val="5"/>
                <c:pt idx="0">
                  <c:v>153.80000000000001</c:v>
                </c:pt>
                <c:pt idx="1">
                  <c:v>139.6</c:v>
                </c:pt>
                <c:pt idx="2">
                  <c:v>132.1</c:v>
                </c:pt>
                <c:pt idx="3">
                  <c:v>126.4</c:v>
                </c:pt>
                <c:pt idx="4">
                  <c:v>122.9</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{96B5D675-A824-4990-9855-A523F8217714}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{76FF08FF-D3CC-4CDF-AD18-F9FC1F720817}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{678819F5-9BB3-4333-BF82-A03D78BCEC20}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{D12E0640-701D-4434-8639-BDB77564F3A2}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{43A62F1F-0858-4839-93E4-0F6DB6D63140}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15.3</c:v>
                </c:pt>
                <c:pt idx="1">
                  <c:v>14.8</c:v>
                </c:pt>
                <c:pt idx="2">
                  <c:v>16.2</c:v>
                </c:pt>
                <c:pt idx="3">
                  <c:v>14.1</c:v>
                </c:pt>
                <c:pt idx="4">
                  <c:v>13.1</c:v>
                </c:pt>
              </c:numCache>
            </c:numRef>
          </c:xVal>
          <c:yVal>
            <c:numRef>
              <c:f>公会計指標分析・財政指標組合せ分析表!$K$77:$O$77</c:f>
              <c:numCache>
                <c:formatCode>#,##0.0;"▲ "#,##0.0</c:formatCode>
                <c:ptCount val="5"/>
                <c:pt idx="0">
                  <c:v>187</c:v>
                </c:pt>
                <c:pt idx="1">
                  <c:v>171.7</c:v>
                </c:pt>
                <c:pt idx="2">
                  <c:v>216</c:v>
                </c:pt>
                <c:pt idx="3">
                  <c:v>169.1</c:v>
                </c:pt>
                <c:pt idx="4">
                  <c:v>174.6</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51731704"/>
        <c:axId val="451732096"/>
      </c:scatterChart>
      <c:valAx>
        <c:axId val="451731704"/>
        <c:scaling>
          <c:orientation val="minMax"/>
          <c:max val="17.5"/>
          <c:min val="1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732096"/>
        <c:crosses val="autoZero"/>
        <c:crossBetween val="midCat"/>
      </c:valAx>
      <c:valAx>
        <c:axId val="451732096"/>
        <c:scaling>
          <c:orientation val="minMax"/>
          <c:max val="232"/>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73170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ここ数年は、</a:t>
          </a:r>
          <a:r>
            <a:rPr lang="ja-JP" altLang="ja-JP" sz="1100" b="0" i="0" baseline="0">
              <a:solidFill>
                <a:schemeClr val="dk1"/>
              </a:solidFill>
              <a:effectLst/>
              <a:latin typeface="+mn-lt"/>
              <a:ea typeface="+mn-ea"/>
              <a:cs typeface="+mn-cs"/>
            </a:rPr>
            <a:t>低金利が進む中での新規借り入れや、高金利期に借り入れた県債の償還・借換が進んだことにより支払利息が減少し</a:t>
          </a:r>
          <a:r>
            <a:rPr lang="ja-JP" altLang="en-US" sz="1100" b="0" i="0" baseline="0">
              <a:solidFill>
                <a:schemeClr val="dk1"/>
              </a:solidFill>
              <a:effectLst/>
              <a:latin typeface="+mn-lt"/>
              <a:ea typeface="+mn-ea"/>
              <a:cs typeface="+mn-cs"/>
            </a:rPr>
            <a:t>ており、平成２８年度は</a:t>
          </a:r>
          <a:r>
            <a:rPr lang="ja-JP" altLang="ja-JP" sz="1100" b="0" i="0" baseline="0">
              <a:solidFill>
                <a:schemeClr val="dk1"/>
              </a:solidFill>
              <a:effectLst/>
              <a:latin typeface="+mn-lt"/>
              <a:ea typeface="+mn-ea"/>
              <a:cs typeface="+mn-cs"/>
            </a:rPr>
            <a:t>元利償還金が</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億円程度減少した。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実質公債費比率については、県債の</a:t>
          </a:r>
          <a:r>
            <a:rPr lang="ja-JP" altLang="en-US" sz="1100" b="0" i="0" baseline="0">
              <a:solidFill>
                <a:schemeClr val="dk1"/>
              </a:solidFill>
              <a:effectLst/>
              <a:latin typeface="+mn-lt"/>
              <a:ea typeface="+mn-ea"/>
              <a:cs typeface="+mn-cs"/>
            </a:rPr>
            <a:t>発行</a:t>
          </a:r>
          <a:r>
            <a:rPr lang="ja-JP" altLang="ja-JP" sz="1100" b="0" i="0" baseline="0">
              <a:solidFill>
                <a:schemeClr val="dk1"/>
              </a:solidFill>
              <a:effectLst/>
              <a:latin typeface="+mn-lt"/>
              <a:ea typeface="+mn-ea"/>
              <a:cs typeface="+mn-cs"/>
            </a:rPr>
            <a:t>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臨財債除く</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の抑制等</a:t>
          </a:r>
          <a:r>
            <a:rPr lang="ja-JP" altLang="en-US" sz="1100" b="0" i="0" baseline="0">
              <a:solidFill>
                <a:schemeClr val="dk1"/>
              </a:solidFill>
              <a:effectLst/>
              <a:latin typeface="+mn-lt"/>
              <a:ea typeface="+mn-ea"/>
              <a:cs typeface="+mn-cs"/>
            </a:rPr>
            <a:t>の取組</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、平成２６年度から公債費の減少</a:t>
          </a:r>
          <a:r>
            <a:rPr kumimoji="1" lang="ja-JP" altLang="en-US" sz="1100">
              <a:solidFill>
                <a:schemeClr val="dk1"/>
              </a:solidFill>
              <a:effectLst/>
              <a:latin typeface="+mn-lt"/>
              <a:ea typeface="+mn-ea"/>
              <a:cs typeface="+mn-cs"/>
            </a:rPr>
            <a:t>を主要因とした</a:t>
          </a:r>
          <a:r>
            <a:rPr kumimoji="1" lang="ja-JP" altLang="ja-JP" sz="1100">
              <a:solidFill>
                <a:schemeClr val="dk1"/>
              </a:solidFill>
              <a:effectLst/>
              <a:latin typeface="+mn-lt"/>
              <a:ea typeface="+mn-ea"/>
              <a:cs typeface="+mn-cs"/>
            </a:rPr>
            <a:t>比率の改善が</a:t>
          </a:r>
          <a:r>
            <a:rPr kumimoji="1" lang="ja-JP" altLang="en-US" sz="1100">
              <a:solidFill>
                <a:schemeClr val="dk1"/>
              </a:solidFill>
              <a:effectLst/>
              <a:latin typeface="+mn-lt"/>
              <a:ea typeface="+mn-ea"/>
              <a:cs typeface="+mn-cs"/>
            </a:rPr>
            <a:t>図られている</a:t>
          </a:r>
          <a:r>
            <a:rPr kumimoji="1" lang="ja-JP" altLang="ja-JP" sz="1100">
              <a:solidFill>
                <a:schemeClr val="dk1"/>
              </a:solidFill>
              <a:effectLst/>
              <a:latin typeface="+mn-lt"/>
              <a:ea typeface="+mn-ea"/>
              <a:cs typeface="+mn-cs"/>
            </a:rPr>
            <a:t>が、今後は、公共施設の老朽化対策や国体開催に伴う施設整備等による公債費の増加が見込まれることから、財政改革の取組を不断の取組として着実に実行し、将来にわたって持続的に健全性が確保される財政構造への転換を進めていく。</a:t>
          </a:r>
          <a:endParaRPr lang="ja-JP" altLang="ja-JP" sz="1400">
            <a:effectLst/>
          </a:endParaRPr>
        </a:p>
        <a:p>
          <a:pPr rtl="0" eaLnBrk="1" fontAlgn="auto" latinLnBrk="0" hangingPunct="1"/>
          <a:endParaRPr lang="ja-JP" altLang="ja-JP" sz="1400">
            <a:effectLst/>
          </a:endParaRPr>
        </a:p>
        <a:p>
          <a:pPr rtl="0" eaLnBrk="1" fontAlgn="auto" latinLnBrk="0" hangingPunct="1"/>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ここ数年は、</a:t>
          </a:r>
          <a:r>
            <a:rPr lang="ja-JP" altLang="ja-JP" sz="1100" b="0" i="0" baseline="0">
              <a:solidFill>
                <a:schemeClr val="dk1"/>
              </a:solidFill>
              <a:effectLst/>
              <a:latin typeface="+mn-lt"/>
              <a:ea typeface="+mn-ea"/>
              <a:cs typeface="+mn-cs"/>
            </a:rPr>
            <a:t>投資的経費の重点化によ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県債発行額</a:t>
          </a:r>
          <a:r>
            <a:rPr lang="ja-JP" altLang="en-US" sz="1100" b="0" i="0" baseline="0">
              <a:solidFill>
                <a:schemeClr val="dk1"/>
              </a:solidFill>
              <a:effectLst/>
              <a:latin typeface="+mn-lt"/>
              <a:ea typeface="+mn-ea"/>
              <a:cs typeface="+mn-cs"/>
            </a:rPr>
            <a:t>（臨財債除く）の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等の取組により、地方債残高</a:t>
          </a:r>
          <a:r>
            <a:rPr lang="ja-JP" altLang="ja-JP" sz="1100" b="0" i="0" baseline="0">
              <a:solidFill>
                <a:schemeClr val="dk1"/>
              </a:solidFill>
              <a:effectLst/>
              <a:latin typeface="+mn-lt"/>
              <a:ea typeface="+mn-ea"/>
              <a:cs typeface="+mn-cs"/>
            </a:rPr>
            <a:t>（臨財債を除く実質的な残高）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毎年度着実に減少してきており、平成２８年度は１７４億円の減少となった。</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今後は、公共施設の老朽化対策や国体開催に伴う施設整備等による</a:t>
          </a:r>
          <a:r>
            <a:rPr kumimoji="1" lang="ja-JP" altLang="en-US" sz="1100">
              <a:solidFill>
                <a:schemeClr val="dk1"/>
              </a:solidFill>
              <a:effectLst/>
              <a:latin typeface="+mn-lt"/>
              <a:ea typeface="+mn-ea"/>
              <a:cs typeface="+mn-cs"/>
            </a:rPr>
            <a:t>県債発行額の増</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地方債残高</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ことか</a:t>
          </a:r>
          <a:r>
            <a:rPr kumimoji="1" lang="ja-JP" altLang="en-US" sz="1100">
              <a:solidFill>
                <a:schemeClr val="dk1"/>
              </a:solidFill>
              <a:effectLst/>
              <a:latin typeface="+mn-lt"/>
              <a:ea typeface="+mn-ea"/>
              <a:cs typeface="+mn-cs"/>
            </a:rPr>
            <a:t>ら、</a:t>
          </a:r>
          <a:r>
            <a:rPr kumimoji="1" lang="ja-JP" altLang="ja-JP" sz="1100">
              <a:solidFill>
                <a:schemeClr val="dk1"/>
              </a:solidFill>
              <a:effectLst/>
              <a:latin typeface="+mn-lt"/>
              <a:ea typeface="+mn-ea"/>
              <a:cs typeface="+mn-cs"/>
            </a:rPr>
            <a:t>財政改革の取組を不断の取組として着実に実行し、将来にわたって持続的に健全性が確保される財政構造への転換を進めていく。</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その他の要素として、債務負担行為に基づく支出予定額は、過去に設定した債務負担行為の事業期間終了に伴う支出予定額の減により毎年度着実に減少しており、今後も減少が見込まれる。</a:t>
          </a:r>
          <a:endParaRPr kumimoji="1"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また、設立法人等の負債額等負担見込額は、</a:t>
          </a:r>
          <a:r>
            <a:rPr kumimoji="1" lang="ja-JP" altLang="ja-JP" sz="1100">
              <a:solidFill>
                <a:schemeClr val="dk1"/>
              </a:solidFill>
              <a:effectLst/>
              <a:latin typeface="+mn-lt"/>
              <a:ea typeface="+mn-ea"/>
              <a:cs typeface="+mn-cs"/>
            </a:rPr>
            <a:t>平成２８年度決算から、公社等への特定短期貸付金（オーバーナイト）が将来負担額に算入されることとなり、本県においても将来負担額が増加（約１１億円）したが</a:t>
          </a:r>
          <a:r>
            <a:rPr kumimoji="1" lang="ja-JP" altLang="en-US" sz="1100" b="0" i="0" baseline="0">
              <a:solidFill>
                <a:schemeClr val="dk1"/>
              </a:solidFill>
              <a:effectLst/>
              <a:latin typeface="+mn-lt"/>
              <a:ea typeface="+mn-ea"/>
              <a:cs typeface="+mn-cs"/>
            </a:rPr>
            <a:t>、平成３２年度までに一部を除き解消予定としており減額が見込まれる。</a:t>
          </a:r>
          <a:endParaRPr kumimoji="1" lang="en-US" altLang="ja-JP" sz="1100" b="0" i="0" baseline="0">
            <a:solidFill>
              <a:schemeClr val="dk1"/>
            </a:solidFill>
            <a:effectLst/>
            <a:latin typeface="+mn-lt"/>
            <a:ea typeface="+mn-ea"/>
            <a:cs typeface="+mn-cs"/>
          </a:endParaRPr>
        </a:p>
        <a:p>
          <a:pPr rtl="0"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なお、</a:t>
          </a:r>
          <a:r>
            <a:rPr lang="ja-JP" altLang="ja-JP" sz="1100" b="0" i="0" baseline="0">
              <a:solidFill>
                <a:schemeClr val="dk1"/>
              </a:solidFill>
              <a:effectLst/>
              <a:latin typeface="+mn-lt"/>
              <a:ea typeface="+mn-ea"/>
              <a:cs typeface="+mn-cs"/>
            </a:rPr>
            <a:t>平成２７年度については、将来負担比率に</a:t>
          </a:r>
          <a:r>
            <a:rPr lang="ja-JP" altLang="en-US" sz="1100" b="0" i="0" baseline="0">
              <a:solidFill>
                <a:schemeClr val="dk1"/>
              </a:solidFill>
              <a:effectLst/>
              <a:latin typeface="+mn-lt"/>
              <a:ea typeface="+mn-ea"/>
              <a:cs typeface="+mn-cs"/>
            </a:rPr>
            <a:t>影響</a:t>
          </a:r>
          <a:r>
            <a:rPr lang="ja-JP" altLang="ja-JP" sz="1100" b="0" i="0" baseline="0">
              <a:solidFill>
                <a:schemeClr val="dk1"/>
              </a:solidFill>
              <a:effectLst/>
              <a:latin typeface="+mn-lt"/>
              <a:ea typeface="+mn-ea"/>
              <a:cs typeface="+mn-cs"/>
            </a:rPr>
            <a:t>しないが、口蹄疫対策転貸債等償還金１，２００億円</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地方債残高（将来負担額</a:t>
          </a:r>
          <a:r>
            <a:rPr lang="ja-JP" altLang="en-US" sz="1100" b="0" i="0" baseline="0">
              <a:solidFill>
                <a:schemeClr val="dk1"/>
              </a:solidFill>
              <a:effectLst/>
              <a:latin typeface="+mn-lt"/>
              <a:ea typeface="+mn-ea"/>
              <a:cs typeface="+mn-cs"/>
            </a:rPr>
            <a:t>Ａ</a:t>
          </a:r>
          <a:r>
            <a:rPr lang="ja-JP" altLang="ja-JP" sz="1100" b="0" i="0" baseline="0">
              <a:solidFill>
                <a:schemeClr val="dk1"/>
              </a:solidFill>
              <a:effectLst/>
              <a:latin typeface="+mn-lt"/>
              <a:ea typeface="+mn-ea"/>
              <a:cs typeface="+mn-cs"/>
            </a:rPr>
            <a:t>）及び充当可能特定歳入（充当可能財源等</a:t>
          </a:r>
          <a:r>
            <a:rPr lang="ja-JP" altLang="en-US" sz="1100" b="0" i="0" baseline="0">
              <a:solidFill>
                <a:schemeClr val="dk1"/>
              </a:solidFill>
              <a:effectLst/>
              <a:latin typeface="+mn-lt"/>
              <a:ea typeface="+mn-ea"/>
              <a:cs typeface="+mn-cs"/>
            </a:rPr>
            <a:t>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の両方に影響し、大幅な</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　</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1,119,544
1,114,552
7,735.31
565,437,227
550,873,422
7,812,027
327,322,457
871,125,831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1,119,544
1,114,552
7,735.31
565,437,227
550,873,422
7,812,027
327,322,457
871,125,831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1,119,544
1,114,552
7,735.31
565,437,227
550,873,422
7,812,027
327,322,457
871,125,831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1,119,544
1,114,552
7,735.31
565,437,227
550,873,422
7,812,027
327,322,457
871,125,831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臨時財政対策債が減少した反動で基準財政需要額が増加したものの、法人事業税等の増により、平成２８年度の基準財政収入額が近年では高い水準となったことから、財政力指数が０．１３ポイント上昇した。</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14817</xdr:rowOff>
    </xdr:to>
    <xdr:cxnSp macro="">
      <xdr:nvCxnSpPr>
        <xdr:cNvPr id="63" name="直線コネクタ 62"/>
        <xdr:cNvCxnSpPr/>
      </xdr:nvCxnSpPr>
      <xdr:spPr>
        <a:xfrm flipV="1">
          <a:off x="4953000" y="6353024"/>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158344</xdr:rowOff>
    </xdr:from>
    <xdr:ext cx="762000" cy="259045"/>
    <xdr:sp macro="" textlink="">
      <xdr:nvSpPr>
        <xdr:cNvPr id="64"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43</xdr:row>
      <xdr:rowOff>14817</xdr:rowOff>
    </xdr:from>
    <xdr:to>
      <xdr:col>7</xdr:col>
      <xdr:colOff>241300</xdr:colOff>
      <xdr:row>43</xdr:row>
      <xdr:rowOff>14817</xdr:rowOff>
    </xdr:to>
    <xdr:cxnSp macro="">
      <xdr:nvCxnSpPr>
        <xdr:cNvPr id="65" name="直線コネクタ 64"/>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6"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7" name="直線コネクタ 66"/>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42</xdr:row>
      <xdr:rowOff>71362</xdr:rowOff>
    </xdr:to>
    <xdr:cxnSp macro="">
      <xdr:nvCxnSpPr>
        <xdr:cNvPr id="68" name="直線コネクタ 67"/>
        <xdr:cNvCxnSpPr/>
      </xdr:nvCxnSpPr>
      <xdr:spPr>
        <a:xfrm flipV="1">
          <a:off x="4114800" y="71573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35275</xdr:rowOff>
    </xdr:from>
    <xdr:ext cx="762000" cy="259045"/>
    <xdr:sp macro="" textlink="">
      <xdr:nvSpPr>
        <xdr:cNvPr id="69" name="財政力平均値テキスト"/>
        <xdr:cNvSpPr txBox="1"/>
      </xdr:nvSpPr>
      <xdr:spPr>
        <a:xfrm>
          <a:off x="5041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70" name="フローチャート : 判断 69"/>
        <xdr:cNvSpPr/>
      </xdr:nvSpPr>
      <xdr:spPr>
        <a:xfrm>
          <a:off x="4902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43</xdr:row>
      <xdr:rowOff>129722</xdr:rowOff>
    </xdr:to>
    <xdr:cxnSp macro="">
      <xdr:nvCxnSpPr>
        <xdr:cNvPr id="71" name="直線コネクタ 70"/>
        <xdr:cNvCxnSpPr/>
      </xdr:nvCxnSpPr>
      <xdr:spPr>
        <a:xfrm flipV="1">
          <a:off x="3225800" y="727226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133652</xdr:rowOff>
    </xdr:from>
    <xdr:to>
      <xdr:col>6</xdr:col>
      <xdr:colOff>50800</xdr:colOff>
      <xdr:row>41</xdr:row>
      <xdr:rowOff>63802</xdr:rowOff>
    </xdr:to>
    <xdr:sp macro="" textlink="">
      <xdr:nvSpPr>
        <xdr:cNvPr id="72" name="フローチャート : 判断 71"/>
        <xdr:cNvSpPr/>
      </xdr:nvSpPr>
      <xdr:spPr>
        <a:xfrm>
          <a:off x="4064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73" name="テキスト ボックス 72"/>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4" name="直線コネクタ 73"/>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133652</xdr:rowOff>
    </xdr:from>
    <xdr:to>
      <xdr:col>4</xdr:col>
      <xdr:colOff>533400</xdr:colOff>
      <xdr:row>41</xdr:row>
      <xdr:rowOff>63802</xdr:rowOff>
    </xdr:to>
    <xdr:sp macro="" textlink="">
      <xdr:nvSpPr>
        <xdr:cNvPr id="75" name="フローチャート : 判断 74"/>
        <xdr:cNvSpPr/>
      </xdr:nvSpPr>
      <xdr:spPr>
        <a:xfrm>
          <a:off x="3175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73979</xdr:rowOff>
    </xdr:from>
    <xdr:ext cx="762000" cy="259045"/>
    <xdr:sp macro="" textlink="">
      <xdr:nvSpPr>
        <xdr:cNvPr id="76" name="テキスト ボックス 75"/>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7" name="直線コネクタ 76"/>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80735</xdr:rowOff>
    </xdr:from>
    <xdr:to>
      <xdr:col>3</xdr:col>
      <xdr:colOff>330200</xdr:colOff>
      <xdr:row>46</xdr:row>
      <xdr:rowOff>10885</xdr:rowOff>
    </xdr:to>
    <xdr:sp macro="" textlink="">
      <xdr:nvSpPr>
        <xdr:cNvPr id="78" name="フローチャート : 判断 77"/>
        <xdr:cNvSpPr/>
      </xdr:nvSpPr>
      <xdr:spPr>
        <a:xfrm>
          <a:off x="2286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167112</xdr:rowOff>
    </xdr:from>
    <xdr:ext cx="762000" cy="259045"/>
    <xdr:sp macro="" textlink="">
      <xdr:nvSpPr>
        <xdr:cNvPr id="79" name="テキスト ボックス 78"/>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80735</xdr:rowOff>
    </xdr:from>
    <xdr:to>
      <xdr:col>2</xdr:col>
      <xdr:colOff>127000</xdr:colOff>
      <xdr:row>46</xdr:row>
      <xdr:rowOff>10885</xdr:rowOff>
    </xdr:to>
    <xdr:sp macro="" textlink="">
      <xdr:nvSpPr>
        <xdr:cNvPr id="80" name="フローチャート : 判断 79"/>
        <xdr:cNvSpPr/>
      </xdr:nvSpPr>
      <xdr:spPr>
        <a:xfrm>
          <a:off x="1397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167112</xdr:rowOff>
    </xdr:from>
    <xdr:ext cx="762000" cy="259045"/>
    <xdr:sp macro="" textlink="">
      <xdr:nvSpPr>
        <xdr:cNvPr id="81" name="テキスト ボックス 80"/>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7" name="円/楕円 86"/>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8"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89" name="円/楕円 88"/>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106939</xdr:rowOff>
    </xdr:from>
    <xdr:ext cx="736600" cy="259045"/>
    <xdr:sp macro="" textlink="">
      <xdr:nvSpPr>
        <xdr:cNvPr id="90" name="テキスト ボックス 89"/>
        <xdr:cNvSpPr txBox="1"/>
      </xdr:nvSpPr>
      <xdr:spPr>
        <a:xfrm>
          <a:off x="3733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1" name="円/楕円 90"/>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2" name="テキスト ボックス 91"/>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3" name="円/楕円 92"/>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94" name="テキスト ボックス 93"/>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5" name="円/楕円 94"/>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19249</xdr:rowOff>
    </xdr:from>
    <xdr:ext cx="762000" cy="259045"/>
    <xdr:sp macro="" textlink="">
      <xdr:nvSpPr>
        <xdr:cNvPr id="96" name="テキスト ボックス 95"/>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経常的経費は</a:t>
          </a:r>
          <a:r>
            <a:rPr kumimoji="1" lang="ja-JP" altLang="en-US" sz="1300">
              <a:latin typeface="ＭＳ Ｐゴシック"/>
            </a:rPr>
            <a:t>、</a:t>
          </a:r>
          <a:r>
            <a:rPr kumimoji="1" lang="ja-JP" altLang="en-US" sz="1100">
              <a:latin typeface="ＭＳ Ｐゴシック"/>
            </a:rPr>
            <a:t>社会保障関係費（補助費等）の増（約１１億円）はあったものの、公債費の利子償還金の減（約１６億円）や人件費（教職員）の減（約２億円）等により、経費に充当した一般財源額は減少したが、実質的な交付税額（普通交付税＋臨時財政対策債）の減（約２８億）により、比率算定分母（経常一般財源総額＋臨時財政対策債）の額が、それを上回って減少したため、前年度比で０．９ポイント上昇した。</a:t>
          </a:r>
          <a:endParaRPr kumimoji="1" lang="en-US" altLang="ja-JP" sz="1100">
            <a:latin typeface="ＭＳ Ｐゴシック"/>
          </a:endParaRPr>
        </a:p>
        <a:p>
          <a:r>
            <a:rPr kumimoji="1" lang="ja-JP" altLang="en-US" sz="1100">
              <a:latin typeface="ＭＳ Ｐゴシック"/>
            </a:rPr>
            <a:t>　類似団体の中では最も低い比率となっているが、今後も社会保障関係費の伸びや、公共施設の老朽化対策、国体開催に伴う施設整備等による公債費の増加が見込まれることから、財政改革を不断の取組として着実に実行し、比率増加の抑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146050</xdr:rowOff>
    </xdr:from>
    <xdr:to>
      <xdr:col>7</xdr:col>
      <xdr:colOff>152400</xdr:colOff>
      <xdr:row>67</xdr:row>
      <xdr:rowOff>92075</xdr:rowOff>
    </xdr:to>
    <xdr:cxnSp macro="">
      <xdr:nvCxnSpPr>
        <xdr:cNvPr id="124" name="直線コネクタ 123"/>
        <xdr:cNvCxnSpPr/>
      </xdr:nvCxnSpPr>
      <xdr:spPr>
        <a:xfrm flipV="1">
          <a:off x="4953000" y="10433050"/>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64152</xdr:rowOff>
    </xdr:from>
    <xdr:ext cx="762000" cy="259045"/>
    <xdr:sp macro="" textlink="">
      <xdr:nvSpPr>
        <xdr:cNvPr id="125"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92075</xdr:rowOff>
    </xdr:from>
    <xdr:to>
      <xdr:col>7</xdr:col>
      <xdr:colOff>241300</xdr:colOff>
      <xdr:row>67</xdr:row>
      <xdr:rowOff>92075</xdr:rowOff>
    </xdr:to>
    <xdr:cxnSp macro="">
      <xdr:nvCxnSpPr>
        <xdr:cNvPr id="126" name="直線コネクタ 125"/>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60977</xdr:rowOff>
    </xdr:from>
    <xdr:ext cx="762000" cy="259045"/>
    <xdr:sp macro="" textlink="">
      <xdr:nvSpPr>
        <xdr:cNvPr id="127"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60</xdr:row>
      <xdr:rowOff>146050</xdr:rowOff>
    </xdr:from>
    <xdr:to>
      <xdr:col>7</xdr:col>
      <xdr:colOff>241300</xdr:colOff>
      <xdr:row>60</xdr:row>
      <xdr:rowOff>146050</xdr:rowOff>
    </xdr:to>
    <xdr:cxnSp macro="">
      <xdr:nvCxnSpPr>
        <xdr:cNvPr id="128" name="直線コネクタ 127"/>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136525</xdr:rowOff>
    </xdr:from>
    <xdr:to>
      <xdr:col>7</xdr:col>
      <xdr:colOff>152400</xdr:colOff>
      <xdr:row>60</xdr:row>
      <xdr:rowOff>146050</xdr:rowOff>
    </xdr:to>
    <xdr:cxnSp macro="">
      <xdr:nvCxnSpPr>
        <xdr:cNvPr id="129" name="直線コネクタ 128"/>
        <xdr:cNvCxnSpPr/>
      </xdr:nvCxnSpPr>
      <xdr:spPr>
        <a:xfrm>
          <a:off x="4114800" y="102520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0"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1" name="フローチャート : 判断 130"/>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59</xdr:row>
      <xdr:rowOff>136525</xdr:rowOff>
    </xdr:to>
    <xdr:cxnSp macro="">
      <xdr:nvCxnSpPr>
        <xdr:cNvPr id="132" name="直線コネクタ 131"/>
        <xdr:cNvCxnSpPr/>
      </xdr:nvCxnSpPr>
      <xdr:spPr>
        <a:xfrm>
          <a:off x="3225800" y="1019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43392</xdr:rowOff>
    </xdr:from>
    <xdr:to>
      <xdr:col>6</xdr:col>
      <xdr:colOff>50800</xdr:colOff>
      <xdr:row>63</xdr:row>
      <xdr:rowOff>144992</xdr:rowOff>
    </xdr:to>
    <xdr:sp macro="" textlink="">
      <xdr:nvSpPr>
        <xdr:cNvPr id="133" name="フローチャート : 判断 132"/>
        <xdr:cNvSpPr/>
      </xdr:nvSpPr>
      <xdr:spPr>
        <a:xfrm>
          <a:off x="4064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129769</xdr:rowOff>
    </xdr:from>
    <xdr:ext cx="736600" cy="259045"/>
    <xdr:sp macro="" textlink="">
      <xdr:nvSpPr>
        <xdr:cNvPr id="134" name="テキスト ボックス 133"/>
        <xdr:cNvSpPr txBox="1"/>
      </xdr:nvSpPr>
      <xdr:spPr>
        <a:xfrm>
          <a:off x="3733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147108</xdr:rowOff>
    </xdr:from>
    <xdr:to>
      <xdr:col>4</xdr:col>
      <xdr:colOff>482600</xdr:colOff>
      <xdr:row>59</xdr:row>
      <xdr:rowOff>76200</xdr:rowOff>
    </xdr:to>
    <xdr:cxnSp macro="">
      <xdr:nvCxnSpPr>
        <xdr:cNvPr id="135" name="直線コネクタ 134"/>
        <xdr:cNvCxnSpPr/>
      </xdr:nvCxnSpPr>
      <xdr:spPr>
        <a:xfrm>
          <a:off x="2336800" y="100912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6" name="フローチャート : 判断 135"/>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37" name="テキスト ボックス 136"/>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147108</xdr:rowOff>
    </xdr:from>
    <xdr:to>
      <xdr:col>3</xdr:col>
      <xdr:colOff>279400</xdr:colOff>
      <xdr:row>61</xdr:row>
      <xdr:rowOff>115358</xdr:rowOff>
    </xdr:to>
    <xdr:cxnSp macro="">
      <xdr:nvCxnSpPr>
        <xdr:cNvPr id="138" name="直線コネクタ 137"/>
        <xdr:cNvCxnSpPr/>
      </xdr:nvCxnSpPr>
      <xdr:spPr>
        <a:xfrm flipV="1">
          <a:off x="1447800" y="1009120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4233</xdr:rowOff>
    </xdr:from>
    <xdr:to>
      <xdr:col>3</xdr:col>
      <xdr:colOff>330200</xdr:colOff>
      <xdr:row>61</xdr:row>
      <xdr:rowOff>105833</xdr:rowOff>
    </xdr:to>
    <xdr:sp macro="" textlink="">
      <xdr:nvSpPr>
        <xdr:cNvPr id="139" name="フローチャート : 判断 138"/>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90610</xdr:rowOff>
    </xdr:from>
    <xdr:ext cx="762000" cy="259045"/>
    <xdr:sp macro="" textlink="">
      <xdr:nvSpPr>
        <xdr:cNvPr id="140" name="テキスト ボックス 139"/>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41" name="フローチャート : 判断 140"/>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140352</xdr:rowOff>
    </xdr:from>
    <xdr:ext cx="762000" cy="259045"/>
    <xdr:sp macro="" textlink="">
      <xdr:nvSpPr>
        <xdr:cNvPr id="142" name="テキスト ボックス 141"/>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8" name="円/楕円 147"/>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16527</xdr:rowOff>
    </xdr:from>
    <xdr:ext cx="762000" cy="259045"/>
    <xdr:sp macro="" textlink="">
      <xdr:nvSpPr>
        <xdr:cNvPr id="149"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85725</xdr:rowOff>
    </xdr:from>
    <xdr:to>
      <xdr:col>6</xdr:col>
      <xdr:colOff>50800</xdr:colOff>
      <xdr:row>60</xdr:row>
      <xdr:rowOff>15875</xdr:rowOff>
    </xdr:to>
    <xdr:sp macro="" textlink="">
      <xdr:nvSpPr>
        <xdr:cNvPr id="150" name="円/楕円 149"/>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26052</xdr:rowOff>
    </xdr:from>
    <xdr:ext cx="736600" cy="259045"/>
    <xdr:sp macro="" textlink="">
      <xdr:nvSpPr>
        <xdr:cNvPr id="151" name="テキスト ボックス 150"/>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25400</xdr:rowOff>
    </xdr:from>
    <xdr:to>
      <xdr:col>4</xdr:col>
      <xdr:colOff>533400</xdr:colOff>
      <xdr:row>59</xdr:row>
      <xdr:rowOff>127000</xdr:rowOff>
    </xdr:to>
    <xdr:sp macro="" textlink="">
      <xdr:nvSpPr>
        <xdr:cNvPr id="152" name="円/楕円 151"/>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137177</xdr:rowOff>
    </xdr:from>
    <xdr:ext cx="762000" cy="259045"/>
    <xdr:sp macro="" textlink="">
      <xdr:nvSpPr>
        <xdr:cNvPr id="153" name="テキスト ボックス 152"/>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96308</xdr:rowOff>
    </xdr:from>
    <xdr:to>
      <xdr:col>3</xdr:col>
      <xdr:colOff>330200</xdr:colOff>
      <xdr:row>59</xdr:row>
      <xdr:rowOff>26458</xdr:rowOff>
    </xdr:to>
    <xdr:sp macro="" textlink="">
      <xdr:nvSpPr>
        <xdr:cNvPr id="154" name="円/楕円 153"/>
        <xdr:cNvSpPr/>
      </xdr:nvSpPr>
      <xdr:spPr>
        <a:xfrm>
          <a:off x="2286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36635</xdr:rowOff>
    </xdr:from>
    <xdr:ext cx="762000" cy="259045"/>
    <xdr:sp macro="" textlink="">
      <xdr:nvSpPr>
        <xdr:cNvPr id="155" name="テキスト ボックス 154"/>
        <xdr:cNvSpPr txBox="1"/>
      </xdr:nvSpPr>
      <xdr:spPr>
        <a:xfrm>
          <a:off x="1955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64558</xdr:rowOff>
    </xdr:from>
    <xdr:to>
      <xdr:col>2</xdr:col>
      <xdr:colOff>127000</xdr:colOff>
      <xdr:row>61</xdr:row>
      <xdr:rowOff>166158</xdr:rowOff>
    </xdr:to>
    <xdr:sp macro="" textlink="">
      <xdr:nvSpPr>
        <xdr:cNvPr id="156" name="円/楕円 155"/>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4885</xdr:rowOff>
    </xdr:from>
    <xdr:ext cx="762000" cy="259045"/>
    <xdr:sp macro="" textlink="">
      <xdr:nvSpPr>
        <xdr:cNvPr id="157" name="テキスト ボックス 156"/>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[142,640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行財政改革による総人件費抑制や執行段階での経費節減の徹底により、平成２５年度まで減少傾向にあったが、平成２６年度は、国の要請等を踏まえた職員給与の特例措置が終了し人件費が前年度を上回ることとなった。また、平成２７年度についても、人事委員会勧告に基づく給与改正により人件費が前年度を上回ることとなった。</a:t>
          </a:r>
          <a:endParaRPr kumimoji="1" lang="en-US" altLang="ja-JP" sz="1100">
            <a:latin typeface="ＭＳ Ｐゴシック"/>
          </a:endParaRPr>
        </a:p>
        <a:p>
          <a:r>
            <a:rPr kumimoji="1" lang="ja-JP" altLang="en-US" sz="1100">
              <a:latin typeface="ＭＳ Ｐゴシック"/>
            </a:rPr>
            <a:t>　平成２８年度は、人件費は経常収支比率の分析にあるとおり減少したものの、</a:t>
          </a:r>
          <a:r>
            <a:rPr kumimoji="1" lang="ja-JP" altLang="en-US" sz="1100">
              <a:solidFill>
                <a:sysClr val="windowText" lastClr="000000"/>
              </a:solidFill>
              <a:latin typeface="ＭＳ Ｐゴシック"/>
            </a:rPr>
            <a:t>みやざき成長産業育成・雇用創出プロジェクト推進事業等の増等により物件費（委託料）が増加したため、</a:t>
          </a:r>
          <a:r>
            <a:rPr kumimoji="1" lang="ja-JP" altLang="en-US" sz="1100">
              <a:latin typeface="ＭＳ Ｐゴシック"/>
            </a:rPr>
            <a:t>前年度を上回ることとなった。</a:t>
          </a:r>
          <a:endParaRPr kumimoji="1" lang="en-US" altLang="ja-JP" sz="1100">
            <a:latin typeface="ＭＳ Ｐゴシック"/>
          </a:endParaRPr>
        </a:p>
        <a:p>
          <a:r>
            <a:rPr kumimoji="1" lang="ja-JP" altLang="en-US" sz="1100">
              <a:latin typeface="ＭＳ Ｐゴシック"/>
            </a:rPr>
            <a:t>　引き続き行財政改革に取り組み、人件費については伸びの抑制を、物件費等については経費の抑制に努めていく。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5" name="直線コネクタ 184"/>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6" name="人件費・物件費等の状況最小値テキスト"/>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7" name="直線コネクタ 186"/>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8" name="人件費・物件費等の状況最大値テキスト"/>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9" name="直線コネクタ 188"/>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25609</xdr:rowOff>
    </xdr:from>
    <xdr:to>
      <xdr:col>7</xdr:col>
      <xdr:colOff>152400</xdr:colOff>
      <xdr:row>83</xdr:row>
      <xdr:rowOff>78656</xdr:rowOff>
    </xdr:to>
    <xdr:cxnSp macro="">
      <xdr:nvCxnSpPr>
        <xdr:cNvPr id="190" name="直線コネクタ 189"/>
        <xdr:cNvCxnSpPr/>
      </xdr:nvCxnSpPr>
      <xdr:spPr>
        <a:xfrm>
          <a:off x="4114800" y="14255959"/>
          <a:ext cx="838200" cy="5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123432</xdr:rowOff>
    </xdr:from>
    <xdr:ext cx="762000" cy="259045"/>
    <xdr:sp macro="" textlink="">
      <xdr:nvSpPr>
        <xdr:cNvPr id="191" name="人件費・物件費等の状況平均値テキスト"/>
        <xdr:cNvSpPr txBox="1"/>
      </xdr:nvSpPr>
      <xdr:spPr>
        <a:xfrm>
          <a:off x="5041900" y="14525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92" name="フローチャート : 判断 191"/>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137418</xdr:rowOff>
    </xdr:from>
    <xdr:to>
      <xdr:col>6</xdr:col>
      <xdr:colOff>0</xdr:colOff>
      <xdr:row>83</xdr:row>
      <xdr:rowOff>25609</xdr:rowOff>
    </xdr:to>
    <xdr:cxnSp macro="">
      <xdr:nvCxnSpPr>
        <xdr:cNvPr id="193" name="直線コネクタ 192"/>
        <xdr:cNvCxnSpPr/>
      </xdr:nvCxnSpPr>
      <xdr:spPr>
        <a:xfrm>
          <a:off x="3225800" y="14196318"/>
          <a:ext cx="8890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4" name="フローチャート : 判断 193"/>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132726</xdr:rowOff>
    </xdr:from>
    <xdr:ext cx="736600" cy="259045"/>
    <xdr:sp macro="" textlink="">
      <xdr:nvSpPr>
        <xdr:cNvPr id="195" name="テキスト ボックス 194"/>
        <xdr:cNvSpPr txBox="1"/>
      </xdr:nvSpPr>
      <xdr:spPr>
        <a:xfrm>
          <a:off x="3733800" y="1453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48304</xdr:rowOff>
    </xdr:from>
    <xdr:to>
      <xdr:col>4</xdr:col>
      <xdr:colOff>482600</xdr:colOff>
      <xdr:row>82</xdr:row>
      <xdr:rowOff>137418</xdr:rowOff>
    </xdr:to>
    <xdr:cxnSp macro="">
      <xdr:nvCxnSpPr>
        <xdr:cNvPr id="196" name="直線コネクタ 195"/>
        <xdr:cNvCxnSpPr/>
      </xdr:nvCxnSpPr>
      <xdr:spPr>
        <a:xfrm>
          <a:off x="2336800" y="13935754"/>
          <a:ext cx="889000" cy="26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7" name="フローチャート : 判断 196"/>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8" name="テキスト ボックス 197"/>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48304</xdr:rowOff>
    </xdr:from>
    <xdr:to>
      <xdr:col>3</xdr:col>
      <xdr:colOff>279400</xdr:colOff>
      <xdr:row>82</xdr:row>
      <xdr:rowOff>72789</xdr:rowOff>
    </xdr:to>
    <xdr:cxnSp macro="">
      <xdr:nvCxnSpPr>
        <xdr:cNvPr id="199" name="直線コネクタ 198"/>
        <xdr:cNvCxnSpPr/>
      </xdr:nvCxnSpPr>
      <xdr:spPr>
        <a:xfrm flipV="1">
          <a:off x="1447800" y="13935754"/>
          <a:ext cx="889000" cy="1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138043</xdr:rowOff>
    </xdr:from>
    <xdr:to>
      <xdr:col>3</xdr:col>
      <xdr:colOff>330200</xdr:colOff>
      <xdr:row>85</xdr:row>
      <xdr:rowOff>68193</xdr:rowOff>
    </xdr:to>
    <xdr:sp macro="" textlink="">
      <xdr:nvSpPr>
        <xdr:cNvPr id="200" name="フローチャート : 判断 199"/>
        <xdr:cNvSpPr/>
      </xdr:nvSpPr>
      <xdr:spPr>
        <a:xfrm>
          <a:off x="2286000" y="1453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52970</xdr:rowOff>
    </xdr:from>
    <xdr:ext cx="762000" cy="259045"/>
    <xdr:sp macro="" textlink="">
      <xdr:nvSpPr>
        <xdr:cNvPr id="201" name="テキスト ボックス 200"/>
        <xdr:cNvSpPr txBox="1"/>
      </xdr:nvSpPr>
      <xdr:spPr>
        <a:xfrm>
          <a:off x="1955800" y="1462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139926</xdr:rowOff>
    </xdr:from>
    <xdr:to>
      <xdr:col>2</xdr:col>
      <xdr:colOff>127000</xdr:colOff>
      <xdr:row>86</xdr:row>
      <xdr:rowOff>70076</xdr:rowOff>
    </xdr:to>
    <xdr:sp macro="" textlink="">
      <xdr:nvSpPr>
        <xdr:cNvPr id="202" name="フローチャート : 判断 201"/>
        <xdr:cNvSpPr/>
      </xdr:nvSpPr>
      <xdr:spPr>
        <a:xfrm>
          <a:off x="1397000" y="14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54853</xdr:rowOff>
    </xdr:from>
    <xdr:ext cx="762000" cy="259045"/>
    <xdr:sp macro="" textlink="">
      <xdr:nvSpPr>
        <xdr:cNvPr id="203" name="テキスト ボックス 202"/>
        <xdr:cNvSpPr txBox="1"/>
      </xdr:nvSpPr>
      <xdr:spPr>
        <a:xfrm>
          <a:off x="1066800" y="14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27856</xdr:rowOff>
    </xdr:from>
    <xdr:to>
      <xdr:col>7</xdr:col>
      <xdr:colOff>203200</xdr:colOff>
      <xdr:row>83</xdr:row>
      <xdr:rowOff>129456</xdr:rowOff>
    </xdr:to>
    <xdr:sp macro="" textlink="">
      <xdr:nvSpPr>
        <xdr:cNvPr id="209" name="円/楕円 208"/>
        <xdr:cNvSpPr/>
      </xdr:nvSpPr>
      <xdr:spPr>
        <a:xfrm>
          <a:off x="4902200" y="142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44383</xdr:rowOff>
    </xdr:from>
    <xdr:ext cx="762000" cy="259045"/>
    <xdr:sp macro="" textlink="">
      <xdr:nvSpPr>
        <xdr:cNvPr id="210" name="人件費・物件費等の状況該当値テキスト"/>
        <xdr:cNvSpPr txBox="1"/>
      </xdr:nvSpPr>
      <xdr:spPr>
        <a:xfrm>
          <a:off x="5041900" y="141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142,640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146259</xdr:rowOff>
    </xdr:from>
    <xdr:to>
      <xdr:col>6</xdr:col>
      <xdr:colOff>50800</xdr:colOff>
      <xdr:row>83</xdr:row>
      <xdr:rowOff>76409</xdr:rowOff>
    </xdr:to>
    <xdr:sp macro="" textlink="">
      <xdr:nvSpPr>
        <xdr:cNvPr id="211" name="円/楕円 210"/>
        <xdr:cNvSpPr/>
      </xdr:nvSpPr>
      <xdr:spPr>
        <a:xfrm>
          <a:off x="4064000" y="142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86586</xdr:rowOff>
    </xdr:from>
    <xdr:ext cx="736600" cy="259045"/>
    <xdr:sp macro="" textlink="">
      <xdr:nvSpPr>
        <xdr:cNvPr id="212" name="テキスト ボックス 211"/>
        <xdr:cNvSpPr txBox="1"/>
      </xdr:nvSpPr>
      <xdr:spPr>
        <a:xfrm>
          <a:off x="3733800" y="1397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86618</xdr:rowOff>
    </xdr:from>
    <xdr:to>
      <xdr:col>4</xdr:col>
      <xdr:colOff>533400</xdr:colOff>
      <xdr:row>83</xdr:row>
      <xdr:rowOff>16768</xdr:rowOff>
    </xdr:to>
    <xdr:sp macro="" textlink="">
      <xdr:nvSpPr>
        <xdr:cNvPr id="213" name="円/楕円 212"/>
        <xdr:cNvSpPr/>
      </xdr:nvSpPr>
      <xdr:spPr>
        <a:xfrm>
          <a:off x="3175000" y="141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1545</xdr:rowOff>
    </xdr:from>
    <xdr:ext cx="762000" cy="259045"/>
    <xdr:sp macro="" textlink="">
      <xdr:nvSpPr>
        <xdr:cNvPr id="214" name="テキスト ボックス 213"/>
        <xdr:cNvSpPr txBox="1"/>
      </xdr:nvSpPr>
      <xdr:spPr>
        <a:xfrm>
          <a:off x="2844800" y="142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168954</xdr:rowOff>
    </xdr:from>
    <xdr:to>
      <xdr:col>3</xdr:col>
      <xdr:colOff>330200</xdr:colOff>
      <xdr:row>81</xdr:row>
      <xdr:rowOff>99104</xdr:rowOff>
    </xdr:to>
    <xdr:sp macro="" textlink="">
      <xdr:nvSpPr>
        <xdr:cNvPr id="215" name="円/楕円 214"/>
        <xdr:cNvSpPr/>
      </xdr:nvSpPr>
      <xdr:spPr>
        <a:xfrm>
          <a:off x="2286000" y="138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109281</xdr:rowOff>
    </xdr:from>
    <xdr:ext cx="762000" cy="259045"/>
    <xdr:sp macro="" textlink="">
      <xdr:nvSpPr>
        <xdr:cNvPr id="216" name="テキスト ボックス 215"/>
        <xdr:cNvSpPr txBox="1"/>
      </xdr:nvSpPr>
      <xdr:spPr>
        <a:xfrm>
          <a:off x="1955800" y="136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21989</xdr:rowOff>
    </xdr:from>
    <xdr:to>
      <xdr:col>2</xdr:col>
      <xdr:colOff>127000</xdr:colOff>
      <xdr:row>82</xdr:row>
      <xdr:rowOff>123589</xdr:rowOff>
    </xdr:to>
    <xdr:sp macro="" textlink="">
      <xdr:nvSpPr>
        <xdr:cNvPr id="217" name="円/楕円 216"/>
        <xdr:cNvSpPr/>
      </xdr:nvSpPr>
      <xdr:spPr>
        <a:xfrm>
          <a:off x="1397000" y="140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133766</xdr:rowOff>
    </xdr:from>
    <xdr:ext cx="762000" cy="259045"/>
    <xdr:sp macro="" textlink="">
      <xdr:nvSpPr>
        <xdr:cNvPr id="218" name="テキスト ボックス 217"/>
        <xdr:cNvSpPr txBox="1"/>
      </xdr:nvSpPr>
      <xdr:spPr>
        <a:xfrm>
          <a:off x="1066800" y="1384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昇給昇格を厳格に行うなど、給与の適正な管理に取り組んできた結果、国及び都道府県平均を下回る水準となっている。</a:t>
          </a:r>
          <a:endParaRPr lang="ja-JP" altLang="ja-JP" sz="11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また、特殊勤務手当の適正化や、普及指導手当の引き下げ、地域手当の異動保障廃止、旅費の適正化など、ラスパイレス指数に表れない諸手当等の見直し等も行ってきており、今後ともこれまで同様給与水準の適正な管理に努めていく。</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117929</xdr:rowOff>
    </xdr:to>
    <xdr:cxnSp macro="">
      <xdr:nvCxnSpPr>
        <xdr:cNvPr id="247" name="直線コネクタ 246"/>
        <xdr:cNvCxnSpPr/>
      </xdr:nvCxnSpPr>
      <xdr:spPr>
        <a:xfrm flipV="1">
          <a:off x="17018000" y="13881100"/>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90006</xdr:rowOff>
    </xdr:from>
    <xdr:ext cx="762000" cy="259045"/>
    <xdr:sp macro="" textlink="">
      <xdr:nvSpPr>
        <xdr:cNvPr id="248" name="給与水準   （国との比較）最小値テキスト"/>
        <xdr:cNvSpPr txBox="1"/>
      </xdr:nvSpPr>
      <xdr:spPr>
        <a:xfrm>
          <a:off x="17106900" y="1466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117929</xdr:rowOff>
    </xdr:from>
    <xdr:to>
      <xdr:col>24</xdr:col>
      <xdr:colOff>647700</xdr:colOff>
      <xdr:row>85</xdr:row>
      <xdr:rowOff>117929</xdr:rowOff>
    </xdr:to>
    <xdr:cxnSp macro="">
      <xdr:nvCxnSpPr>
        <xdr:cNvPr id="249" name="直線コネクタ 248"/>
        <xdr:cNvCxnSpPr/>
      </xdr:nvCxnSpPr>
      <xdr:spPr>
        <a:xfrm>
          <a:off x="16929100" y="1469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0"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1" name="直線コネクタ 250"/>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11793</xdr:rowOff>
    </xdr:from>
    <xdr:to>
      <xdr:col>24</xdr:col>
      <xdr:colOff>558800</xdr:colOff>
      <xdr:row>82</xdr:row>
      <xdr:rowOff>63500</xdr:rowOff>
    </xdr:to>
    <xdr:cxnSp macro="">
      <xdr:nvCxnSpPr>
        <xdr:cNvPr id="252" name="直線コネクタ 251"/>
        <xdr:cNvCxnSpPr/>
      </xdr:nvCxnSpPr>
      <xdr:spPr>
        <a:xfrm flipV="1">
          <a:off x="16179800" y="140706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37391</xdr:rowOff>
    </xdr:from>
    <xdr:ext cx="762000" cy="259045"/>
    <xdr:sp macro="" textlink="">
      <xdr:nvSpPr>
        <xdr:cNvPr id="253" name="給与水準   （国との比較）平均値テキスト"/>
        <xdr:cNvSpPr txBox="1"/>
      </xdr:nvSpPr>
      <xdr:spPr>
        <a:xfrm>
          <a:off x="17106900" y="1426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65314</xdr:rowOff>
    </xdr:from>
    <xdr:to>
      <xdr:col>24</xdr:col>
      <xdr:colOff>609600</xdr:colOff>
      <xdr:row>83</xdr:row>
      <xdr:rowOff>166914</xdr:rowOff>
    </xdr:to>
    <xdr:sp macro="" textlink="">
      <xdr:nvSpPr>
        <xdr:cNvPr id="254" name="フローチャート : 判断 253"/>
        <xdr:cNvSpPr/>
      </xdr:nvSpPr>
      <xdr:spPr>
        <a:xfrm>
          <a:off x="169672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79829</xdr:rowOff>
    </xdr:from>
    <xdr:to>
      <xdr:col>23</xdr:col>
      <xdr:colOff>406400</xdr:colOff>
      <xdr:row>82</xdr:row>
      <xdr:rowOff>63500</xdr:rowOff>
    </xdr:to>
    <xdr:cxnSp macro="">
      <xdr:nvCxnSpPr>
        <xdr:cNvPr id="255" name="直線コネクタ 254"/>
        <xdr:cNvCxnSpPr/>
      </xdr:nvCxnSpPr>
      <xdr:spPr>
        <a:xfrm>
          <a:off x="15290800" y="139672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56" name="フローチャート : 判断 255"/>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57" name="テキスト ボックス 256"/>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79829</xdr:rowOff>
    </xdr:from>
    <xdr:to>
      <xdr:col>22</xdr:col>
      <xdr:colOff>203200</xdr:colOff>
      <xdr:row>81</xdr:row>
      <xdr:rowOff>148771</xdr:rowOff>
    </xdr:to>
    <xdr:cxnSp macro="">
      <xdr:nvCxnSpPr>
        <xdr:cNvPr id="258" name="直線コネクタ 257"/>
        <xdr:cNvCxnSpPr/>
      </xdr:nvCxnSpPr>
      <xdr:spPr>
        <a:xfrm flipV="1">
          <a:off x="14401800" y="139672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133350</xdr:rowOff>
    </xdr:from>
    <xdr:to>
      <xdr:col>22</xdr:col>
      <xdr:colOff>254000</xdr:colOff>
      <xdr:row>83</xdr:row>
      <xdr:rowOff>63500</xdr:rowOff>
    </xdr:to>
    <xdr:sp macro="" textlink="">
      <xdr:nvSpPr>
        <xdr:cNvPr id="259" name="フローチャート : 判断 258"/>
        <xdr:cNvSpPr/>
      </xdr:nvSpPr>
      <xdr:spPr>
        <a:xfrm>
          <a:off x="15240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48277</xdr:rowOff>
    </xdr:from>
    <xdr:ext cx="762000" cy="259045"/>
    <xdr:sp macro="" textlink="">
      <xdr:nvSpPr>
        <xdr:cNvPr id="260" name="テキスト ボックス 259"/>
        <xdr:cNvSpPr txBox="1"/>
      </xdr:nvSpPr>
      <xdr:spPr>
        <a:xfrm>
          <a:off x="14909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148771</xdr:rowOff>
    </xdr:from>
    <xdr:to>
      <xdr:col>21</xdr:col>
      <xdr:colOff>0</xdr:colOff>
      <xdr:row>90</xdr:row>
      <xdr:rowOff>1814</xdr:rowOff>
    </xdr:to>
    <xdr:cxnSp macro="">
      <xdr:nvCxnSpPr>
        <xdr:cNvPr id="261" name="直線コネクタ 260"/>
        <xdr:cNvCxnSpPr/>
      </xdr:nvCxnSpPr>
      <xdr:spPr>
        <a:xfrm flipV="1">
          <a:off x="13512800" y="14036221"/>
          <a:ext cx="889000" cy="139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166914</xdr:rowOff>
    </xdr:from>
    <xdr:to>
      <xdr:col>21</xdr:col>
      <xdr:colOff>50800</xdr:colOff>
      <xdr:row>82</xdr:row>
      <xdr:rowOff>97064</xdr:rowOff>
    </xdr:to>
    <xdr:sp macro="" textlink="">
      <xdr:nvSpPr>
        <xdr:cNvPr id="262" name="フローチャート : 判断 261"/>
        <xdr:cNvSpPr/>
      </xdr:nvSpPr>
      <xdr:spPr>
        <a:xfrm>
          <a:off x="143510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81841</xdr:rowOff>
    </xdr:from>
    <xdr:ext cx="762000" cy="259045"/>
    <xdr:sp macro="" textlink="">
      <xdr:nvSpPr>
        <xdr:cNvPr id="263" name="テキスト ボックス 262"/>
        <xdr:cNvSpPr txBox="1"/>
      </xdr:nvSpPr>
      <xdr:spPr>
        <a:xfrm>
          <a:off x="140208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64" name="フローチャート : 判断 263"/>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62791</xdr:rowOff>
    </xdr:from>
    <xdr:ext cx="762000" cy="259045"/>
    <xdr:sp macro="" textlink="">
      <xdr:nvSpPr>
        <xdr:cNvPr id="265" name="テキスト ボックス 264"/>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132443</xdr:rowOff>
    </xdr:from>
    <xdr:to>
      <xdr:col>24</xdr:col>
      <xdr:colOff>609600</xdr:colOff>
      <xdr:row>82</xdr:row>
      <xdr:rowOff>62593</xdr:rowOff>
    </xdr:to>
    <xdr:sp macro="" textlink="">
      <xdr:nvSpPr>
        <xdr:cNvPr id="271" name="円/楕円 270"/>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148970</xdr:rowOff>
    </xdr:from>
    <xdr:ext cx="762000" cy="259045"/>
    <xdr:sp macro="" textlink="">
      <xdr:nvSpPr>
        <xdr:cNvPr id="272" name="給与水準   （国との比較）該当値テキスト"/>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3" name="円/楕円 272"/>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4" name="テキスト ボックス 273"/>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29029</xdr:rowOff>
    </xdr:from>
    <xdr:to>
      <xdr:col>22</xdr:col>
      <xdr:colOff>254000</xdr:colOff>
      <xdr:row>81</xdr:row>
      <xdr:rowOff>130629</xdr:rowOff>
    </xdr:to>
    <xdr:sp macro="" textlink="">
      <xdr:nvSpPr>
        <xdr:cNvPr id="275" name="円/楕円 274"/>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140806</xdr:rowOff>
    </xdr:from>
    <xdr:ext cx="762000" cy="259045"/>
    <xdr:sp macro="" textlink="">
      <xdr:nvSpPr>
        <xdr:cNvPr id="276" name="テキスト ボックス 275"/>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97971</xdr:rowOff>
    </xdr:from>
    <xdr:to>
      <xdr:col>21</xdr:col>
      <xdr:colOff>50800</xdr:colOff>
      <xdr:row>82</xdr:row>
      <xdr:rowOff>28121</xdr:rowOff>
    </xdr:to>
    <xdr:sp macro="" textlink="">
      <xdr:nvSpPr>
        <xdr:cNvPr id="277" name="円/楕円 276"/>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38298</xdr:rowOff>
    </xdr:from>
    <xdr:ext cx="762000" cy="259045"/>
    <xdr:sp macro="" textlink="">
      <xdr:nvSpPr>
        <xdr:cNvPr id="278" name="テキスト ボックス 277"/>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9" name="円/楕円 278"/>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0" name="テキスト ボックス 279"/>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[1,394.23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これまで行財政改革の一環として適正な定員管理に取り組んだ結果、平成１７年４月以降</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１，４００人を上回る職員数の純減を行っている。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引き続き、組織の簡素合理化や事務の効率化、民間委託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に取り組み、適正な定員管理に努めていく。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6" name="直線コネクタ 305"/>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7" name="定員管理の状況最小値テキスト"/>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8" name="直線コネクタ 307"/>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9" name="定員管理の状況最大値テキスト"/>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10" name="直線コネクタ 309"/>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25833</xdr:rowOff>
    </xdr:from>
    <xdr:to>
      <xdr:col>24</xdr:col>
      <xdr:colOff>558800</xdr:colOff>
      <xdr:row>64</xdr:row>
      <xdr:rowOff>49577</xdr:rowOff>
    </xdr:to>
    <xdr:cxnSp macro="">
      <xdr:nvCxnSpPr>
        <xdr:cNvPr id="311" name="直線コネクタ 310"/>
        <xdr:cNvCxnSpPr/>
      </xdr:nvCxnSpPr>
      <xdr:spPr>
        <a:xfrm>
          <a:off x="16179800" y="10998633"/>
          <a:ext cx="8382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2609</xdr:rowOff>
    </xdr:from>
    <xdr:ext cx="762000" cy="259045"/>
    <xdr:sp macro="" textlink="">
      <xdr:nvSpPr>
        <xdr:cNvPr id="312" name="定員管理の状況平均値テキスト"/>
        <xdr:cNvSpPr txBox="1"/>
      </xdr:nvSpPr>
      <xdr:spPr>
        <a:xfrm>
          <a:off x="17106900" y="10975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13" name="フローチャート : 判断 312"/>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8870</xdr:rowOff>
    </xdr:from>
    <xdr:to>
      <xdr:col>23</xdr:col>
      <xdr:colOff>406400</xdr:colOff>
      <xdr:row>64</xdr:row>
      <xdr:rowOff>25833</xdr:rowOff>
    </xdr:to>
    <xdr:cxnSp macro="">
      <xdr:nvCxnSpPr>
        <xdr:cNvPr id="314" name="直線コネクタ 313"/>
        <xdr:cNvCxnSpPr/>
      </xdr:nvCxnSpPr>
      <xdr:spPr>
        <a:xfrm>
          <a:off x="15290800" y="10981670"/>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5" name="フローチャート : 判断 314"/>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149557</xdr:rowOff>
    </xdr:from>
    <xdr:ext cx="736600" cy="259045"/>
    <xdr:sp macro="" textlink="">
      <xdr:nvSpPr>
        <xdr:cNvPr id="316" name="テキスト ボックス 315"/>
        <xdr:cNvSpPr txBox="1"/>
      </xdr:nvSpPr>
      <xdr:spPr>
        <a:xfrm>
          <a:off x="15798800" y="111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6095</xdr:rowOff>
    </xdr:from>
    <xdr:to>
      <xdr:col>22</xdr:col>
      <xdr:colOff>203200</xdr:colOff>
      <xdr:row>64</xdr:row>
      <xdr:rowOff>8870</xdr:rowOff>
    </xdr:to>
    <xdr:cxnSp macro="">
      <xdr:nvCxnSpPr>
        <xdr:cNvPr id="317" name="直線コネクタ 316"/>
        <xdr:cNvCxnSpPr/>
      </xdr:nvCxnSpPr>
      <xdr:spPr>
        <a:xfrm>
          <a:off x="14401800" y="10978895"/>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8" name="フローチャート : 判断 317"/>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69605</xdr:rowOff>
    </xdr:from>
    <xdr:ext cx="762000" cy="259045"/>
    <xdr:sp macro="" textlink="">
      <xdr:nvSpPr>
        <xdr:cNvPr id="319" name="テキスト ボックス 318"/>
        <xdr:cNvSpPr txBox="1"/>
      </xdr:nvSpPr>
      <xdr:spPr>
        <a:xfrm>
          <a:off x="14909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6095</xdr:rowOff>
    </xdr:from>
    <xdr:to>
      <xdr:col>21</xdr:col>
      <xdr:colOff>0</xdr:colOff>
      <xdr:row>64</xdr:row>
      <xdr:rowOff>26750</xdr:rowOff>
    </xdr:to>
    <xdr:cxnSp macro="">
      <xdr:nvCxnSpPr>
        <xdr:cNvPr id="320" name="直線コネクタ 319"/>
        <xdr:cNvCxnSpPr/>
      </xdr:nvCxnSpPr>
      <xdr:spPr>
        <a:xfrm flipV="1">
          <a:off x="13512800" y="10978895"/>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63198</xdr:rowOff>
    </xdr:from>
    <xdr:to>
      <xdr:col>21</xdr:col>
      <xdr:colOff>50800</xdr:colOff>
      <xdr:row>65</xdr:row>
      <xdr:rowOff>164798</xdr:rowOff>
    </xdr:to>
    <xdr:sp macro="" textlink="">
      <xdr:nvSpPr>
        <xdr:cNvPr id="321" name="フローチャート : 判断 320"/>
        <xdr:cNvSpPr/>
      </xdr:nvSpPr>
      <xdr:spPr>
        <a:xfrm>
          <a:off x="14351000" y="112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149575</xdr:rowOff>
    </xdr:from>
    <xdr:ext cx="762000" cy="259045"/>
    <xdr:sp macro="" textlink="">
      <xdr:nvSpPr>
        <xdr:cNvPr id="322" name="テキスト ボックス 321"/>
        <xdr:cNvSpPr txBox="1"/>
      </xdr:nvSpPr>
      <xdr:spPr>
        <a:xfrm>
          <a:off x="14020800" y="1129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65732</xdr:rowOff>
    </xdr:from>
    <xdr:to>
      <xdr:col>19</xdr:col>
      <xdr:colOff>533400</xdr:colOff>
      <xdr:row>65</xdr:row>
      <xdr:rowOff>167332</xdr:rowOff>
    </xdr:to>
    <xdr:sp macro="" textlink="">
      <xdr:nvSpPr>
        <xdr:cNvPr id="323" name="フローチャート : 判断 322"/>
        <xdr:cNvSpPr/>
      </xdr:nvSpPr>
      <xdr:spPr>
        <a:xfrm>
          <a:off x="13462000" y="1120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152109</xdr:rowOff>
    </xdr:from>
    <xdr:ext cx="762000" cy="259045"/>
    <xdr:sp macro="" textlink="">
      <xdr:nvSpPr>
        <xdr:cNvPr id="324" name="テキスト ボックス 323"/>
        <xdr:cNvSpPr txBox="1"/>
      </xdr:nvSpPr>
      <xdr:spPr>
        <a:xfrm>
          <a:off x="13131800" y="1129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170227</xdr:rowOff>
    </xdr:from>
    <xdr:to>
      <xdr:col>24</xdr:col>
      <xdr:colOff>609600</xdr:colOff>
      <xdr:row>64</xdr:row>
      <xdr:rowOff>100377</xdr:rowOff>
    </xdr:to>
    <xdr:sp macro="" textlink="">
      <xdr:nvSpPr>
        <xdr:cNvPr id="330" name="円/楕円 329"/>
        <xdr:cNvSpPr/>
      </xdr:nvSpPr>
      <xdr:spPr>
        <a:xfrm>
          <a:off x="16967200" y="109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15304</xdr:rowOff>
    </xdr:from>
    <xdr:ext cx="762000" cy="259045"/>
    <xdr:sp macro="" textlink="">
      <xdr:nvSpPr>
        <xdr:cNvPr id="331" name="定員管理の状況該当値テキスト"/>
        <xdr:cNvSpPr txBox="1"/>
      </xdr:nvSpPr>
      <xdr:spPr>
        <a:xfrm>
          <a:off x="17106900" y="1081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1,394.23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146483</xdr:rowOff>
    </xdr:from>
    <xdr:to>
      <xdr:col>23</xdr:col>
      <xdr:colOff>457200</xdr:colOff>
      <xdr:row>64</xdr:row>
      <xdr:rowOff>76633</xdr:rowOff>
    </xdr:to>
    <xdr:sp macro="" textlink="">
      <xdr:nvSpPr>
        <xdr:cNvPr id="332" name="円/楕円 331"/>
        <xdr:cNvSpPr/>
      </xdr:nvSpPr>
      <xdr:spPr>
        <a:xfrm>
          <a:off x="16129000" y="109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86810</xdr:rowOff>
    </xdr:from>
    <xdr:ext cx="736600" cy="259045"/>
    <xdr:sp macro="" textlink="">
      <xdr:nvSpPr>
        <xdr:cNvPr id="333" name="テキスト ボックス 332"/>
        <xdr:cNvSpPr txBox="1"/>
      </xdr:nvSpPr>
      <xdr:spPr>
        <a:xfrm>
          <a:off x="15798800" y="1071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1,384.39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129520</xdr:rowOff>
    </xdr:from>
    <xdr:to>
      <xdr:col>22</xdr:col>
      <xdr:colOff>254000</xdr:colOff>
      <xdr:row>64</xdr:row>
      <xdr:rowOff>59670</xdr:rowOff>
    </xdr:to>
    <xdr:sp macro="" textlink="">
      <xdr:nvSpPr>
        <xdr:cNvPr id="334" name="円/楕円 333"/>
        <xdr:cNvSpPr/>
      </xdr:nvSpPr>
      <xdr:spPr>
        <a:xfrm>
          <a:off x="15240000" y="109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44447</xdr:rowOff>
    </xdr:from>
    <xdr:ext cx="762000" cy="259045"/>
    <xdr:sp macro="" textlink="">
      <xdr:nvSpPr>
        <xdr:cNvPr id="335" name="テキスト ボックス 334"/>
        <xdr:cNvSpPr txBox="1"/>
      </xdr:nvSpPr>
      <xdr:spPr>
        <a:xfrm>
          <a:off x="14909800" y="110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126745</xdr:rowOff>
    </xdr:from>
    <xdr:to>
      <xdr:col>21</xdr:col>
      <xdr:colOff>50800</xdr:colOff>
      <xdr:row>64</xdr:row>
      <xdr:rowOff>56895</xdr:rowOff>
    </xdr:to>
    <xdr:sp macro="" textlink="">
      <xdr:nvSpPr>
        <xdr:cNvPr id="336" name="円/楕円 335"/>
        <xdr:cNvSpPr/>
      </xdr:nvSpPr>
      <xdr:spPr>
        <a:xfrm>
          <a:off x="14351000" y="109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67072</xdr:rowOff>
    </xdr:from>
    <xdr:ext cx="762000" cy="259045"/>
    <xdr:sp macro="" textlink="">
      <xdr:nvSpPr>
        <xdr:cNvPr id="337" name="テキスト ボックス 336"/>
        <xdr:cNvSpPr txBox="1"/>
      </xdr:nvSpPr>
      <xdr:spPr>
        <a:xfrm>
          <a:off x="14020800" y="1069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1,376.21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147400</xdr:rowOff>
    </xdr:from>
    <xdr:to>
      <xdr:col>19</xdr:col>
      <xdr:colOff>533400</xdr:colOff>
      <xdr:row>64</xdr:row>
      <xdr:rowOff>77550</xdr:rowOff>
    </xdr:to>
    <xdr:sp macro="" textlink="">
      <xdr:nvSpPr>
        <xdr:cNvPr id="338" name="円/楕円 337"/>
        <xdr:cNvSpPr/>
      </xdr:nvSpPr>
      <xdr:spPr>
        <a:xfrm>
          <a:off x="13462000" y="109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87727</xdr:rowOff>
    </xdr:from>
    <xdr:ext cx="762000" cy="259045"/>
    <xdr:sp macro="" textlink="">
      <xdr:nvSpPr>
        <xdr:cNvPr id="339" name="テキスト ボックス 338"/>
        <xdr:cNvSpPr txBox="1"/>
      </xdr:nvSpPr>
      <xdr:spPr>
        <a:xfrm>
          <a:off x="13131800" y="107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平成２８年度は、元利償還金の減少等により、対前年度比で１．３ポイント改善しているが、類似団体平均値と比較するとやや高くなっている。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これまでの県債発行額の抑制等の取組により、平成２６年度から公債費の減少及び実質公債費比率の改善が図られているが、今後は、</a:t>
          </a:r>
          <a:r>
            <a:rPr kumimoji="1" lang="ja-JP" altLang="ja-JP" sz="1100">
              <a:solidFill>
                <a:schemeClr val="dk1"/>
              </a:solidFill>
              <a:effectLst/>
              <a:latin typeface="+mn-lt"/>
              <a:ea typeface="+mn-ea"/>
              <a:cs typeface="+mn-cs"/>
            </a:rPr>
            <a:t>公共施設の老朽化対策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国体開催に伴う施設整備等によ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公債費の増加が見込まれることから、財政改革を不断の取組として着実に実行し、</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増加の抑制に努める。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3" name="テキスト ボックス 36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7" name="直線コネクタ 366"/>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8"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9" name="直線コネクタ 368"/>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70"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71" name="直線コネクタ 370"/>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19755</xdr:rowOff>
    </xdr:from>
    <xdr:to>
      <xdr:col>24</xdr:col>
      <xdr:colOff>558800</xdr:colOff>
      <xdr:row>41</xdr:row>
      <xdr:rowOff>22578</xdr:rowOff>
    </xdr:to>
    <xdr:cxnSp macro="">
      <xdr:nvCxnSpPr>
        <xdr:cNvPr id="372" name="直線コネクタ 371"/>
        <xdr:cNvCxnSpPr/>
      </xdr:nvCxnSpPr>
      <xdr:spPr>
        <a:xfrm flipV="1">
          <a:off x="16179800" y="6877755"/>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9472</xdr:rowOff>
    </xdr:from>
    <xdr:ext cx="762000" cy="259045"/>
    <xdr:sp macro="" textlink="">
      <xdr:nvSpPr>
        <xdr:cNvPr id="373" name="公債費負担の状況平均値テキスト"/>
        <xdr:cNvSpPr txBox="1"/>
      </xdr:nvSpPr>
      <xdr:spPr>
        <a:xfrm>
          <a:off x="17106900" y="652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4" name="フローチャート : 判断 373"/>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22578</xdr:rowOff>
    </xdr:from>
    <xdr:to>
      <xdr:col>23</xdr:col>
      <xdr:colOff>406400</xdr:colOff>
      <xdr:row>42</xdr:row>
      <xdr:rowOff>11995</xdr:rowOff>
    </xdr:to>
    <xdr:cxnSp macro="">
      <xdr:nvCxnSpPr>
        <xdr:cNvPr id="375" name="直線コネクタ 374"/>
        <xdr:cNvCxnSpPr/>
      </xdr:nvCxnSpPr>
      <xdr:spPr>
        <a:xfrm flipV="1">
          <a:off x="15290800" y="70520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6" name="フローチャート : 判断 37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7" name="テキスト ボックス 37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11995</xdr:rowOff>
    </xdr:from>
    <xdr:to>
      <xdr:col>22</xdr:col>
      <xdr:colOff>203200</xdr:colOff>
      <xdr:row>42</xdr:row>
      <xdr:rowOff>65617</xdr:rowOff>
    </xdr:to>
    <xdr:cxnSp macro="">
      <xdr:nvCxnSpPr>
        <xdr:cNvPr id="378" name="直線コネクタ 377"/>
        <xdr:cNvCxnSpPr/>
      </xdr:nvCxnSpPr>
      <xdr:spPr>
        <a:xfrm flipV="1">
          <a:off x="14401800" y="72128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9" name="フローチャート : 判断 378"/>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80" name="テキスト ボックス 379"/>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65617</xdr:rowOff>
    </xdr:to>
    <xdr:cxnSp macro="">
      <xdr:nvCxnSpPr>
        <xdr:cNvPr id="381" name="直線コネクタ 380"/>
        <xdr:cNvCxnSpPr/>
      </xdr:nvCxnSpPr>
      <xdr:spPr>
        <a:xfrm>
          <a:off x="13512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49389</xdr:rowOff>
    </xdr:from>
    <xdr:to>
      <xdr:col>21</xdr:col>
      <xdr:colOff>50800</xdr:colOff>
      <xdr:row>40</xdr:row>
      <xdr:rowOff>150989</xdr:rowOff>
    </xdr:to>
    <xdr:sp macro="" textlink="">
      <xdr:nvSpPr>
        <xdr:cNvPr id="382" name="フローチャート : 判断 381"/>
        <xdr:cNvSpPr/>
      </xdr:nvSpPr>
      <xdr:spPr>
        <a:xfrm>
          <a:off x="14351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161166</xdr:rowOff>
    </xdr:from>
    <xdr:ext cx="762000" cy="259045"/>
    <xdr:sp macro="" textlink="">
      <xdr:nvSpPr>
        <xdr:cNvPr id="383" name="テキスト ボックス 382"/>
        <xdr:cNvSpPr txBox="1"/>
      </xdr:nvSpPr>
      <xdr:spPr>
        <a:xfrm>
          <a:off x="14020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384" name="フローチャート : 判断 383"/>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385" name="テキスト ボックス 384"/>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91" name="円/楕円 390"/>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112482</xdr:rowOff>
    </xdr:from>
    <xdr:ext cx="762000" cy="259045"/>
    <xdr:sp macro="" textlink="">
      <xdr:nvSpPr>
        <xdr:cNvPr id="392" name="公債費負担の状況該当値テキスト"/>
        <xdr:cNvSpPr txBox="1"/>
      </xdr:nvSpPr>
      <xdr:spPr>
        <a:xfrm>
          <a:off x="17106900" y="67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143228</xdr:rowOff>
    </xdr:from>
    <xdr:to>
      <xdr:col>23</xdr:col>
      <xdr:colOff>457200</xdr:colOff>
      <xdr:row>41</xdr:row>
      <xdr:rowOff>73378</xdr:rowOff>
    </xdr:to>
    <xdr:sp macro="" textlink="">
      <xdr:nvSpPr>
        <xdr:cNvPr id="393" name="円/楕円 392"/>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58155</xdr:rowOff>
    </xdr:from>
    <xdr:ext cx="736600" cy="259045"/>
    <xdr:sp macro="" textlink="">
      <xdr:nvSpPr>
        <xdr:cNvPr id="394" name="テキスト ボックス 393"/>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132645</xdr:rowOff>
    </xdr:from>
    <xdr:to>
      <xdr:col>22</xdr:col>
      <xdr:colOff>254000</xdr:colOff>
      <xdr:row>42</xdr:row>
      <xdr:rowOff>62795</xdr:rowOff>
    </xdr:to>
    <xdr:sp macro="" textlink="">
      <xdr:nvSpPr>
        <xdr:cNvPr id="395" name="円/楕円 394"/>
        <xdr:cNvSpPr/>
      </xdr:nvSpPr>
      <xdr:spPr>
        <a:xfrm>
          <a:off x="15240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47572</xdr:rowOff>
    </xdr:from>
    <xdr:ext cx="762000" cy="259045"/>
    <xdr:sp macro="" textlink="">
      <xdr:nvSpPr>
        <xdr:cNvPr id="396" name="テキスト ボックス 395"/>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397" name="円/楕円 396"/>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9" name="円/楕円 398"/>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00" name="テキスト ボックス 399"/>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投資的経費の重点化や県債発行額の抑制等のこれまでの取組により、地方債残高は着実に減少してきており、将来負担比率の改善が図られている。</a:t>
          </a:r>
          <a:endParaRPr kumimoji="1" lang="en-US" altLang="ja-JP" sz="1100">
            <a:latin typeface="ＭＳ Ｐゴシック"/>
          </a:endParaRPr>
        </a:p>
        <a:p>
          <a:r>
            <a:rPr kumimoji="1" lang="ja-JP" altLang="en-US" sz="1100">
              <a:latin typeface="ＭＳ Ｐゴシック"/>
            </a:rPr>
            <a:t>　平成２８年度決算から、公社等への特定短期貸付金（オーバーナイト）が将来負担額に算入されることとなり、本県においても将来負担額が増加（約１１億円）したが、それを上回る地方債残高の減少（約１７４億円）があったため、対前年度比で３．５ポイントの改善となった。</a:t>
          </a:r>
          <a:endParaRPr kumimoji="1" lang="en-US" altLang="ja-JP" sz="1100">
            <a:latin typeface="ＭＳ Ｐゴシック"/>
          </a:endParaRPr>
        </a:p>
        <a:p>
          <a:pPr eaLnBrk="1" fontAlgn="auto" latinLnBrk="0" hangingPunct="1"/>
          <a:r>
            <a:rPr kumimoji="1" lang="ja-JP" altLang="en-US" sz="1100">
              <a:latin typeface="ＭＳ Ｐゴシック"/>
            </a:rPr>
            <a:t>　しかしながら、</a:t>
          </a:r>
          <a:r>
            <a:rPr kumimoji="1" lang="ja-JP" altLang="ja-JP" sz="1100">
              <a:solidFill>
                <a:schemeClr val="dk1"/>
              </a:solidFill>
              <a:effectLst/>
              <a:latin typeface="+mn-lt"/>
              <a:ea typeface="+mn-ea"/>
              <a:cs typeface="+mn-cs"/>
            </a:rPr>
            <a:t>今後は、公共施設の老朽化対策や国体開催に伴う施設整備等による公債費の増加</a:t>
          </a:r>
          <a:r>
            <a:rPr kumimoji="1" lang="ja-JP" altLang="en-US" sz="1100">
              <a:solidFill>
                <a:schemeClr val="dk1"/>
              </a:solidFill>
              <a:effectLst/>
              <a:latin typeface="+mn-lt"/>
              <a:ea typeface="+mn-ea"/>
              <a:cs typeface="+mn-cs"/>
            </a:rPr>
            <a:t>やそれに伴う地方債残高の増加が見込まれることから、</a:t>
          </a:r>
          <a:r>
            <a:rPr kumimoji="1" lang="ja-JP" altLang="ja-JP" sz="1100">
              <a:solidFill>
                <a:schemeClr val="dk1"/>
              </a:solidFill>
              <a:effectLst/>
              <a:latin typeface="+mn-lt"/>
              <a:ea typeface="+mn-ea"/>
              <a:cs typeface="+mn-cs"/>
            </a:rPr>
            <a:t>財政改革を不断の取組として着実に実行し、比率増加の抑制に努める。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6" name="テキスト ボックス 42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8" name="直線コネクタ 427"/>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9" name="将来負担の状況最小値テキスト"/>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30" name="直線コネクタ 429"/>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31" name="将来負担の状況最大値テキスト"/>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32" name="直線コネクタ 431"/>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42376</xdr:rowOff>
    </xdr:from>
    <xdr:to>
      <xdr:col>24</xdr:col>
      <xdr:colOff>558800</xdr:colOff>
      <xdr:row>17</xdr:row>
      <xdr:rowOff>70527</xdr:rowOff>
    </xdr:to>
    <xdr:cxnSp macro="">
      <xdr:nvCxnSpPr>
        <xdr:cNvPr id="433" name="直線コネクタ 432"/>
        <xdr:cNvCxnSpPr/>
      </xdr:nvCxnSpPr>
      <xdr:spPr>
        <a:xfrm flipV="1">
          <a:off x="16179800" y="2957026"/>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36593</xdr:rowOff>
    </xdr:from>
    <xdr:ext cx="762000" cy="259045"/>
    <xdr:sp macro="" textlink="">
      <xdr:nvSpPr>
        <xdr:cNvPr id="434" name="将来負担の状況平均値テキスト"/>
        <xdr:cNvSpPr txBox="1"/>
      </xdr:nvSpPr>
      <xdr:spPr>
        <a:xfrm>
          <a:off x="17106900" y="329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35" name="フローチャート : 判断 434"/>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70527</xdr:rowOff>
    </xdr:from>
    <xdr:to>
      <xdr:col>23</xdr:col>
      <xdr:colOff>406400</xdr:colOff>
      <xdr:row>17</xdr:row>
      <xdr:rowOff>116374</xdr:rowOff>
    </xdr:to>
    <xdr:cxnSp macro="">
      <xdr:nvCxnSpPr>
        <xdr:cNvPr id="436" name="直線コネクタ 435"/>
        <xdr:cNvCxnSpPr/>
      </xdr:nvCxnSpPr>
      <xdr:spPr>
        <a:xfrm flipV="1">
          <a:off x="15290800" y="298517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7" name="フローチャート : 判断 436"/>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106655</xdr:rowOff>
    </xdr:from>
    <xdr:ext cx="736600" cy="259045"/>
    <xdr:sp macro="" textlink="">
      <xdr:nvSpPr>
        <xdr:cNvPr id="438" name="テキスト ボックス 437"/>
        <xdr:cNvSpPr txBox="1"/>
      </xdr:nvSpPr>
      <xdr:spPr>
        <a:xfrm>
          <a:off x="15798800" y="336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116374</xdr:rowOff>
    </xdr:from>
    <xdr:to>
      <xdr:col>22</xdr:col>
      <xdr:colOff>203200</xdr:colOff>
      <xdr:row>18</xdr:row>
      <xdr:rowOff>5249</xdr:rowOff>
    </xdr:to>
    <xdr:cxnSp macro="">
      <xdr:nvCxnSpPr>
        <xdr:cNvPr id="439" name="直線コネクタ 438"/>
        <xdr:cNvCxnSpPr/>
      </xdr:nvCxnSpPr>
      <xdr:spPr>
        <a:xfrm flipV="1">
          <a:off x="14401800" y="303102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40" name="フローチャート : 判断 439"/>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140987</xdr:rowOff>
    </xdr:from>
    <xdr:ext cx="762000" cy="259045"/>
    <xdr:sp macro="" textlink="">
      <xdr:nvSpPr>
        <xdr:cNvPr id="441" name="テキスト ボックス 440"/>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5249</xdr:rowOff>
    </xdr:from>
    <xdr:to>
      <xdr:col>21</xdr:col>
      <xdr:colOff>0</xdr:colOff>
      <xdr:row>18</xdr:row>
      <xdr:rowOff>119465</xdr:rowOff>
    </xdr:to>
    <xdr:cxnSp macro="">
      <xdr:nvCxnSpPr>
        <xdr:cNvPr id="442" name="直線コネクタ 441"/>
        <xdr:cNvCxnSpPr/>
      </xdr:nvCxnSpPr>
      <xdr:spPr>
        <a:xfrm flipV="1">
          <a:off x="13512800" y="3091349"/>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41191</xdr:rowOff>
    </xdr:from>
    <xdr:to>
      <xdr:col>21</xdr:col>
      <xdr:colOff>50800</xdr:colOff>
      <xdr:row>19</xdr:row>
      <xdr:rowOff>142791</xdr:rowOff>
    </xdr:to>
    <xdr:sp macro="" textlink="">
      <xdr:nvSpPr>
        <xdr:cNvPr id="443" name="フローチャート : 判断 442"/>
        <xdr:cNvSpPr/>
      </xdr:nvSpPr>
      <xdr:spPr>
        <a:xfrm>
          <a:off x="14351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127568</xdr:rowOff>
    </xdr:from>
    <xdr:ext cx="762000" cy="259045"/>
    <xdr:sp macro="" textlink="">
      <xdr:nvSpPr>
        <xdr:cNvPr id="444" name="テキスト ボックス 443"/>
        <xdr:cNvSpPr txBox="1"/>
      </xdr:nvSpPr>
      <xdr:spPr>
        <a:xfrm>
          <a:off x="14020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164253</xdr:rowOff>
    </xdr:from>
    <xdr:to>
      <xdr:col>19</xdr:col>
      <xdr:colOff>533400</xdr:colOff>
      <xdr:row>20</xdr:row>
      <xdr:rowOff>94403</xdr:rowOff>
    </xdr:to>
    <xdr:sp macro="" textlink="">
      <xdr:nvSpPr>
        <xdr:cNvPr id="445" name="フローチャート : 判断 444"/>
        <xdr:cNvSpPr/>
      </xdr:nvSpPr>
      <xdr:spPr>
        <a:xfrm>
          <a:off x="13462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79180</xdr:rowOff>
    </xdr:from>
    <xdr:ext cx="762000" cy="259045"/>
    <xdr:sp macro="" textlink="">
      <xdr:nvSpPr>
        <xdr:cNvPr id="446" name="テキスト ボックス 445"/>
        <xdr:cNvSpPr txBox="1"/>
      </xdr:nvSpPr>
      <xdr:spPr>
        <a:xfrm>
          <a:off x="13131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163026</xdr:rowOff>
    </xdr:from>
    <xdr:to>
      <xdr:col>24</xdr:col>
      <xdr:colOff>609600</xdr:colOff>
      <xdr:row>17</xdr:row>
      <xdr:rowOff>93176</xdr:rowOff>
    </xdr:to>
    <xdr:sp macro="" textlink="">
      <xdr:nvSpPr>
        <xdr:cNvPr id="452" name="円/楕円 451"/>
        <xdr:cNvSpPr/>
      </xdr:nvSpPr>
      <xdr:spPr>
        <a:xfrm>
          <a:off x="169672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8103</xdr:rowOff>
    </xdr:from>
    <xdr:ext cx="762000" cy="259045"/>
    <xdr:sp macro="" textlink="">
      <xdr:nvSpPr>
        <xdr:cNvPr id="453" name="将来負担の状況該当値テキスト"/>
        <xdr:cNvSpPr txBox="1"/>
      </xdr:nvSpPr>
      <xdr:spPr>
        <a:xfrm>
          <a:off x="17106900" y="275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19727</xdr:rowOff>
    </xdr:from>
    <xdr:to>
      <xdr:col>23</xdr:col>
      <xdr:colOff>457200</xdr:colOff>
      <xdr:row>17</xdr:row>
      <xdr:rowOff>121327</xdr:rowOff>
    </xdr:to>
    <xdr:sp macro="" textlink="">
      <xdr:nvSpPr>
        <xdr:cNvPr id="454" name="円/楕円 453"/>
        <xdr:cNvSpPr/>
      </xdr:nvSpPr>
      <xdr:spPr>
        <a:xfrm>
          <a:off x="16129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131504</xdr:rowOff>
    </xdr:from>
    <xdr:ext cx="736600" cy="259045"/>
    <xdr:sp macro="" textlink="">
      <xdr:nvSpPr>
        <xdr:cNvPr id="455" name="テキスト ボックス 454"/>
        <xdr:cNvSpPr txBox="1"/>
      </xdr:nvSpPr>
      <xdr:spPr>
        <a:xfrm>
          <a:off x="15798800" y="270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65574</xdr:rowOff>
    </xdr:from>
    <xdr:to>
      <xdr:col>22</xdr:col>
      <xdr:colOff>254000</xdr:colOff>
      <xdr:row>17</xdr:row>
      <xdr:rowOff>167174</xdr:rowOff>
    </xdr:to>
    <xdr:sp macro="" textlink="">
      <xdr:nvSpPr>
        <xdr:cNvPr id="456" name="円/楕円 455"/>
        <xdr:cNvSpPr/>
      </xdr:nvSpPr>
      <xdr:spPr>
        <a:xfrm>
          <a:off x="15240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5901</xdr:rowOff>
    </xdr:from>
    <xdr:ext cx="762000" cy="259045"/>
    <xdr:sp macro="" textlink="">
      <xdr:nvSpPr>
        <xdr:cNvPr id="457" name="テキスト ボックス 456"/>
        <xdr:cNvSpPr txBox="1"/>
      </xdr:nvSpPr>
      <xdr:spPr>
        <a:xfrm>
          <a:off x="14909800" y="27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125899</xdr:rowOff>
    </xdr:from>
    <xdr:to>
      <xdr:col>21</xdr:col>
      <xdr:colOff>50800</xdr:colOff>
      <xdr:row>18</xdr:row>
      <xdr:rowOff>56049</xdr:rowOff>
    </xdr:to>
    <xdr:sp macro="" textlink="">
      <xdr:nvSpPr>
        <xdr:cNvPr id="458" name="円/楕円 457"/>
        <xdr:cNvSpPr/>
      </xdr:nvSpPr>
      <xdr:spPr>
        <a:xfrm>
          <a:off x="14351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66226</xdr:rowOff>
    </xdr:from>
    <xdr:ext cx="762000" cy="259045"/>
    <xdr:sp macro="" textlink="">
      <xdr:nvSpPr>
        <xdr:cNvPr id="459" name="テキスト ボックス 458"/>
        <xdr:cNvSpPr txBox="1"/>
      </xdr:nvSpPr>
      <xdr:spPr>
        <a:xfrm>
          <a:off x="14020800" y="280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68665</xdr:rowOff>
    </xdr:from>
    <xdr:to>
      <xdr:col>19</xdr:col>
      <xdr:colOff>533400</xdr:colOff>
      <xdr:row>18</xdr:row>
      <xdr:rowOff>170265</xdr:rowOff>
    </xdr:to>
    <xdr:sp macro="" textlink="">
      <xdr:nvSpPr>
        <xdr:cNvPr id="460" name="円/楕円 459"/>
        <xdr:cNvSpPr/>
      </xdr:nvSpPr>
      <xdr:spPr>
        <a:xfrm>
          <a:off x="13462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8992</xdr:rowOff>
    </xdr:from>
    <xdr:ext cx="762000" cy="259045"/>
    <xdr:sp macro="" textlink="">
      <xdr:nvSpPr>
        <xdr:cNvPr id="461" name="テキスト ボックス 460"/>
        <xdr:cNvSpPr txBox="1"/>
      </xdr:nvSpPr>
      <xdr:spPr>
        <a:xfrm>
          <a:off x="13131800" y="292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1,119,544
1,114,552
7,735.31
565,437,227
550,873,422
7,812,027
327,322,457
871,125,831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これまで行財政改革の一環として、適正な定員管理等に取り組んだ結果、平成１７年度以降１，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００人を上回る職員数の純減を行っており、類似団体と比較すると低い水準となっている。平成２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児童数減等に伴う教職員数減等により歳出決算額が減少し、当該経費に充当される経常一般財源が減少したが、</a:t>
          </a:r>
          <a:r>
            <a:rPr kumimoji="1" lang="ja-JP" altLang="ja-JP" sz="1100">
              <a:solidFill>
                <a:schemeClr val="dk1"/>
              </a:solidFill>
              <a:effectLst/>
              <a:latin typeface="+mn-lt"/>
              <a:ea typeface="+mn-ea"/>
              <a:cs typeface="+mn-cs"/>
            </a:rPr>
            <a:t>実質的な交付税額（普通交付税＋臨時財政対策債）の減により、比率算定分母の額が、それを上回って減少したため</a:t>
          </a:r>
          <a:r>
            <a:rPr kumimoji="1" lang="ja-JP" altLang="en-US" sz="1100">
              <a:solidFill>
                <a:schemeClr val="dk1"/>
              </a:solidFill>
              <a:effectLst/>
              <a:latin typeface="+mn-lt"/>
              <a:ea typeface="+mn-ea"/>
              <a:cs typeface="+mn-cs"/>
            </a:rPr>
            <a:t>、経常収支比率は０．３ポイント上昇した。</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なお、臨時財政対策債を経常一財から除いた経常収支比率は、０．４ポイント改善（３９．５→３９．１）している。</a:t>
          </a:r>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今後も引き続き、行財政改革の取り組み、人件費の</a:t>
          </a:r>
          <a:r>
            <a:rPr lang="ja-JP" altLang="ja-JP" sz="1100" b="0" i="0" baseline="0">
              <a:solidFill>
                <a:schemeClr val="dk1"/>
              </a:solidFill>
              <a:effectLst/>
              <a:latin typeface="+mn-lt"/>
              <a:ea typeface="+mn-ea"/>
              <a:cs typeface="+mn-cs"/>
            </a:rPr>
            <a:t>伸びの抑制に努めていく。</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50800</xdr:rowOff>
    </xdr:to>
    <xdr:cxnSp macro="">
      <xdr:nvCxnSpPr>
        <xdr:cNvPr id="65" name="直線コネクタ 64"/>
        <xdr:cNvCxnSpPr/>
      </xdr:nvCxnSpPr>
      <xdr:spPr>
        <a:xfrm>
          <a:off x="3987800" y="599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31750</xdr:rowOff>
    </xdr:from>
    <xdr:to>
      <xdr:col>5</xdr:col>
      <xdr:colOff>549275</xdr:colOff>
      <xdr:row>34</xdr:row>
      <xdr:rowOff>165100</xdr:rowOff>
    </xdr:to>
    <xdr:cxnSp macro="">
      <xdr:nvCxnSpPr>
        <xdr:cNvPr id="68" name="直線コネクタ 67"/>
        <xdr:cNvCxnSpPr/>
      </xdr:nvCxnSpPr>
      <xdr:spPr>
        <a:xfrm>
          <a:off x="3098800" y="586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31750</xdr:rowOff>
    </xdr:from>
    <xdr:to>
      <xdr:col>4</xdr:col>
      <xdr:colOff>346075</xdr:colOff>
      <xdr:row>34</xdr:row>
      <xdr:rowOff>31750</xdr:rowOff>
    </xdr:to>
    <xdr:cxnSp macro="">
      <xdr:nvCxnSpPr>
        <xdr:cNvPr id="71" name="直線コネクタ 70"/>
        <xdr:cNvCxnSpPr/>
      </xdr:nvCxnSpPr>
      <xdr:spPr>
        <a:xfrm>
          <a:off x="2209800" y="58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48277</xdr:rowOff>
    </xdr:from>
    <xdr:ext cx="762000" cy="259045"/>
    <xdr:sp macro="" textlink="">
      <xdr:nvSpPr>
        <xdr:cNvPr id="73" name="テキスト ボックス 72"/>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31750</xdr:rowOff>
    </xdr:from>
    <xdr:to>
      <xdr:col>3</xdr:col>
      <xdr:colOff>142875</xdr:colOff>
      <xdr:row>36</xdr:row>
      <xdr:rowOff>88900</xdr:rowOff>
    </xdr:to>
    <xdr:cxnSp macro="">
      <xdr:nvCxnSpPr>
        <xdr:cNvPr id="74" name="直線コネクタ 73"/>
        <xdr:cNvCxnSpPr/>
      </xdr:nvCxnSpPr>
      <xdr:spPr>
        <a:xfrm flipV="1">
          <a:off x="1320800" y="58610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133350</xdr:rowOff>
    </xdr:from>
    <xdr:to>
      <xdr:col>3</xdr:col>
      <xdr:colOff>193675</xdr:colOff>
      <xdr:row>36</xdr:row>
      <xdr:rowOff>63500</xdr:rowOff>
    </xdr:to>
    <xdr:sp macro="" textlink="">
      <xdr:nvSpPr>
        <xdr:cNvPr id="75" name="フローチャート : 判断 74"/>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48277</xdr:rowOff>
    </xdr:from>
    <xdr:ext cx="762000" cy="259045"/>
    <xdr:sp macro="" textlink="">
      <xdr:nvSpPr>
        <xdr:cNvPr id="76" name="テキスト ボックス 75"/>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38100</xdr:rowOff>
    </xdr:from>
    <xdr:to>
      <xdr:col>1</xdr:col>
      <xdr:colOff>676275</xdr:colOff>
      <xdr:row>37</xdr:row>
      <xdr:rowOff>139700</xdr:rowOff>
    </xdr:to>
    <xdr:sp macro="" textlink="">
      <xdr:nvSpPr>
        <xdr:cNvPr id="77" name="フローチャート : 判断 76"/>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124477</xdr:rowOff>
    </xdr:from>
    <xdr:ext cx="762000" cy="259045"/>
    <xdr:sp macro="" textlink="">
      <xdr:nvSpPr>
        <xdr:cNvPr id="78" name="テキスト ボックス 77"/>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0</xdr:rowOff>
    </xdr:from>
    <xdr:to>
      <xdr:col>7</xdr:col>
      <xdr:colOff>66675</xdr:colOff>
      <xdr:row>35</xdr:row>
      <xdr:rowOff>101600</xdr:rowOff>
    </xdr:to>
    <xdr:sp macro="" textlink="">
      <xdr:nvSpPr>
        <xdr:cNvPr id="84" name="円/楕円 83"/>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16527</xdr:rowOff>
    </xdr:from>
    <xdr:ext cx="762000" cy="259045"/>
    <xdr:sp macro="" textlink="">
      <xdr:nvSpPr>
        <xdr:cNvPr id="85" name="人件費該当値テキスト"/>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6" name="円/楕円 85"/>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7" name="テキスト ボックス 86"/>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152400</xdr:rowOff>
    </xdr:from>
    <xdr:to>
      <xdr:col>4</xdr:col>
      <xdr:colOff>396875</xdr:colOff>
      <xdr:row>34</xdr:row>
      <xdr:rowOff>82550</xdr:rowOff>
    </xdr:to>
    <xdr:sp macro="" textlink="">
      <xdr:nvSpPr>
        <xdr:cNvPr id="88" name="円/楕円 87"/>
        <xdr:cNvSpPr/>
      </xdr:nvSpPr>
      <xdr:spPr>
        <a:xfrm>
          <a:off x="3048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92727</xdr:rowOff>
    </xdr:from>
    <xdr:ext cx="762000" cy="259045"/>
    <xdr:sp macro="" textlink="">
      <xdr:nvSpPr>
        <xdr:cNvPr id="89" name="テキスト ボックス 88"/>
        <xdr:cNvSpPr txBox="1"/>
      </xdr:nvSpPr>
      <xdr:spPr>
        <a:xfrm>
          <a:off x="2717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152400</xdr:rowOff>
    </xdr:from>
    <xdr:to>
      <xdr:col>3</xdr:col>
      <xdr:colOff>193675</xdr:colOff>
      <xdr:row>34</xdr:row>
      <xdr:rowOff>82550</xdr:rowOff>
    </xdr:to>
    <xdr:sp macro="" textlink="">
      <xdr:nvSpPr>
        <xdr:cNvPr id="90" name="円/楕円 89"/>
        <xdr:cNvSpPr/>
      </xdr:nvSpPr>
      <xdr:spPr>
        <a:xfrm>
          <a:off x="2159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92727</xdr:rowOff>
    </xdr:from>
    <xdr:ext cx="762000" cy="259045"/>
    <xdr:sp macro="" textlink="">
      <xdr:nvSpPr>
        <xdr:cNvPr id="91" name="テキスト ボックス 90"/>
        <xdr:cNvSpPr txBox="1"/>
      </xdr:nvSpPr>
      <xdr:spPr>
        <a:xfrm>
          <a:off x="1828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2" name="円/楕円 91"/>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3" name="テキスト ボックス 92"/>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行財政改革の一環として経費の節減に取り組んでおり、ここ数年は同水準で推移している。平成２８年度は、類似団体の平均値をやや下回っている。</a:t>
          </a:r>
          <a:endParaRPr kumimoji="1" lang="en-US" altLang="ja-JP" sz="1100">
            <a:latin typeface="ＭＳ Ｐゴシック"/>
          </a:endParaRPr>
        </a:p>
        <a:p>
          <a:r>
            <a:rPr kumimoji="1" lang="ja-JP" altLang="en-US" sz="1100">
              <a:latin typeface="ＭＳ Ｐゴシック"/>
            </a:rPr>
            <a:t>　引き続き、厳しい財政状況を踏まえ、経費の節約に努めていく。</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69850</xdr:rowOff>
    </xdr:to>
    <xdr:cxnSp macro="">
      <xdr:nvCxnSpPr>
        <xdr:cNvPr id="122" name="直線コネクタ 121"/>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36847</xdr:rowOff>
    </xdr:from>
    <xdr:ext cx="762000" cy="259045"/>
    <xdr:sp macro="" textlink="">
      <xdr:nvSpPr>
        <xdr:cNvPr id="123"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24130</xdr:rowOff>
    </xdr:from>
    <xdr:to>
      <xdr:col>22</xdr:col>
      <xdr:colOff>555625</xdr:colOff>
      <xdr:row>17</xdr:row>
      <xdr:rowOff>69850</xdr:rowOff>
    </xdr:to>
    <xdr:cxnSp macro="">
      <xdr:nvCxnSpPr>
        <xdr:cNvPr id="125" name="直線コネクタ 124"/>
        <xdr:cNvCxnSpPr/>
      </xdr:nvCxnSpPr>
      <xdr:spPr>
        <a:xfrm>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24130</xdr:rowOff>
    </xdr:from>
    <xdr:to>
      <xdr:col>21</xdr:col>
      <xdr:colOff>352425</xdr:colOff>
      <xdr:row>17</xdr:row>
      <xdr:rowOff>24130</xdr:rowOff>
    </xdr:to>
    <xdr:cxnSp macro="">
      <xdr:nvCxnSpPr>
        <xdr:cNvPr id="128" name="直線コネクタ 127"/>
        <xdr:cNvCxnSpPr/>
      </xdr:nvCxnSpPr>
      <xdr:spPr>
        <a:xfrm>
          <a:off x="13893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30" name="テキスト ボックス 129"/>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24130</xdr:rowOff>
    </xdr:from>
    <xdr:to>
      <xdr:col>20</xdr:col>
      <xdr:colOff>149225</xdr:colOff>
      <xdr:row>17</xdr:row>
      <xdr:rowOff>69850</xdr:rowOff>
    </xdr:to>
    <xdr:cxnSp macro="">
      <xdr:nvCxnSpPr>
        <xdr:cNvPr id="131" name="直線コネクタ 130"/>
        <xdr:cNvCxnSpPr/>
      </xdr:nvCxnSpPr>
      <xdr:spPr>
        <a:xfrm flipV="1">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32" name="フローチャート :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4" name="フローチャート :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35577</xdr:rowOff>
    </xdr:from>
    <xdr:ext cx="762000" cy="259045"/>
    <xdr:sp macro="" textlink="">
      <xdr:nvSpPr>
        <xdr:cNvPr id="142"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3" name="円/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144780</xdr:rowOff>
    </xdr:from>
    <xdr:to>
      <xdr:col>21</xdr:col>
      <xdr:colOff>403225</xdr:colOff>
      <xdr:row>17</xdr:row>
      <xdr:rowOff>74930</xdr:rowOff>
    </xdr:to>
    <xdr:sp macro="" textlink="">
      <xdr:nvSpPr>
        <xdr:cNvPr id="145" name="円/楕円 144"/>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59707</xdr:rowOff>
    </xdr:from>
    <xdr:ext cx="762000" cy="259045"/>
    <xdr:sp macro="" textlink="">
      <xdr:nvSpPr>
        <xdr:cNvPr id="146" name="テキスト ボックス 145"/>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144780</xdr:rowOff>
    </xdr:from>
    <xdr:to>
      <xdr:col>20</xdr:col>
      <xdr:colOff>200025</xdr:colOff>
      <xdr:row>17</xdr:row>
      <xdr:rowOff>74930</xdr:rowOff>
    </xdr:to>
    <xdr:sp macro="" textlink="">
      <xdr:nvSpPr>
        <xdr:cNvPr id="147" name="円/楕円 146"/>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85107</xdr:rowOff>
    </xdr:from>
    <xdr:ext cx="762000" cy="259045"/>
    <xdr:sp macro="" textlink="">
      <xdr:nvSpPr>
        <xdr:cNvPr id="148" name="テキスト ボックス 147"/>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49" name="円/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近年同水準で推移しており、類似団体の中でも平均値となっている。</a:t>
          </a:r>
          <a:endParaRPr kumimoji="1" lang="en-US" altLang="ja-JP" sz="1100">
            <a:latin typeface="ＭＳ Ｐゴシック"/>
          </a:endParaRPr>
        </a:p>
        <a:p>
          <a:r>
            <a:rPr kumimoji="1" lang="ja-JP" altLang="en-US" sz="1100">
              <a:latin typeface="ＭＳ Ｐゴシック"/>
            </a:rPr>
            <a:t>　平成２８年度については、障がい児施設給付費等の増等による歳出決算額の増により、</a:t>
          </a:r>
          <a:r>
            <a:rPr kumimoji="1" lang="ja-JP" altLang="ja-JP" sz="1100">
              <a:solidFill>
                <a:schemeClr val="dk1"/>
              </a:solidFill>
              <a:effectLst/>
              <a:latin typeface="+mn-lt"/>
              <a:ea typeface="+mn-ea"/>
              <a:cs typeface="+mn-cs"/>
            </a:rPr>
            <a:t>当該経費に充当される経常一財が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ため、経常収支比率は０．１ポイント上昇した。</a:t>
          </a:r>
          <a:endParaRPr lang="ja-JP"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なお、臨時財政対策債を経常一財から除いた経常収支比率は、</a:t>
          </a:r>
          <a:r>
            <a:rPr kumimoji="1" lang="ja-JP" altLang="en-US" sz="1100">
              <a:solidFill>
                <a:schemeClr val="dk1"/>
              </a:solidFill>
              <a:effectLst/>
              <a:latin typeface="+mn-lt"/>
              <a:ea typeface="+mn-ea"/>
              <a:cs typeface="+mn-cs"/>
            </a:rPr>
            <a:t>対前年度と同じ値（２．１）となっている</a:t>
          </a:r>
          <a:r>
            <a:rPr kumimoji="1" lang="ja-JP" altLang="ja-JP" sz="1100">
              <a:solidFill>
                <a:schemeClr val="dk1"/>
              </a:solidFill>
              <a:effectLst/>
              <a:latin typeface="+mn-lt"/>
              <a:ea typeface="+mn-ea"/>
              <a:cs typeface="+mn-cs"/>
            </a:rPr>
            <a:t>。</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56</xdr:row>
      <xdr:rowOff>12700</xdr:rowOff>
    </xdr:to>
    <xdr:cxnSp macro="">
      <xdr:nvCxnSpPr>
        <xdr:cNvPr id="179" name="直線コネクタ 178"/>
        <xdr:cNvCxnSpPr/>
      </xdr:nvCxnSpPr>
      <xdr:spPr>
        <a:xfrm>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0"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55</xdr:row>
      <xdr:rowOff>138430</xdr:rowOff>
    </xdr:to>
    <xdr:cxnSp macro="">
      <xdr:nvCxnSpPr>
        <xdr:cNvPr id="182" name="直線コネクタ 181"/>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4" name="テキスト ボックス 18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55</xdr:row>
      <xdr:rowOff>138430</xdr:rowOff>
    </xdr:to>
    <xdr:cxnSp macro="">
      <xdr:nvCxnSpPr>
        <xdr:cNvPr id="185" name="直線コネクタ 184"/>
        <xdr:cNvCxnSpPr/>
      </xdr:nvCxnSpPr>
      <xdr:spPr>
        <a:xfrm>
          <a:off x="2209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87" name="テキスト ボックス 186"/>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55</xdr:row>
      <xdr:rowOff>138430</xdr:rowOff>
    </xdr:to>
    <xdr:cxnSp macro="">
      <xdr:nvCxnSpPr>
        <xdr:cNvPr id="188" name="直線コネクタ 187"/>
        <xdr:cNvCxnSpPr/>
      </xdr:nvCxnSpPr>
      <xdr:spPr>
        <a:xfrm>
          <a:off x="1320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89" name="フローチャート : 判断 188"/>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190" name="テキスト ボックス 189"/>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8" name="円/楕円 19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199"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0" name="円/楕円 199"/>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1" name="テキスト ボックス 20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2" name="円/楕円 201"/>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3" name="テキスト ボックス 202"/>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04" name="円/楕円 203"/>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27957</xdr:rowOff>
    </xdr:from>
    <xdr:ext cx="762000" cy="259045"/>
    <xdr:sp macro="" textlink="">
      <xdr:nvSpPr>
        <xdr:cNvPr id="205" name="テキスト ボックス 204"/>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6" name="円/楕円 205"/>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07" name="テキスト ボックス 206"/>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r>
            <a:rPr kumimoji="1" lang="ja-JP" altLang="en-US" sz="1100">
              <a:latin typeface="ＭＳ Ｐゴシック"/>
            </a:rPr>
            <a:t>その他：維持補修費・貸付金</a:t>
          </a:r>
          <a:r>
            <a:rPr kumimoji="1" lang="en-US" altLang="ja-JP" sz="1100">
              <a:latin typeface="ＭＳ Ｐゴシック"/>
            </a:rPr>
            <a:t>》</a:t>
          </a:r>
        </a:p>
        <a:p>
          <a:r>
            <a:rPr kumimoji="1" lang="ja-JP" altLang="en-US" sz="1100">
              <a:latin typeface="ＭＳ Ｐゴシック"/>
            </a:rPr>
            <a:t>　その他は、類似団体の中でも低い水準で推移している。</a:t>
          </a:r>
          <a:endParaRPr kumimoji="1" lang="en-US" altLang="ja-JP" sz="1100">
            <a:latin typeface="ＭＳ Ｐゴシック"/>
          </a:endParaRPr>
        </a:p>
        <a:p>
          <a:r>
            <a:rPr kumimoji="1" lang="ja-JP" altLang="en-US" sz="1100">
              <a:latin typeface="ＭＳ Ｐゴシック"/>
            </a:rPr>
            <a:t>　このうち、維持補修費については、平成２８年度は、県営住宅管理事業（繰越事業）や漁業取締船検査費用（５年に１度）の増等により増加したことから、経常収支比率は０１．ポイント上昇した。</a:t>
          </a:r>
          <a:endParaRPr kumimoji="1" lang="en-US" altLang="ja-JP" sz="1100">
            <a:latin typeface="ＭＳ Ｐゴシック"/>
          </a:endParaRPr>
        </a:p>
        <a:p>
          <a:r>
            <a:rPr kumimoji="1" lang="ja-JP" altLang="en-US" sz="1100">
              <a:latin typeface="ＭＳ Ｐゴシック"/>
            </a:rPr>
            <a:t>　今後も、公共施設の老朽化対策による経費の増加が見込まれるが、公共施設等総合管理計画に基づく長寿命化対策等により、財政負担の軽減や平準化を図っていく。</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127000</xdr:rowOff>
    </xdr:from>
    <xdr:to>
      <xdr:col>24</xdr:col>
      <xdr:colOff>22225</xdr:colOff>
      <xdr:row>54</xdr:row>
      <xdr:rowOff>165100</xdr:rowOff>
    </xdr:to>
    <xdr:cxnSp macro="">
      <xdr:nvCxnSpPr>
        <xdr:cNvPr id="237" name="直線コネクタ 236"/>
        <xdr:cNvCxnSpPr/>
      </xdr:nvCxnSpPr>
      <xdr:spPr>
        <a:xfrm>
          <a:off x="15671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105427</xdr:rowOff>
    </xdr:from>
    <xdr:ext cx="762000" cy="259045"/>
    <xdr:sp macro="" textlink="">
      <xdr:nvSpPr>
        <xdr:cNvPr id="238"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127000</xdr:rowOff>
    </xdr:from>
    <xdr:to>
      <xdr:col>22</xdr:col>
      <xdr:colOff>555625</xdr:colOff>
      <xdr:row>54</xdr:row>
      <xdr:rowOff>165100</xdr:rowOff>
    </xdr:to>
    <xdr:cxnSp macro="">
      <xdr:nvCxnSpPr>
        <xdr:cNvPr id="240" name="直線コネクタ 239"/>
        <xdr:cNvCxnSpPr/>
      </xdr:nvCxnSpPr>
      <xdr:spPr>
        <a:xfrm flipV="1">
          <a:off x="14782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10177</xdr:rowOff>
    </xdr:from>
    <xdr:ext cx="736600" cy="259045"/>
    <xdr:sp macro="" textlink="">
      <xdr:nvSpPr>
        <xdr:cNvPr id="242" name="テキスト ボックス 24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165100</xdr:rowOff>
    </xdr:from>
    <xdr:to>
      <xdr:col>21</xdr:col>
      <xdr:colOff>352425</xdr:colOff>
      <xdr:row>55</xdr:row>
      <xdr:rowOff>107950</xdr:rowOff>
    </xdr:to>
    <xdr:cxnSp macro="">
      <xdr:nvCxnSpPr>
        <xdr:cNvPr id="243" name="直線コネクタ 242"/>
        <xdr:cNvCxnSpPr/>
      </xdr:nvCxnSpPr>
      <xdr:spPr>
        <a:xfrm flipV="1">
          <a:off x="13893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105427</xdr:rowOff>
    </xdr:from>
    <xdr:ext cx="762000" cy="259045"/>
    <xdr:sp macro="" textlink="">
      <xdr:nvSpPr>
        <xdr:cNvPr id="245" name="テキスト ボックス 244"/>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31750</xdr:rowOff>
    </xdr:from>
    <xdr:to>
      <xdr:col>20</xdr:col>
      <xdr:colOff>149225</xdr:colOff>
      <xdr:row>55</xdr:row>
      <xdr:rowOff>107950</xdr:rowOff>
    </xdr:to>
    <xdr:cxnSp macro="">
      <xdr:nvCxnSpPr>
        <xdr:cNvPr id="246" name="直線コネクタ 245"/>
        <xdr:cNvCxnSpPr/>
      </xdr:nvCxnSpPr>
      <xdr:spPr>
        <a:xfrm>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47" name="フローチャート : 判断 246"/>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48" name="テキスト ボックス 247"/>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9" name="フローチャート : 判断 24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0" name="テキスト ボックス 24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114300</xdr:rowOff>
    </xdr:from>
    <xdr:to>
      <xdr:col>24</xdr:col>
      <xdr:colOff>73025</xdr:colOff>
      <xdr:row>55</xdr:row>
      <xdr:rowOff>44450</xdr:rowOff>
    </xdr:to>
    <xdr:sp macro="" textlink="">
      <xdr:nvSpPr>
        <xdr:cNvPr id="256" name="円/楕円 255"/>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130827</xdr:rowOff>
    </xdr:from>
    <xdr:ext cx="762000" cy="259045"/>
    <xdr:sp macro="" textlink="">
      <xdr:nvSpPr>
        <xdr:cNvPr id="257"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76200</xdr:rowOff>
    </xdr:from>
    <xdr:to>
      <xdr:col>22</xdr:col>
      <xdr:colOff>606425</xdr:colOff>
      <xdr:row>55</xdr:row>
      <xdr:rowOff>6350</xdr:rowOff>
    </xdr:to>
    <xdr:sp macro="" textlink="">
      <xdr:nvSpPr>
        <xdr:cNvPr id="258" name="円/楕円 257"/>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16527</xdr:rowOff>
    </xdr:from>
    <xdr:ext cx="736600" cy="259045"/>
    <xdr:sp macro="" textlink="">
      <xdr:nvSpPr>
        <xdr:cNvPr id="259" name="テキスト ボックス 258"/>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114300</xdr:rowOff>
    </xdr:from>
    <xdr:to>
      <xdr:col>21</xdr:col>
      <xdr:colOff>403225</xdr:colOff>
      <xdr:row>55</xdr:row>
      <xdr:rowOff>44450</xdr:rowOff>
    </xdr:to>
    <xdr:sp macro="" textlink="">
      <xdr:nvSpPr>
        <xdr:cNvPr id="260" name="円/楕円 259"/>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57150</xdr:rowOff>
    </xdr:from>
    <xdr:to>
      <xdr:col>20</xdr:col>
      <xdr:colOff>200025</xdr:colOff>
      <xdr:row>55</xdr:row>
      <xdr:rowOff>158750</xdr:rowOff>
    </xdr:to>
    <xdr:sp macro="" textlink="">
      <xdr:nvSpPr>
        <xdr:cNvPr id="262" name="円/楕円 26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63" name="テキスト ボックス 26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64" name="円/楕円 26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65" name="テキスト ボックス 26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社会保障関係費の増により</a:t>
          </a:r>
          <a:r>
            <a:rPr kumimoji="1" lang="ja-JP" altLang="en-US" sz="1100">
              <a:solidFill>
                <a:schemeClr val="dk1"/>
              </a:solidFill>
              <a:effectLst/>
              <a:latin typeface="+mn-lt"/>
              <a:ea typeface="+mn-ea"/>
              <a:cs typeface="+mn-cs"/>
            </a:rPr>
            <a:t>、補助費等の経常収支比率は平成２５年度以降</a:t>
          </a:r>
          <a:r>
            <a:rPr kumimoji="1" lang="ja-JP" altLang="ja-JP" sz="1100">
              <a:solidFill>
                <a:schemeClr val="dk1"/>
              </a:solidFill>
              <a:effectLst/>
              <a:latin typeface="+mn-lt"/>
              <a:ea typeface="+mn-ea"/>
              <a:cs typeface="+mn-cs"/>
            </a:rPr>
            <a:t>年々増加しており</a:t>
          </a:r>
          <a:r>
            <a:rPr kumimoji="1" lang="ja-JP" altLang="en-US" sz="1100">
              <a:solidFill>
                <a:schemeClr val="dk1"/>
              </a:solidFill>
              <a:effectLst/>
              <a:latin typeface="+mn-lt"/>
              <a:ea typeface="+mn-ea"/>
              <a:cs typeface="+mn-cs"/>
            </a:rPr>
            <a:t>、</a:t>
          </a:r>
          <a:r>
            <a:rPr kumimoji="1" lang="ja-JP" altLang="en-US" sz="1100">
              <a:latin typeface="ＭＳ Ｐゴシック"/>
            </a:rPr>
            <a:t>平成２８年度は、施設型給付費や介護保険財政支援事業等の増により０．６ポイント上昇した。</a:t>
          </a:r>
          <a:endParaRPr kumimoji="1" lang="en-US" altLang="ja-JP" sz="1100">
            <a:latin typeface="ＭＳ Ｐゴシック"/>
          </a:endParaRPr>
        </a:p>
        <a:p>
          <a:r>
            <a:rPr kumimoji="1" lang="ja-JP" altLang="en-US" sz="1100">
              <a:latin typeface="ＭＳ Ｐゴシック"/>
            </a:rPr>
            <a:t>　社会保障関係費については、今後も増加が見込まれることから、経費の伸びの抑制に繋がる施策を検討していく。</a:t>
          </a: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37193</xdr:rowOff>
    </xdr:from>
    <xdr:to>
      <xdr:col>24</xdr:col>
      <xdr:colOff>22225</xdr:colOff>
      <xdr:row>37</xdr:row>
      <xdr:rowOff>135164</xdr:rowOff>
    </xdr:to>
    <xdr:cxnSp macro="">
      <xdr:nvCxnSpPr>
        <xdr:cNvPr id="298" name="直線コネクタ 297"/>
        <xdr:cNvCxnSpPr/>
      </xdr:nvCxnSpPr>
      <xdr:spPr>
        <a:xfrm>
          <a:off x="15671800" y="6380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100891</xdr:rowOff>
    </xdr:from>
    <xdr:ext cx="762000" cy="259045"/>
    <xdr:sp macro="" textlink="">
      <xdr:nvSpPr>
        <xdr:cNvPr id="299" name="補助費等平均値テキスト"/>
        <xdr:cNvSpPr txBox="1"/>
      </xdr:nvSpPr>
      <xdr:spPr>
        <a:xfrm>
          <a:off x="16598900" y="6273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xdr:rowOff>
    </xdr:from>
    <xdr:to>
      <xdr:col>22</xdr:col>
      <xdr:colOff>555625</xdr:colOff>
      <xdr:row>37</xdr:row>
      <xdr:rowOff>37193</xdr:rowOff>
    </xdr:to>
    <xdr:cxnSp macro="">
      <xdr:nvCxnSpPr>
        <xdr:cNvPr id="301" name="直線コネクタ 300"/>
        <xdr:cNvCxnSpPr/>
      </xdr:nvCxnSpPr>
      <xdr:spPr>
        <a:xfrm>
          <a:off x="14782800" y="6184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98170</xdr:rowOff>
    </xdr:from>
    <xdr:ext cx="736600" cy="259045"/>
    <xdr:sp macro="" textlink="">
      <xdr:nvSpPr>
        <xdr:cNvPr id="303" name="テキスト ボックス 302"/>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110672</xdr:rowOff>
    </xdr:from>
    <xdr:to>
      <xdr:col>21</xdr:col>
      <xdr:colOff>352425</xdr:colOff>
      <xdr:row>36</xdr:row>
      <xdr:rowOff>12700</xdr:rowOff>
    </xdr:to>
    <xdr:cxnSp macro="">
      <xdr:nvCxnSpPr>
        <xdr:cNvPr id="304" name="直線コネクタ 303"/>
        <xdr:cNvCxnSpPr/>
      </xdr:nvCxnSpPr>
      <xdr:spPr>
        <a:xfrm>
          <a:off x="13893800" y="59399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6" name="テキスト ボックス 305"/>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110672</xdr:rowOff>
    </xdr:from>
    <xdr:to>
      <xdr:col>20</xdr:col>
      <xdr:colOff>149225</xdr:colOff>
      <xdr:row>34</xdr:row>
      <xdr:rowOff>159657</xdr:rowOff>
    </xdr:to>
    <xdr:cxnSp macro="">
      <xdr:nvCxnSpPr>
        <xdr:cNvPr id="307" name="直線コネクタ 306"/>
        <xdr:cNvCxnSpPr/>
      </xdr:nvCxnSpPr>
      <xdr:spPr>
        <a:xfrm flipV="1">
          <a:off x="13004800" y="5939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51707</xdr:rowOff>
    </xdr:from>
    <xdr:to>
      <xdr:col>20</xdr:col>
      <xdr:colOff>200025</xdr:colOff>
      <xdr:row>35</xdr:row>
      <xdr:rowOff>153307</xdr:rowOff>
    </xdr:to>
    <xdr:sp macro="" textlink="">
      <xdr:nvSpPr>
        <xdr:cNvPr id="308" name="フローチャート : 判断 307"/>
        <xdr:cNvSpPr/>
      </xdr:nvSpPr>
      <xdr:spPr>
        <a:xfrm>
          <a:off x="13843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138084</xdr:rowOff>
    </xdr:from>
    <xdr:ext cx="762000" cy="259045"/>
    <xdr:sp macro="" textlink="">
      <xdr:nvSpPr>
        <xdr:cNvPr id="309" name="テキスト ボックス 308"/>
        <xdr:cNvSpPr txBox="1"/>
      </xdr:nvSpPr>
      <xdr:spPr>
        <a:xfrm>
          <a:off x="135128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10" name="フローチャート : 判断 309"/>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105427</xdr:rowOff>
    </xdr:from>
    <xdr:ext cx="762000" cy="259045"/>
    <xdr:sp macro="" textlink="">
      <xdr:nvSpPr>
        <xdr:cNvPr id="311" name="テキスト ボックス 31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17" name="円/楕円 316"/>
        <xdr:cNvSpPr/>
      </xdr:nvSpPr>
      <xdr:spPr>
        <a:xfrm>
          <a:off x="16459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56441</xdr:rowOff>
    </xdr:from>
    <xdr:ext cx="762000" cy="259045"/>
    <xdr:sp macro="" textlink="">
      <xdr:nvSpPr>
        <xdr:cNvPr id="318" name="補助費等該当値テキスト"/>
        <xdr:cNvSpPr txBox="1"/>
      </xdr:nvSpPr>
      <xdr:spPr>
        <a:xfrm>
          <a:off x="16598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157843</xdr:rowOff>
    </xdr:from>
    <xdr:to>
      <xdr:col>22</xdr:col>
      <xdr:colOff>606425</xdr:colOff>
      <xdr:row>37</xdr:row>
      <xdr:rowOff>87993</xdr:rowOff>
    </xdr:to>
    <xdr:sp macro="" textlink="">
      <xdr:nvSpPr>
        <xdr:cNvPr id="319" name="円/楕円 318"/>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72770</xdr:rowOff>
    </xdr:from>
    <xdr:ext cx="736600" cy="259045"/>
    <xdr:sp macro="" textlink="">
      <xdr:nvSpPr>
        <xdr:cNvPr id="320" name="テキスト ボックス 319"/>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133350</xdr:rowOff>
    </xdr:from>
    <xdr:to>
      <xdr:col>21</xdr:col>
      <xdr:colOff>403225</xdr:colOff>
      <xdr:row>36</xdr:row>
      <xdr:rowOff>63500</xdr:rowOff>
    </xdr:to>
    <xdr:sp macro="" textlink="">
      <xdr:nvSpPr>
        <xdr:cNvPr id="321" name="円/楕円 32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73677</xdr:rowOff>
    </xdr:from>
    <xdr:ext cx="762000" cy="259045"/>
    <xdr:sp macro="" textlink="">
      <xdr:nvSpPr>
        <xdr:cNvPr id="322" name="テキスト ボックス 32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59872</xdr:rowOff>
    </xdr:from>
    <xdr:to>
      <xdr:col>20</xdr:col>
      <xdr:colOff>200025</xdr:colOff>
      <xdr:row>34</xdr:row>
      <xdr:rowOff>161472</xdr:rowOff>
    </xdr:to>
    <xdr:sp macro="" textlink="">
      <xdr:nvSpPr>
        <xdr:cNvPr id="323" name="円/楕円 322"/>
        <xdr:cNvSpPr/>
      </xdr:nvSpPr>
      <xdr:spPr>
        <a:xfrm>
          <a:off x="13843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199</xdr:rowOff>
    </xdr:from>
    <xdr:ext cx="762000" cy="259045"/>
    <xdr:sp macro="" textlink="">
      <xdr:nvSpPr>
        <xdr:cNvPr id="324" name="テキスト ボックス 323"/>
        <xdr:cNvSpPr txBox="1"/>
      </xdr:nvSpPr>
      <xdr:spPr>
        <a:xfrm>
          <a:off x="13512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108857</xdr:rowOff>
    </xdr:from>
    <xdr:to>
      <xdr:col>18</xdr:col>
      <xdr:colOff>682625</xdr:colOff>
      <xdr:row>35</xdr:row>
      <xdr:rowOff>39007</xdr:rowOff>
    </xdr:to>
    <xdr:sp macro="" textlink="">
      <xdr:nvSpPr>
        <xdr:cNvPr id="325" name="円/楕円 324"/>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49184</xdr:rowOff>
    </xdr:from>
    <xdr:ext cx="762000" cy="259045"/>
    <xdr:sp macro="" textlink="">
      <xdr:nvSpPr>
        <xdr:cNvPr id="326" name="テキスト ボックス 325"/>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県債の新規発行額の抑制（</a:t>
          </a:r>
          <a:r>
            <a:rPr kumimoji="1" lang="ja-JP" altLang="ja-JP" sz="1100">
              <a:solidFill>
                <a:schemeClr val="dk1"/>
              </a:solidFill>
              <a:effectLst/>
              <a:latin typeface="+mn-lt"/>
              <a:ea typeface="+mn-ea"/>
              <a:cs typeface="+mn-cs"/>
            </a:rPr>
            <a:t>臨財債除く</a:t>
          </a:r>
          <a:r>
            <a:rPr kumimoji="1" lang="ja-JP" altLang="en-US" sz="1100">
              <a:solidFill>
                <a:schemeClr val="dk1"/>
              </a:solidFill>
              <a:effectLst/>
              <a:latin typeface="+mn-lt"/>
              <a:ea typeface="+mn-ea"/>
              <a:cs typeface="+mn-cs"/>
            </a:rPr>
            <a:t>）</a:t>
          </a:r>
          <a:r>
            <a:rPr kumimoji="1" lang="ja-JP" altLang="en-US" sz="1100">
              <a:latin typeface="ＭＳ Ｐゴシック"/>
            </a:rPr>
            <a:t>等の取組により、毎年度着実に改善が図られ、昨年度からは類似団体の平均値を下回るようになった。平成２８年度の経常収支比率は０．２ポイントの改善となっている。（経常一財から</a:t>
          </a:r>
          <a:r>
            <a:rPr kumimoji="1" lang="ja-JP" altLang="en-US" sz="1100">
              <a:solidFill>
                <a:schemeClr val="dk1"/>
              </a:solidFill>
              <a:effectLst/>
              <a:latin typeface="+mn-lt"/>
              <a:ea typeface="+mn-ea"/>
              <a:cs typeface="+mn-cs"/>
            </a:rPr>
            <a:t>臨財債を</a:t>
          </a:r>
          <a:r>
            <a:rPr kumimoji="1" lang="ja-JP" altLang="ja-JP" sz="1100">
              <a:solidFill>
                <a:schemeClr val="dk1"/>
              </a:solidFill>
              <a:effectLst/>
              <a:latin typeface="+mn-lt"/>
              <a:ea typeface="+mn-ea"/>
              <a:cs typeface="+mn-cs"/>
            </a:rPr>
            <a:t>除いた経常収支比率は、０．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ポイント改善（</a:t>
          </a:r>
          <a:r>
            <a:rPr kumimoji="1" lang="ja-JP" altLang="en-US" sz="1100">
              <a:solidFill>
                <a:schemeClr val="dk1"/>
              </a:solidFill>
              <a:effectLst/>
              <a:latin typeface="+mn-lt"/>
              <a:ea typeface="+mn-ea"/>
              <a:cs typeface="+mn-cs"/>
            </a:rPr>
            <a:t>２９．１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２８．４</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　しかしながら、</a:t>
          </a:r>
          <a:r>
            <a:rPr kumimoji="1" lang="ja-JP" altLang="en-US" sz="1100">
              <a:latin typeface="ＭＳ Ｐゴシック"/>
            </a:rPr>
            <a:t>今後は、公共施設の老朽化対策や、国体関連施設の整備等に伴う県債発行の増加が見込まれることから、引き続き、財政改革の取組を不断の取組として着実に実行し、将来にわたって持続的に健全性が確保される財政構造への転換を進めていく。</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156936</xdr:rowOff>
    </xdr:from>
    <xdr:to>
      <xdr:col>7</xdr:col>
      <xdr:colOff>15875</xdr:colOff>
      <xdr:row>78</xdr:row>
      <xdr:rowOff>7257</xdr:rowOff>
    </xdr:to>
    <xdr:cxnSp macro="">
      <xdr:nvCxnSpPr>
        <xdr:cNvPr id="359" name="直線コネクタ 358"/>
        <xdr:cNvCxnSpPr/>
      </xdr:nvCxnSpPr>
      <xdr:spPr>
        <a:xfrm flipV="1">
          <a:off x="3987800" y="13358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121756</xdr:rowOff>
    </xdr:from>
    <xdr:ext cx="762000" cy="259045"/>
    <xdr:sp macro="" textlink="">
      <xdr:nvSpPr>
        <xdr:cNvPr id="360" name="公債費平均値テキスト"/>
        <xdr:cNvSpPr txBox="1"/>
      </xdr:nvSpPr>
      <xdr:spPr>
        <a:xfrm>
          <a:off x="4914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7257</xdr:rowOff>
    </xdr:from>
    <xdr:to>
      <xdr:col>5</xdr:col>
      <xdr:colOff>549275</xdr:colOff>
      <xdr:row>79</xdr:row>
      <xdr:rowOff>9979</xdr:rowOff>
    </xdr:to>
    <xdr:cxnSp macro="">
      <xdr:nvCxnSpPr>
        <xdr:cNvPr id="362" name="直線コネクタ 361"/>
        <xdr:cNvCxnSpPr/>
      </xdr:nvCxnSpPr>
      <xdr:spPr>
        <a:xfrm flipV="1">
          <a:off x="3098800" y="133803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64" name="テキスト ボックス 363"/>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9979</xdr:rowOff>
    </xdr:from>
    <xdr:to>
      <xdr:col>4</xdr:col>
      <xdr:colOff>346075</xdr:colOff>
      <xdr:row>79</xdr:row>
      <xdr:rowOff>86179</xdr:rowOff>
    </xdr:to>
    <xdr:cxnSp macro="">
      <xdr:nvCxnSpPr>
        <xdr:cNvPr id="365" name="直線コネクタ 364"/>
        <xdr:cNvCxnSpPr/>
      </xdr:nvCxnSpPr>
      <xdr:spPr>
        <a:xfrm flipV="1">
          <a:off x="2209800" y="13554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70956</xdr:rowOff>
    </xdr:from>
    <xdr:ext cx="762000" cy="259045"/>
    <xdr:sp macro="" textlink="">
      <xdr:nvSpPr>
        <xdr:cNvPr id="367" name="テキスト ボックス 366"/>
        <xdr:cNvSpPr txBox="1"/>
      </xdr:nvSpPr>
      <xdr:spPr>
        <a:xfrm>
          <a:off x="2717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86179</xdr:rowOff>
    </xdr:from>
    <xdr:to>
      <xdr:col>3</xdr:col>
      <xdr:colOff>142875</xdr:colOff>
      <xdr:row>79</xdr:row>
      <xdr:rowOff>97064</xdr:rowOff>
    </xdr:to>
    <xdr:cxnSp macro="">
      <xdr:nvCxnSpPr>
        <xdr:cNvPr id="368" name="直線コネクタ 367"/>
        <xdr:cNvCxnSpPr/>
      </xdr:nvCxnSpPr>
      <xdr:spPr>
        <a:xfrm flipV="1">
          <a:off x="1320800" y="1363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65314</xdr:rowOff>
    </xdr:from>
    <xdr:to>
      <xdr:col>3</xdr:col>
      <xdr:colOff>193675</xdr:colOff>
      <xdr:row>78</xdr:row>
      <xdr:rowOff>166914</xdr:rowOff>
    </xdr:to>
    <xdr:sp macro="" textlink="">
      <xdr:nvSpPr>
        <xdr:cNvPr id="369" name="フローチャート : 判断 368"/>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5641</xdr:rowOff>
    </xdr:from>
    <xdr:ext cx="762000" cy="259045"/>
    <xdr:sp macro="" textlink="">
      <xdr:nvSpPr>
        <xdr:cNvPr id="370" name="テキスト ボックス 369"/>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1" name="フローチャート : 判断 370"/>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2" name="テキスト ボックス 371"/>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106136</xdr:rowOff>
    </xdr:from>
    <xdr:to>
      <xdr:col>7</xdr:col>
      <xdr:colOff>66675</xdr:colOff>
      <xdr:row>78</xdr:row>
      <xdr:rowOff>36286</xdr:rowOff>
    </xdr:to>
    <xdr:sp macro="" textlink="">
      <xdr:nvSpPr>
        <xdr:cNvPr id="378" name="円/楕円 377"/>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122663</xdr:rowOff>
    </xdr:from>
    <xdr:ext cx="762000" cy="259045"/>
    <xdr:sp macro="" textlink="">
      <xdr:nvSpPr>
        <xdr:cNvPr id="379" name="公債費該当値テキスト"/>
        <xdr:cNvSpPr txBox="1"/>
      </xdr:nvSpPr>
      <xdr:spPr>
        <a:xfrm>
          <a:off x="49149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127907</xdr:rowOff>
    </xdr:from>
    <xdr:to>
      <xdr:col>5</xdr:col>
      <xdr:colOff>600075</xdr:colOff>
      <xdr:row>78</xdr:row>
      <xdr:rowOff>58057</xdr:rowOff>
    </xdr:to>
    <xdr:sp macro="" textlink="">
      <xdr:nvSpPr>
        <xdr:cNvPr id="380" name="円/楕円 379"/>
        <xdr:cNvSpPr/>
      </xdr:nvSpPr>
      <xdr:spPr>
        <a:xfrm>
          <a:off x="3937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68234</xdr:rowOff>
    </xdr:from>
    <xdr:ext cx="736600" cy="259045"/>
    <xdr:sp macro="" textlink="">
      <xdr:nvSpPr>
        <xdr:cNvPr id="381" name="テキスト ボックス 380"/>
        <xdr:cNvSpPr txBox="1"/>
      </xdr:nvSpPr>
      <xdr:spPr>
        <a:xfrm>
          <a:off x="3606800" y="1309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130629</xdr:rowOff>
    </xdr:from>
    <xdr:to>
      <xdr:col>4</xdr:col>
      <xdr:colOff>396875</xdr:colOff>
      <xdr:row>79</xdr:row>
      <xdr:rowOff>60779</xdr:rowOff>
    </xdr:to>
    <xdr:sp macro="" textlink="">
      <xdr:nvSpPr>
        <xdr:cNvPr id="382" name="円/楕円 381"/>
        <xdr:cNvSpPr/>
      </xdr:nvSpPr>
      <xdr:spPr>
        <a:xfrm>
          <a:off x="3048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45556</xdr:rowOff>
    </xdr:from>
    <xdr:ext cx="762000" cy="259045"/>
    <xdr:sp macro="" textlink="">
      <xdr:nvSpPr>
        <xdr:cNvPr id="383" name="テキスト ボックス 382"/>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35379</xdr:rowOff>
    </xdr:from>
    <xdr:to>
      <xdr:col>3</xdr:col>
      <xdr:colOff>193675</xdr:colOff>
      <xdr:row>79</xdr:row>
      <xdr:rowOff>136979</xdr:rowOff>
    </xdr:to>
    <xdr:sp macro="" textlink="">
      <xdr:nvSpPr>
        <xdr:cNvPr id="384" name="円/楕円 383"/>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86" name="円/楕円 385"/>
        <xdr:cNvSpPr/>
      </xdr:nvSpPr>
      <xdr:spPr>
        <a:xfrm>
          <a:off x="1270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132641</xdr:rowOff>
    </xdr:from>
    <xdr:ext cx="762000" cy="259045"/>
    <xdr:sp macro="" textlink="">
      <xdr:nvSpPr>
        <xdr:cNvPr id="387" name="テキスト ボックス 386"/>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社会保障関係費（補助費等、扶助費）の増等により、経常収支比率は１．１ポイント上昇したが、類似団体の平均値と比較して低い水準となっている。</a:t>
          </a:r>
          <a:endParaRPr kumimoji="1" lang="en-US" altLang="ja-JP" sz="1100">
            <a:latin typeface="ＭＳ Ｐゴシック"/>
          </a:endParaRPr>
        </a:p>
        <a:p>
          <a:r>
            <a:rPr kumimoji="1" lang="ja-JP" altLang="en-US" sz="11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なお、経常一財から</a:t>
          </a:r>
          <a:r>
            <a:rPr kumimoji="1" lang="ja-JP" altLang="en-US" sz="1100">
              <a:solidFill>
                <a:schemeClr val="dk1"/>
              </a:solidFill>
              <a:effectLst/>
              <a:latin typeface="+mn-lt"/>
              <a:ea typeface="+mn-ea"/>
              <a:cs typeface="+mn-cs"/>
            </a:rPr>
            <a:t>臨財債を</a:t>
          </a:r>
          <a:r>
            <a:rPr kumimoji="1" lang="ja-JP" altLang="ja-JP" sz="1100">
              <a:solidFill>
                <a:schemeClr val="dk1"/>
              </a:solidFill>
              <a:effectLst/>
              <a:latin typeface="+mn-lt"/>
              <a:ea typeface="+mn-ea"/>
              <a:cs typeface="+mn-cs"/>
            </a:rPr>
            <a:t>除いた経常収支比率は、０．４ポイント改善（</a:t>
          </a:r>
          <a:r>
            <a:rPr kumimoji="1" lang="ja-JP" altLang="en-US" sz="1100">
              <a:solidFill>
                <a:schemeClr val="dk1"/>
              </a:solidFill>
              <a:effectLst/>
              <a:latin typeface="+mn-lt"/>
              <a:ea typeface="+mn-ea"/>
              <a:cs typeface="+mn-cs"/>
            </a:rPr>
            <a:t>７１．７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７１．３</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latin typeface="ＭＳ Ｐゴシック"/>
            </a:rPr>
            <a:t>今後も引き続き財政改革の取組を進め、経費の伸びの抑制等に努めていく。</a:t>
          </a:r>
          <a:endParaRPr kumimoji="1" lang="en-US" altLang="ja-JP" sz="1100">
            <a:latin typeface="ＭＳ Ｐゴシック"/>
          </a:endParaRPr>
        </a:p>
        <a:p>
          <a:r>
            <a:rPr kumimoji="1" lang="ja-JP" altLang="en-US" sz="1100">
              <a:latin typeface="ＭＳ Ｐゴシック"/>
            </a:rPr>
            <a:t>　</a:t>
          </a:r>
          <a:endParaRPr kumimoji="1" lang="en-US" altLang="ja-JP" sz="11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50800</xdr:rowOff>
    </xdr:from>
    <xdr:to>
      <xdr:col>24</xdr:col>
      <xdr:colOff>22225</xdr:colOff>
      <xdr:row>80</xdr:row>
      <xdr:rowOff>134620</xdr:rowOff>
    </xdr:to>
    <xdr:cxnSp macro="">
      <xdr:nvCxnSpPr>
        <xdr:cNvPr id="413" name="直線コネクタ 412"/>
        <xdr:cNvCxnSpPr/>
      </xdr:nvCxnSpPr>
      <xdr:spPr>
        <a:xfrm flipV="1">
          <a:off x="16510000" y="127381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106697</xdr:rowOff>
    </xdr:from>
    <xdr:ext cx="762000" cy="259045"/>
    <xdr:sp macro="" textlink="">
      <xdr:nvSpPr>
        <xdr:cNvPr id="414"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80</xdr:row>
      <xdr:rowOff>134620</xdr:rowOff>
    </xdr:from>
    <xdr:to>
      <xdr:col>24</xdr:col>
      <xdr:colOff>111125</xdr:colOff>
      <xdr:row>80</xdr:row>
      <xdr:rowOff>134620</xdr:rowOff>
    </xdr:to>
    <xdr:cxnSp macro="">
      <xdr:nvCxnSpPr>
        <xdr:cNvPr id="415" name="直線コネクタ 414"/>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137177</xdr:rowOff>
    </xdr:from>
    <xdr:ext cx="762000" cy="259045"/>
    <xdr:sp macro="" textlink="">
      <xdr:nvSpPr>
        <xdr:cNvPr id="416"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74</xdr:row>
      <xdr:rowOff>50800</xdr:rowOff>
    </xdr:from>
    <xdr:to>
      <xdr:col>24</xdr:col>
      <xdr:colOff>111125</xdr:colOff>
      <xdr:row>74</xdr:row>
      <xdr:rowOff>50800</xdr:rowOff>
    </xdr:to>
    <xdr:cxnSp macro="">
      <xdr:nvCxnSpPr>
        <xdr:cNvPr id="417" name="直線コネクタ 416"/>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16510</xdr:rowOff>
    </xdr:from>
    <xdr:to>
      <xdr:col>24</xdr:col>
      <xdr:colOff>22225</xdr:colOff>
      <xdr:row>75</xdr:row>
      <xdr:rowOff>100330</xdr:rowOff>
    </xdr:to>
    <xdr:cxnSp macro="">
      <xdr:nvCxnSpPr>
        <xdr:cNvPr id="418" name="直線コネクタ 417"/>
        <xdr:cNvCxnSpPr/>
      </xdr:nvCxnSpPr>
      <xdr:spPr>
        <a:xfrm>
          <a:off x="15671800" y="12875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48277</xdr:rowOff>
    </xdr:from>
    <xdr:ext cx="762000" cy="259045"/>
    <xdr:sp macro="" textlink="">
      <xdr:nvSpPr>
        <xdr:cNvPr id="41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0" name="フローチャート : 判断 41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43180</xdr:rowOff>
    </xdr:from>
    <xdr:to>
      <xdr:col>22</xdr:col>
      <xdr:colOff>555625</xdr:colOff>
      <xdr:row>75</xdr:row>
      <xdr:rowOff>16510</xdr:rowOff>
    </xdr:to>
    <xdr:cxnSp macro="">
      <xdr:nvCxnSpPr>
        <xdr:cNvPr id="421" name="直線コネクタ 420"/>
        <xdr:cNvCxnSpPr/>
      </xdr:nvCxnSpPr>
      <xdr:spPr>
        <a:xfrm>
          <a:off x="14782800" y="12730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7620</xdr:rowOff>
    </xdr:from>
    <xdr:to>
      <xdr:col>22</xdr:col>
      <xdr:colOff>606425</xdr:colOff>
      <xdr:row>76</xdr:row>
      <xdr:rowOff>109220</xdr:rowOff>
    </xdr:to>
    <xdr:sp macro="" textlink="">
      <xdr:nvSpPr>
        <xdr:cNvPr id="422" name="フローチャート : 判断 421"/>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93997</xdr:rowOff>
    </xdr:from>
    <xdr:ext cx="736600" cy="259045"/>
    <xdr:sp macro="" textlink="">
      <xdr:nvSpPr>
        <xdr:cNvPr id="423" name="テキスト ボックス 422"/>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123190</xdr:rowOff>
    </xdr:from>
    <xdr:to>
      <xdr:col>21</xdr:col>
      <xdr:colOff>352425</xdr:colOff>
      <xdr:row>74</xdr:row>
      <xdr:rowOff>43180</xdr:rowOff>
    </xdr:to>
    <xdr:cxnSp macro="">
      <xdr:nvCxnSpPr>
        <xdr:cNvPr id="424" name="直線コネクタ 423"/>
        <xdr:cNvCxnSpPr/>
      </xdr:nvCxnSpPr>
      <xdr:spPr>
        <a:xfrm>
          <a:off x="13893800" y="12639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75</xdr:row>
      <xdr:rowOff>95250</xdr:rowOff>
    </xdr:from>
    <xdr:to>
      <xdr:col>21</xdr:col>
      <xdr:colOff>403225</xdr:colOff>
      <xdr:row>76</xdr:row>
      <xdr:rowOff>25400</xdr:rowOff>
    </xdr:to>
    <xdr:sp macro="" textlink="">
      <xdr:nvSpPr>
        <xdr:cNvPr id="425" name="フローチャート : 判断 424"/>
        <xdr:cNvSpPr/>
      </xdr:nvSpPr>
      <xdr:spPr>
        <a:xfrm>
          <a:off x="14732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10177</xdr:rowOff>
    </xdr:from>
    <xdr:ext cx="762000" cy="259045"/>
    <xdr:sp macro="" textlink="">
      <xdr:nvSpPr>
        <xdr:cNvPr id="426" name="テキスト ボックス 425"/>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123190</xdr:rowOff>
    </xdr:from>
    <xdr:to>
      <xdr:col>20</xdr:col>
      <xdr:colOff>149225</xdr:colOff>
      <xdr:row>74</xdr:row>
      <xdr:rowOff>127000</xdr:rowOff>
    </xdr:to>
    <xdr:cxnSp macro="">
      <xdr:nvCxnSpPr>
        <xdr:cNvPr id="427" name="直線コネクタ 426"/>
        <xdr:cNvCxnSpPr/>
      </xdr:nvCxnSpPr>
      <xdr:spPr>
        <a:xfrm flipV="1">
          <a:off x="13004800" y="12639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160020</xdr:rowOff>
    </xdr:from>
    <xdr:to>
      <xdr:col>20</xdr:col>
      <xdr:colOff>200025</xdr:colOff>
      <xdr:row>75</xdr:row>
      <xdr:rowOff>90170</xdr:rowOff>
    </xdr:to>
    <xdr:sp macro="" textlink="">
      <xdr:nvSpPr>
        <xdr:cNvPr id="428" name="フローチャート : 判断 42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74947</xdr:rowOff>
    </xdr:from>
    <xdr:ext cx="762000" cy="259045"/>
    <xdr:sp macro="" textlink="">
      <xdr:nvSpPr>
        <xdr:cNvPr id="429" name="テキスト ボックス 42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64770</xdr:rowOff>
    </xdr:from>
    <xdr:to>
      <xdr:col>18</xdr:col>
      <xdr:colOff>682625</xdr:colOff>
      <xdr:row>75</xdr:row>
      <xdr:rowOff>166370</xdr:rowOff>
    </xdr:to>
    <xdr:sp macro="" textlink="">
      <xdr:nvSpPr>
        <xdr:cNvPr id="430" name="フローチャート : 判断 429"/>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151147</xdr:rowOff>
    </xdr:from>
    <xdr:ext cx="762000" cy="259045"/>
    <xdr:sp macro="" textlink="">
      <xdr:nvSpPr>
        <xdr:cNvPr id="431" name="テキスト ボックス 430"/>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75</xdr:row>
      <xdr:rowOff>49530</xdr:rowOff>
    </xdr:from>
    <xdr:to>
      <xdr:col>24</xdr:col>
      <xdr:colOff>73025</xdr:colOff>
      <xdr:row>75</xdr:row>
      <xdr:rowOff>151130</xdr:rowOff>
    </xdr:to>
    <xdr:sp macro="" textlink="">
      <xdr:nvSpPr>
        <xdr:cNvPr id="437" name="円/楕円 436"/>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66057</xdr:rowOff>
    </xdr:from>
    <xdr:ext cx="762000" cy="259045"/>
    <xdr:sp macro="" textlink="">
      <xdr:nvSpPr>
        <xdr:cNvPr id="438"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137160</xdr:rowOff>
    </xdr:from>
    <xdr:to>
      <xdr:col>22</xdr:col>
      <xdr:colOff>606425</xdr:colOff>
      <xdr:row>75</xdr:row>
      <xdr:rowOff>67310</xdr:rowOff>
    </xdr:to>
    <xdr:sp macro="" textlink="">
      <xdr:nvSpPr>
        <xdr:cNvPr id="439" name="円/楕円 438"/>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77487</xdr:rowOff>
    </xdr:from>
    <xdr:ext cx="736600" cy="259045"/>
    <xdr:sp macro="" textlink="">
      <xdr:nvSpPr>
        <xdr:cNvPr id="440" name="テキスト ボックス 439"/>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163830</xdr:rowOff>
    </xdr:from>
    <xdr:to>
      <xdr:col>21</xdr:col>
      <xdr:colOff>403225</xdr:colOff>
      <xdr:row>74</xdr:row>
      <xdr:rowOff>93980</xdr:rowOff>
    </xdr:to>
    <xdr:sp macro="" textlink="">
      <xdr:nvSpPr>
        <xdr:cNvPr id="441" name="円/楕円 440"/>
        <xdr:cNvSpPr/>
      </xdr:nvSpPr>
      <xdr:spPr>
        <a:xfrm>
          <a:off x="14732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104157</xdr:rowOff>
    </xdr:from>
    <xdr:ext cx="762000" cy="259045"/>
    <xdr:sp macro="" textlink="">
      <xdr:nvSpPr>
        <xdr:cNvPr id="442" name="テキスト ボックス 441"/>
        <xdr:cNvSpPr txBox="1"/>
      </xdr:nvSpPr>
      <xdr:spPr>
        <a:xfrm>
          <a:off x="14401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72390</xdr:rowOff>
    </xdr:from>
    <xdr:to>
      <xdr:col>20</xdr:col>
      <xdr:colOff>200025</xdr:colOff>
      <xdr:row>74</xdr:row>
      <xdr:rowOff>2540</xdr:rowOff>
    </xdr:to>
    <xdr:sp macro="" textlink="">
      <xdr:nvSpPr>
        <xdr:cNvPr id="443" name="円/楕円 442"/>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12717</xdr:rowOff>
    </xdr:from>
    <xdr:ext cx="762000" cy="259045"/>
    <xdr:sp macro="" textlink="">
      <xdr:nvSpPr>
        <xdr:cNvPr id="444" name="テキスト ボックス 443"/>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45" name="円/楕円 444"/>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16527</xdr:rowOff>
    </xdr:from>
    <xdr:ext cx="762000" cy="259045"/>
    <xdr:sp macro="" textlink="">
      <xdr:nvSpPr>
        <xdr:cNvPr id="446" name="テキスト ボックス 445"/>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98455</xdr:rowOff>
    </xdr:from>
    <xdr:to>
      <xdr:col>4</xdr:col>
      <xdr:colOff>1117600</xdr:colOff>
      <xdr:row>16</xdr:row>
      <xdr:rowOff>107279</xdr:rowOff>
    </xdr:to>
    <xdr:cxnSp macro="">
      <xdr:nvCxnSpPr>
        <xdr:cNvPr id="48" name="直線コネクタ 47"/>
        <xdr:cNvCxnSpPr/>
      </xdr:nvCxnSpPr>
      <xdr:spPr bwMode="auto">
        <a:xfrm flipV="1">
          <a:off x="5003800" y="2889280"/>
          <a:ext cx="6477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106794</xdr:rowOff>
    </xdr:from>
    <xdr:ext cx="762000" cy="259045"/>
    <xdr:sp macro="" textlink="">
      <xdr:nvSpPr>
        <xdr:cNvPr id="49" name="人口1人当たり決算額の推移平均値テキスト130"/>
        <xdr:cNvSpPr txBox="1"/>
      </xdr:nvSpPr>
      <xdr:spPr>
        <a:xfrm>
          <a:off x="5740400" y="2554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107279</xdr:rowOff>
    </xdr:from>
    <xdr:to>
      <xdr:col>4</xdr:col>
      <xdr:colOff>469900</xdr:colOff>
      <xdr:row>16</xdr:row>
      <xdr:rowOff>159812</xdr:rowOff>
    </xdr:to>
    <xdr:cxnSp macro="">
      <xdr:nvCxnSpPr>
        <xdr:cNvPr id="51" name="直線コネクタ 50"/>
        <xdr:cNvCxnSpPr/>
      </xdr:nvCxnSpPr>
      <xdr:spPr bwMode="auto">
        <a:xfrm flipV="1">
          <a:off x="4305300" y="2898104"/>
          <a:ext cx="698500" cy="5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53453</xdr:rowOff>
    </xdr:from>
    <xdr:ext cx="736600" cy="259045"/>
    <xdr:sp macro="" textlink="">
      <xdr:nvSpPr>
        <xdr:cNvPr id="53" name="テキスト ボックス 52"/>
        <xdr:cNvSpPr txBox="1"/>
      </xdr:nvSpPr>
      <xdr:spPr>
        <a:xfrm>
          <a:off x="4622800" y="250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159812</xdr:rowOff>
    </xdr:from>
    <xdr:to>
      <xdr:col>3</xdr:col>
      <xdr:colOff>904875</xdr:colOff>
      <xdr:row>18</xdr:row>
      <xdr:rowOff>11176</xdr:rowOff>
    </xdr:to>
    <xdr:cxnSp macro="">
      <xdr:nvCxnSpPr>
        <xdr:cNvPr id="54" name="直線コネクタ 53"/>
        <xdr:cNvCxnSpPr/>
      </xdr:nvCxnSpPr>
      <xdr:spPr bwMode="auto">
        <a:xfrm flipV="1">
          <a:off x="3606800" y="2950637"/>
          <a:ext cx="698500" cy="19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118122</xdr:rowOff>
    </xdr:from>
    <xdr:ext cx="762000" cy="259045"/>
    <xdr:sp macro="" textlink="">
      <xdr:nvSpPr>
        <xdr:cNvPr id="56" name="テキスト ボックス 55"/>
        <xdr:cNvSpPr txBox="1"/>
      </xdr:nvSpPr>
      <xdr:spPr>
        <a:xfrm>
          <a:off x="3924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138461</xdr:rowOff>
    </xdr:from>
    <xdr:to>
      <xdr:col>3</xdr:col>
      <xdr:colOff>206375</xdr:colOff>
      <xdr:row>18</xdr:row>
      <xdr:rowOff>11176</xdr:rowOff>
    </xdr:to>
    <xdr:cxnSp macro="">
      <xdr:nvCxnSpPr>
        <xdr:cNvPr id="57" name="直線コネクタ 56"/>
        <xdr:cNvCxnSpPr/>
      </xdr:nvCxnSpPr>
      <xdr:spPr bwMode="auto">
        <a:xfrm>
          <a:off x="2908300" y="2929286"/>
          <a:ext cx="698500" cy="215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32568</xdr:rowOff>
    </xdr:from>
    <xdr:to>
      <xdr:col>3</xdr:col>
      <xdr:colOff>257175</xdr:colOff>
      <xdr:row>15</xdr:row>
      <xdr:rowOff>134168</xdr:rowOff>
    </xdr:to>
    <xdr:sp macro="" textlink="">
      <xdr:nvSpPr>
        <xdr:cNvPr id="58" name="フローチャート : 判断 57"/>
        <xdr:cNvSpPr/>
      </xdr:nvSpPr>
      <xdr:spPr bwMode="auto">
        <a:xfrm>
          <a:off x="35560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144345</xdr:rowOff>
    </xdr:from>
    <xdr:ext cx="762000" cy="259045"/>
    <xdr:sp macro="" textlink="">
      <xdr:nvSpPr>
        <xdr:cNvPr id="59" name="テキスト ボックス 58"/>
        <xdr:cNvSpPr txBox="1"/>
      </xdr:nvSpPr>
      <xdr:spPr>
        <a:xfrm>
          <a:off x="32258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167899</xdr:rowOff>
    </xdr:from>
    <xdr:to>
      <xdr:col>2</xdr:col>
      <xdr:colOff>692150</xdr:colOff>
      <xdr:row>14</xdr:row>
      <xdr:rowOff>98049</xdr:rowOff>
    </xdr:to>
    <xdr:sp macro="" textlink="">
      <xdr:nvSpPr>
        <xdr:cNvPr id="60" name="フローチャート : 判断 59"/>
        <xdr:cNvSpPr/>
      </xdr:nvSpPr>
      <xdr:spPr bwMode="auto">
        <a:xfrm>
          <a:off x="2857500" y="244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108226</xdr:rowOff>
    </xdr:from>
    <xdr:ext cx="762000" cy="259045"/>
    <xdr:sp macro="" textlink="">
      <xdr:nvSpPr>
        <xdr:cNvPr id="61" name="テキスト ボックス 60"/>
        <xdr:cNvSpPr txBox="1"/>
      </xdr:nvSpPr>
      <xdr:spPr>
        <a:xfrm>
          <a:off x="2527300" y="2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47655</xdr:rowOff>
    </xdr:from>
    <xdr:to>
      <xdr:col>5</xdr:col>
      <xdr:colOff>34925</xdr:colOff>
      <xdr:row>16</xdr:row>
      <xdr:rowOff>149255</xdr:rowOff>
    </xdr:to>
    <xdr:sp macro="" textlink="">
      <xdr:nvSpPr>
        <xdr:cNvPr id="67" name="円/楕円 66"/>
        <xdr:cNvSpPr/>
      </xdr:nvSpPr>
      <xdr:spPr bwMode="auto">
        <a:xfrm>
          <a:off x="5600700" y="283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19732</xdr:rowOff>
    </xdr:from>
    <xdr:ext cx="762000" cy="259045"/>
    <xdr:sp macro="" textlink="">
      <xdr:nvSpPr>
        <xdr:cNvPr id="68" name="人口1人当たり決算額の推移該当値テキスト130"/>
        <xdr:cNvSpPr txBox="1"/>
      </xdr:nvSpPr>
      <xdr:spPr>
        <a:xfrm>
          <a:off x="5740400" y="28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56479</xdr:rowOff>
    </xdr:from>
    <xdr:to>
      <xdr:col>4</xdr:col>
      <xdr:colOff>520700</xdr:colOff>
      <xdr:row>16</xdr:row>
      <xdr:rowOff>158079</xdr:rowOff>
    </xdr:to>
    <xdr:sp macro="" textlink="">
      <xdr:nvSpPr>
        <xdr:cNvPr id="69" name="円/楕円 68"/>
        <xdr:cNvSpPr/>
      </xdr:nvSpPr>
      <xdr:spPr bwMode="auto">
        <a:xfrm>
          <a:off x="4953000" y="284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142856</xdr:rowOff>
    </xdr:from>
    <xdr:ext cx="736600" cy="259045"/>
    <xdr:sp macro="" textlink="">
      <xdr:nvSpPr>
        <xdr:cNvPr id="70" name="テキスト ボックス 69"/>
        <xdr:cNvSpPr txBox="1"/>
      </xdr:nvSpPr>
      <xdr:spPr>
        <a:xfrm>
          <a:off x="4622800" y="293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109012</xdr:rowOff>
    </xdr:from>
    <xdr:to>
      <xdr:col>3</xdr:col>
      <xdr:colOff>955675</xdr:colOff>
      <xdr:row>17</xdr:row>
      <xdr:rowOff>39162</xdr:rowOff>
    </xdr:to>
    <xdr:sp macro="" textlink="">
      <xdr:nvSpPr>
        <xdr:cNvPr id="71" name="円/楕円 70"/>
        <xdr:cNvSpPr/>
      </xdr:nvSpPr>
      <xdr:spPr bwMode="auto">
        <a:xfrm>
          <a:off x="4254500" y="289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49339</xdr:rowOff>
    </xdr:from>
    <xdr:ext cx="762000" cy="259045"/>
    <xdr:sp macro="" textlink="">
      <xdr:nvSpPr>
        <xdr:cNvPr id="72" name="テキスト ボックス 71"/>
        <xdr:cNvSpPr txBox="1"/>
      </xdr:nvSpPr>
      <xdr:spPr>
        <a:xfrm>
          <a:off x="3924300" y="266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131826</xdr:rowOff>
    </xdr:from>
    <xdr:to>
      <xdr:col>3</xdr:col>
      <xdr:colOff>257175</xdr:colOff>
      <xdr:row>18</xdr:row>
      <xdr:rowOff>61976</xdr:rowOff>
    </xdr:to>
    <xdr:sp macro="" textlink="">
      <xdr:nvSpPr>
        <xdr:cNvPr id="73" name="円/楕円 72"/>
        <xdr:cNvSpPr/>
      </xdr:nvSpPr>
      <xdr:spPr bwMode="auto">
        <a:xfrm>
          <a:off x="3556000" y="309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46753</xdr:rowOff>
    </xdr:from>
    <xdr:ext cx="762000" cy="259045"/>
    <xdr:sp macro="" textlink="">
      <xdr:nvSpPr>
        <xdr:cNvPr id="74" name="テキスト ボックス 73"/>
        <xdr:cNvSpPr txBox="1"/>
      </xdr:nvSpPr>
      <xdr:spPr>
        <a:xfrm>
          <a:off x="3225800" y="318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87661</xdr:rowOff>
    </xdr:from>
    <xdr:to>
      <xdr:col>2</xdr:col>
      <xdr:colOff>692150</xdr:colOff>
      <xdr:row>17</xdr:row>
      <xdr:rowOff>17811</xdr:rowOff>
    </xdr:to>
    <xdr:sp macro="" textlink="">
      <xdr:nvSpPr>
        <xdr:cNvPr id="75" name="円/楕円 74"/>
        <xdr:cNvSpPr/>
      </xdr:nvSpPr>
      <xdr:spPr bwMode="auto">
        <a:xfrm>
          <a:off x="2857500" y="2878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2588</xdr:rowOff>
    </xdr:from>
    <xdr:ext cx="762000" cy="259045"/>
    <xdr:sp macro="" textlink="">
      <xdr:nvSpPr>
        <xdr:cNvPr id="76" name="テキスト ボックス 75"/>
        <xdr:cNvSpPr txBox="1"/>
      </xdr:nvSpPr>
      <xdr:spPr>
        <a:xfrm>
          <a:off x="2527300" y="296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4" name="直線コネクタ 103"/>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5" name="人口1人当たり決算額の推移最小値テキスト445"/>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6" name="直線コネクタ 105"/>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7" name="人口1人当たり決算額の推移最大値テキスト445"/>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08" name="直線コネクタ 107"/>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254696</xdr:rowOff>
    </xdr:from>
    <xdr:to>
      <xdr:col>4</xdr:col>
      <xdr:colOff>1117600</xdr:colOff>
      <xdr:row>36</xdr:row>
      <xdr:rowOff>767</xdr:rowOff>
    </xdr:to>
    <xdr:cxnSp macro="">
      <xdr:nvCxnSpPr>
        <xdr:cNvPr id="109" name="直線コネクタ 108"/>
        <xdr:cNvCxnSpPr/>
      </xdr:nvCxnSpPr>
      <xdr:spPr bwMode="auto">
        <a:xfrm>
          <a:off x="5003800" y="6865046"/>
          <a:ext cx="647700" cy="88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26834</xdr:rowOff>
    </xdr:from>
    <xdr:ext cx="762000" cy="259045"/>
    <xdr:sp macro="" textlink="">
      <xdr:nvSpPr>
        <xdr:cNvPr id="110" name="人口1人当たり決算額の推移平均値テキスト445"/>
        <xdr:cNvSpPr txBox="1"/>
      </xdr:nvSpPr>
      <xdr:spPr>
        <a:xfrm>
          <a:off x="5740400" y="6980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1" name="フローチャート : 判断 110"/>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62855</xdr:rowOff>
    </xdr:from>
    <xdr:to>
      <xdr:col>4</xdr:col>
      <xdr:colOff>469900</xdr:colOff>
      <xdr:row>35</xdr:row>
      <xdr:rowOff>254696</xdr:rowOff>
    </xdr:to>
    <xdr:cxnSp macro="">
      <xdr:nvCxnSpPr>
        <xdr:cNvPr id="112" name="直線コネクタ 111"/>
        <xdr:cNvCxnSpPr/>
      </xdr:nvCxnSpPr>
      <xdr:spPr bwMode="auto">
        <a:xfrm>
          <a:off x="4305300" y="6673205"/>
          <a:ext cx="698500" cy="19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3" name="フローチャート : 判断 112"/>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58427</xdr:rowOff>
    </xdr:from>
    <xdr:ext cx="736600" cy="259045"/>
    <xdr:sp macro="" textlink="">
      <xdr:nvSpPr>
        <xdr:cNvPr id="114" name="テキスト ボックス 113"/>
        <xdr:cNvSpPr txBox="1"/>
      </xdr:nvSpPr>
      <xdr:spPr>
        <a:xfrm>
          <a:off x="4622800" y="70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304485</xdr:rowOff>
    </xdr:from>
    <xdr:to>
      <xdr:col>3</xdr:col>
      <xdr:colOff>904875</xdr:colOff>
      <xdr:row>35</xdr:row>
      <xdr:rowOff>62855</xdr:rowOff>
    </xdr:to>
    <xdr:cxnSp macro="">
      <xdr:nvCxnSpPr>
        <xdr:cNvPr id="115" name="直線コネクタ 114"/>
        <xdr:cNvCxnSpPr/>
      </xdr:nvCxnSpPr>
      <xdr:spPr bwMode="auto">
        <a:xfrm>
          <a:off x="3606800" y="6571935"/>
          <a:ext cx="698500" cy="10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189278</xdr:rowOff>
    </xdr:from>
    <xdr:ext cx="762000" cy="259045"/>
    <xdr:sp macro="" textlink="">
      <xdr:nvSpPr>
        <xdr:cNvPr id="117" name="テキスト ボックス 116"/>
        <xdr:cNvSpPr txBox="1"/>
      </xdr:nvSpPr>
      <xdr:spPr>
        <a:xfrm>
          <a:off x="3924300" y="67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251038</xdr:rowOff>
    </xdr:from>
    <xdr:to>
      <xdr:col>3</xdr:col>
      <xdr:colOff>206375</xdr:colOff>
      <xdr:row>34</xdr:row>
      <xdr:rowOff>304485</xdr:rowOff>
    </xdr:to>
    <xdr:cxnSp macro="">
      <xdr:nvCxnSpPr>
        <xdr:cNvPr id="118" name="直線コネクタ 117"/>
        <xdr:cNvCxnSpPr/>
      </xdr:nvCxnSpPr>
      <xdr:spPr bwMode="auto">
        <a:xfrm>
          <a:off x="2908300" y="6518488"/>
          <a:ext cx="698500" cy="5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67330</xdr:rowOff>
    </xdr:from>
    <xdr:to>
      <xdr:col>3</xdr:col>
      <xdr:colOff>257175</xdr:colOff>
      <xdr:row>35</xdr:row>
      <xdr:rowOff>168930</xdr:rowOff>
    </xdr:to>
    <xdr:sp macro="" textlink="">
      <xdr:nvSpPr>
        <xdr:cNvPr id="119" name="フローチャート : 判断 118"/>
        <xdr:cNvSpPr/>
      </xdr:nvSpPr>
      <xdr:spPr bwMode="auto">
        <a:xfrm>
          <a:off x="35560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153707</xdr:rowOff>
    </xdr:from>
    <xdr:ext cx="762000" cy="259045"/>
    <xdr:sp macro="" textlink="">
      <xdr:nvSpPr>
        <xdr:cNvPr id="120" name="テキスト ボックス 119"/>
        <xdr:cNvSpPr txBox="1"/>
      </xdr:nvSpPr>
      <xdr:spPr>
        <a:xfrm>
          <a:off x="3225800" y="67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338724</xdr:rowOff>
    </xdr:from>
    <xdr:to>
      <xdr:col>2</xdr:col>
      <xdr:colOff>692150</xdr:colOff>
      <xdr:row>35</xdr:row>
      <xdr:rowOff>97424</xdr:rowOff>
    </xdr:to>
    <xdr:sp macro="" textlink="">
      <xdr:nvSpPr>
        <xdr:cNvPr id="121" name="フローチャート : 判断 120"/>
        <xdr:cNvSpPr/>
      </xdr:nvSpPr>
      <xdr:spPr bwMode="auto">
        <a:xfrm>
          <a:off x="28575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82201</xdr:rowOff>
    </xdr:from>
    <xdr:ext cx="762000" cy="259045"/>
    <xdr:sp macro="" textlink="">
      <xdr:nvSpPr>
        <xdr:cNvPr id="122" name="テキスト ボックス 121"/>
        <xdr:cNvSpPr txBox="1"/>
      </xdr:nvSpPr>
      <xdr:spPr>
        <a:xfrm>
          <a:off x="2527300" y="669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292867</xdr:rowOff>
    </xdr:from>
    <xdr:to>
      <xdr:col>5</xdr:col>
      <xdr:colOff>34925</xdr:colOff>
      <xdr:row>36</xdr:row>
      <xdr:rowOff>51567</xdr:rowOff>
    </xdr:to>
    <xdr:sp macro="" textlink="">
      <xdr:nvSpPr>
        <xdr:cNvPr id="128" name="円/楕円 127"/>
        <xdr:cNvSpPr/>
      </xdr:nvSpPr>
      <xdr:spPr bwMode="auto">
        <a:xfrm>
          <a:off x="5600700" y="690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137944</xdr:rowOff>
    </xdr:from>
    <xdr:ext cx="762000" cy="259045"/>
    <xdr:sp macro="" textlink="">
      <xdr:nvSpPr>
        <xdr:cNvPr id="129" name="人口1人当たり決算額の推移該当値テキスト445"/>
        <xdr:cNvSpPr txBox="1"/>
      </xdr:nvSpPr>
      <xdr:spPr>
        <a:xfrm>
          <a:off x="5740400" y="674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203896</xdr:rowOff>
    </xdr:from>
    <xdr:to>
      <xdr:col>4</xdr:col>
      <xdr:colOff>520700</xdr:colOff>
      <xdr:row>35</xdr:row>
      <xdr:rowOff>305496</xdr:rowOff>
    </xdr:to>
    <xdr:sp macro="" textlink="">
      <xdr:nvSpPr>
        <xdr:cNvPr id="130" name="円/楕円 129"/>
        <xdr:cNvSpPr/>
      </xdr:nvSpPr>
      <xdr:spPr bwMode="auto">
        <a:xfrm>
          <a:off x="4953000" y="681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315673</xdr:rowOff>
    </xdr:from>
    <xdr:ext cx="736600" cy="259045"/>
    <xdr:sp macro="" textlink="">
      <xdr:nvSpPr>
        <xdr:cNvPr id="131" name="テキスト ボックス 130"/>
        <xdr:cNvSpPr txBox="1"/>
      </xdr:nvSpPr>
      <xdr:spPr>
        <a:xfrm>
          <a:off x="4622800" y="658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12055</xdr:rowOff>
    </xdr:from>
    <xdr:to>
      <xdr:col>3</xdr:col>
      <xdr:colOff>955675</xdr:colOff>
      <xdr:row>35</xdr:row>
      <xdr:rowOff>113655</xdr:rowOff>
    </xdr:to>
    <xdr:sp macro="" textlink="">
      <xdr:nvSpPr>
        <xdr:cNvPr id="132" name="円/楕円 131"/>
        <xdr:cNvSpPr/>
      </xdr:nvSpPr>
      <xdr:spPr bwMode="auto">
        <a:xfrm>
          <a:off x="4254500" y="662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123832</xdr:rowOff>
    </xdr:from>
    <xdr:ext cx="762000" cy="259045"/>
    <xdr:sp macro="" textlink="">
      <xdr:nvSpPr>
        <xdr:cNvPr id="133" name="テキスト ボックス 132"/>
        <xdr:cNvSpPr txBox="1"/>
      </xdr:nvSpPr>
      <xdr:spPr>
        <a:xfrm>
          <a:off x="3924300" y="639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253685</xdr:rowOff>
    </xdr:from>
    <xdr:to>
      <xdr:col>3</xdr:col>
      <xdr:colOff>257175</xdr:colOff>
      <xdr:row>35</xdr:row>
      <xdr:rowOff>12385</xdr:rowOff>
    </xdr:to>
    <xdr:sp macro="" textlink="">
      <xdr:nvSpPr>
        <xdr:cNvPr id="134" name="円/楕円 133"/>
        <xdr:cNvSpPr/>
      </xdr:nvSpPr>
      <xdr:spPr bwMode="auto">
        <a:xfrm>
          <a:off x="3556000" y="652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22562</xdr:rowOff>
    </xdr:from>
    <xdr:ext cx="762000" cy="259045"/>
    <xdr:sp macro="" textlink="">
      <xdr:nvSpPr>
        <xdr:cNvPr id="135" name="テキスト ボックス 134"/>
        <xdr:cNvSpPr txBox="1"/>
      </xdr:nvSpPr>
      <xdr:spPr>
        <a:xfrm>
          <a:off x="3225800" y="629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200239</xdr:rowOff>
    </xdr:from>
    <xdr:to>
      <xdr:col>2</xdr:col>
      <xdr:colOff>692150</xdr:colOff>
      <xdr:row>34</xdr:row>
      <xdr:rowOff>301839</xdr:rowOff>
    </xdr:to>
    <xdr:sp macro="" textlink="">
      <xdr:nvSpPr>
        <xdr:cNvPr id="136" name="円/楕円 135"/>
        <xdr:cNvSpPr/>
      </xdr:nvSpPr>
      <xdr:spPr bwMode="auto">
        <a:xfrm>
          <a:off x="2857500" y="646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312016</xdr:rowOff>
    </xdr:from>
    <xdr:ext cx="762000" cy="259045"/>
    <xdr:sp macro="" textlink="">
      <xdr:nvSpPr>
        <xdr:cNvPr id="137" name="テキスト ボックス 136"/>
        <xdr:cNvSpPr txBox="1"/>
      </xdr:nvSpPr>
      <xdr:spPr>
        <a:xfrm>
          <a:off x="2527300" y="62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1,119,544
1,114,552
7,735.31
565,437,227
550,873,422
7,812,027
327,322,457
871,125,831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98590</xdr:rowOff>
    </xdr:from>
    <xdr:to>
      <xdr:col>6</xdr:col>
      <xdr:colOff>511175</xdr:colOff>
      <xdr:row>34</xdr:row>
      <xdr:rowOff>130594</xdr:rowOff>
    </xdr:to>
    <xdr:cxnSp macro="">
      <xdr:nvCxnSpPr>
        <xdr:cNvPr id="61" name="直線コネクタ 60"/>
        <xdr:cNvCxnSpPr/>
      </xdr:nvCxnSpPr>
      <xdr:spPr>
        <a:xfrm flipV="1">
          <a:off x="3797300" y="59278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145305</xdr:rowOff>
    </xdr:from>
    <xdr:ext cx="599010" cy="259045"/>
    <xdr:sp macro="" textlink="">
      <xdr:nvSpPr>
        <xdr:cNvPr id="62" name="人件費平均値テキスト"/>
        <xdr:cNvSpPr txBox="1"/>
      </xdr:nvSpPr>
      <xdr:spPr>
        <a:xfrm>
          <a:off x="4686300" y="5631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130594</xdr:rowOff>
    </xdr:from>
    <xdr:to>
      <xdr:col>5</xdr:col>
      <xdr:colOff>358775</xdr:colOff>
      <xdr:row>35</xdr:row>
      <xdr:rowOff>5893</xdr:rowOff>
    </xdr:to>
    <xdr:cxnSp macro="">
      <xdr:nvCxnSpPr>
        <xdr:cNvPr id="64" name="直線コネクタ 63"/>
        <xdr:cNvCxnSpPr/>
      </xdr:nvCxnSpPr>
      <xdr:spPr>
        <a:xfrm flipV="1">
          <a:off x="2908300" y="595989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84574</xdr:rowOff>
    </xdr:from>
    <xdr:ext cx="599010" cy="259045"/>
    <xdr:sp macro="" textlink="">
      <xdr:nvSpPr>
        <xdr:cNvPr id="66" name="テキスト ボックス 65"/>
        <xdr:cNvSpPr txBox="1"/>
      </xdr:nvSpPr>
      <xdr:spPr>
        <a:xfrm>
          <a:off x="3485094" y="557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5893</xdr:rowOff>
    </xdr:from>
    <xdr:to>
      <xdr:col>4</xdr:col>
      <xdr:colOff>155575</xdr:colOff>
      <xdr:row>35</xdr:row>
      <xdr:rowOff>154864</xdr:rowOff>
    </xdr:to>
    <xdr:cxnSp macro="">
      <xdr:nvCxnSpPr>
        <xdr:cNvPr id="67" name="直線コネクタ 66"/>
        <xdr:cNvCxnSpPr/>
      </xdr:nvCxnSpPr>
      <xdr:spPr>
        <a:xfrm flipV="1">
          <a:off x="2019300" y="6006643"/>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123677</xdr:rowOff>
    </xdr:from>
    <xdr:ext cx="599010" cy="259045"/>
    <xdr:sp macro="" textlink="">
      <xdr:nvSpPr>
        <xdr:cNvPr id="69" name="テキスト ボックス 68"/>
        <xdr:cNvSpPr txBox="1"/>
      </xdr:nvSpPr>
      <xdr:spPr>
        <a:xfrm>
          <a:off x="26087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4597</xdr:rowOff>
    </xdr:from>
    <xdr:to>
      <xdr:col>2</xdr:col>
      <xdr:colOff>638175</xdr:colOff>
      <xdr:row>35</xdr:row>
      <xdr:rowOff>154864</xdr:rowOff>
    </xdr:to>
    <xdr:cxnSp macro="">
      <xdr:nvCxnSpPr>
        <xdr:cNvPr id="70" name="直線コネクタ 69"/>
        <xdr:cNvCxnSpPr/>
      </xdr:nvCxnSpPr>
      <xdr:spPr>
        <a:xfrm>
          <a:off x="1130300" y="6005347"/>
          <a:ext cx="889000" cy="15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108064</xdr:rowOff>
    </xdr:from>
    <xdr:to>
      <xdr:col>3</xdr:col>
      <xdr:colOff>3175</xdr:colOff>
      <xdr:row>34</xdr:row>
      <xdr:rowOff>38214</xdr:rowOff>
    </xdr:to>
    <xdr:sp macro="" textlink="">
      <xdr:nvSpPr>
        <xdr:cNvPr id="71" name="フローチャート : 判断 70"/>
        <xdr:cNvSpPr/>
      </xdr:nvSpPr>
      <xdr:spPr>
        <a:xfrm>
          <a:off x="1968500" y="57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54741</xdr:rowOff>
    </xdr:from>
    <xdr:ext cx="599010" cy="259045"/>
    <xdr:sp macro="" textlink="">
      <xdr:nvSpPr>
        <xdr:cNvPr id="72" name="テキスト ボックス 71"/>
        <xdr:cNvSpPr txBox="1"/>
      </xdr:nvSpPr>
      <xdr:spPr>
        <a:xfrm>
          <a:off x="1719794" y="55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70041</xdr:rowOff>
    </xdr:from>
    <xdr:to>
      <xdr:col>1</xdr:col>
      <xdr:colOff>485775</xdr:colOff>
      <xdr:row>33</xdr:row>
      <xdr:rowOff>191</xdr:rowOff>
    </xdr:to>
    <xdr:sp macro="" textlink="">
      <xdr:nvSpPr>
        <xdr:cNvPr id="73" name="フローチャート : 判断 72"/>
        <xdr:cNvSpPr/>
      </xdr:nvSpPr>
      <xdr:spPr>
        <a:xfrm>
          <a:off x="1079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16718</xdr:rowOff>
    </xdr:from>
    <xdr:ext cx="599010" cy="259045"/>
    <xdr:sp macro="" textlink="">
      <xdr:nvSpPr>
        <xdr:cNvPr id="74" name="テキスト ボックス 73"/>
        <xdr:cNvSpPr txBox="1"/>
      </xdr:nvSpPr>
      <xdr:spPr>
        <a:xfrm>
          <a:off x="830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47790</xdr:rowOff>
    </xdr:from>
    <xdr:to>
      <xdr:col>6</xdr:col>
      <xdr:colOff>561975</xdr:colOff>
      <xdr:row>34</xdr:row>
      <xdr:rowOff>149390</xdr:rowOff>
    </xdr:to>
    <xdr:sp macro="" textlink="">
      <xdr:nvSpPr>
        <xdr:cNvPr id="80" name="円/楕円 79"/>
        <xdr:cNvSpPr/>
      </xdr:nvSpPr>
      <xdr:spPr>
        <a:xfrm>
          <a:off x="4584700" y="58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26217</xdr:rowOff>
    </xdr:from>
    <xdr:ext cx="599010" cy="259045"/>
    <xdr:sp macro="" textlink="">
      <xdr:nvSpPr>
        <xdr:cNvPr id="81" name="人件費該当値テキスト"/>
        <xdr:cNvSpPr txBox="1"/>
      </xdr:nvSpPr>
      <xdr:spPr>
        <a:xfrm>
          <a:off x="4686300" y="585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79794</xdr:rowOff>
    </xdr:from>
    <xdr:to>
      <xdr:col>5</xdr:col>
      <xdr:colOff>409575</xdr:colOff>
      <xdr:row>35</xdr:row>
      <xdr:rowOff>9944</xdr:rowOff>
    </xdr:to>
    <xdr:sp macro="" textlink="">
      <xdr:nvSpPr>
        <xdr:cNvPr id="82" name="円/楕円 81"/>
        <xdr:cNvSpPr/>
      </xdr:nvSpPr>
      <xdr:spPr>
        <a:xfrm>
          <a:off x="3746500" y="59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1071</xdr:rowOff>
    </xdr:from>
    <xdr:ext cx="599010" cy="259045"/>
    <xdr:sp macro="" textlink="">
      <xdr:nvSpPr>
        <xdr:cNvPr id="83" name="テキスト ボックス 82"/>
        <xdr:cNvSpPr txBox="1"/>
      </xdr:nvSpPr>
      <xdr:spPr>
        <a:xfrm>
          <a:off x="3485094" y="600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130,239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126543</xdr:rowOff>
    </xdr:from>
    <xdr:to>
      <xdr:col>4</xdr:col>
      <xdr:colOff>206375</xdr:colOff>
      <xdr:row>35</xdr:row>
      <xdr:rowOff>56693</xdr:rowOff>
    </xdr:to>
    <xdr:sp macro="" textlink="">
      <xdr:nvSpPr>
        <xdr:cNvPr id="84" name="円/楕円 83"/>
        <xdr:cNvSpPr/>
      </xdr:nvSpPr>
      <xdr:spPr>
        <a:xfrm>
          <a:off x="2857500" y="59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73220</xdr:rowOff>
    </xdr:from>
    <xdr:ext cx="599010" cy="259045"/>
    <xdr:sp macro="" textlink="">
      <xdr:nvSpPr>
        <xdr:cNvPr id="85" name="テキスト ボックス 84"/>
        <xdr:cNvSpPr txBox="1"/>
      </xdr:nvSpPr>
      <xdr:spPr>
        <a:xfrm>
          <a:off x="2608794" y="573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104064</xdr:rowOff>
    </xdr:from>
    <xdr:to>
      <xdr:col>3</xdr:col>
      <xdr:colOff>3175</xdr:colOff>
      <xdr:row>36</xdr:row>
      <xdr:rowOff>34214</xdr:rowOff>
    </xdr:to>
    <xdr:sp macro="" textlink="">
      <xdr:nvSpPr>
        <xdr:cNvPr id="86" name="円/楕円 85"/>
        <xdr:cNvSpPr/>
      </xdr:nvSpPr>
      <xdr:spPr>
        <a:xfrm>
          <a:off x="1968500" y="61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25341</xdr:rowOff>
    </xdr:from>
    <xdr:ext cx="599010" cy="259045"/>
    <xdr:sp macro="" textlink="">
      <xdr:nvSpPr>
        <xdr:cNvPr id="87" name="テキスト ボックス 86"/>
        <xdr:cNvSpPr txBox="1"/>
      </xdr:nvSpPr>
      <xdr:spPr>
        <a:xfrm>
          <a:off x="1719794" y="61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125,102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125247</xdr:rowOff>
    </xdr:from>
    <xdr:to>
      <xdr:col>1</xdr:col>
      <xdr:colOff>485775</xdr:colOff>
      <xdr:row>35</xdr:row>
      <xdr:rowOff>55397</xdr:rowOff>
    </xdr:to>
    <xdr:sp macro="" textlink="">
      <xdr:nvSpPr>
        <xdr:cNvPr id="88" name="円/楕円 87"/>
        <xdr:cNvSpPr/>
      </xdr:nvSpPr>
      <xdr:spPr>
        <a:xfrm>
          <a:off x="1079500" y="59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46524</xdr:rowOff>
    </xdr:from>
    <xdr:ext cx="599010" cy="259045"/>
    <xdr:sp macro="" textlink="">
      <xdr:nvSpPr>
        <xdr:cNvPr id="89" name="テキスト ボックス 88"/>
        <xdr:cNvSpPr txBox="1"/>
      </xdr:nvSpPr>
      <xdr:spPr>
        <a:xfrm>
          <a:off x="830794" y="604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59290</xdr:rowOff>
    </xdr:from>
    <xdr:to>
      <xdr:col>6</xdr:col>
      <xdr:colOff>511175</xdr:colOff>
      <xdr:row>56</xdr:row>
      <xdr:rowOff>88036</xdr:rowOff>
    </xdr:to>
    <xdr:cxnSp macro="">
      <xdr:nvCxnSpPr>
        <xdr:cNvPr id="113" name="直線コネクタ 112"/>
        <xdr:cNvCxnSpPr/>
      </xdr:nvCxnSpPr>
      <xdr:spPr>
        <a:xfrm flipV="1">
          <a:off x="3797300" y="9660490"/>
          <a:ext cx="8382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96803</xdr:rowOff>
    </xdr:from>
    <xdr:ext cx="534377" cy="259045"/>
    <xdr:sp macro="" textlink="">
      <xdr:nvSpPr>
        <xdr:cNvPr id="114" name="物件費平均値テキスト"/>
        <xdr:cNvSpPr txBox="1"/>
      </xdr:nvSpPr>
      <xdr:spPr>
        <a:xfrm>
          <a:off x="4686300" y="918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88036</xdr:rowOff>
    </xdr:from>
    <xdr:to>
      <xdr:col>5</xdr:col>
      <xdr:colOff>358775</xdr:colOff>
      <xdr:row>56</xdr:row>
      <xdr:rowOff>123355</xdr:rowOff>
    </xdr:to>
    <xdr:cxnSp macro="">
      <xdr:nvCxnSpPr>
        <xdr:cNvPr id="116" name="直線コネクタ 115"/>
        <xdr:cNvCxnSpPr/>
      </xdr:nvCxnSpPr>
      <xdr:spPr>
        <a:xfrm flipV="1">
          <a:off x="2908300" y="9689236"/>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123074</xdr:rowOff>
    </xdr:from>
    <xdr:ext cx="534377" cy="259045"/>
    <xdr:sp macro="" textlink="">
      <xdr:nvSpPr>
        <xdr:cNvPr id="118" name="テキスト ボックス 117"/>
        <xdr:cNvSpPr txBox="1"/>
      </xdr:nvSpPr>
      <xdr:spPr>
        <a:xfrm>
          <a:off x="35174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123355</xdr:rowOff>
    </xdr:from>
    <xdr:to>
      <xdr:col>4</xdr:col>
      <xdr:colOff>155575</xdr:colOff>
      <xdr:row>56</xdr:row>
      <xdr:rowOff>141300</xdr:rowOff>
    </xdr:to>
    <xdr:cxnSp macro="">
      <xdr:nvCxnSpPr>
        <xdr:cNvPr id="119" name="直線コネクタ 118"/>
        <xdr:cNvCxnSpPr/>
      </xdr:nvCxnSpPr>
      <xdr:spPr>
        <a:xfrm flipV="1">
          <a:off x="2019300" y="972455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161707</xdr:rowOff>
    </xdr:from>
    <xdr:ext cx="534377" cy="259045"/>
    <xdr:sp macro="" textlink="">
      <xdr:nvSpPr>
        <xdr:cNvPr id="121" name="テキスト ボックス 120"/>
        <xdr:cNvSpPr txBox="1"/>
      </xdr:nvSpPr>
      <xdr:spPr>
        <a:xfrm>
          <a:off x="2641111" y="942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125641</xdr:rowOff>
    </xdr:from>
    <xdr:to>
      <xdr:col>2</xdr:col>
      <xdr:colOff>638175</xdr:colOff>
      <xdr:row>56</xdr:row>
      <xdr:rowOff>141300</xdr:rowOff>
    </xdr:to>
    <xdr:cxnSp macro="">
      <xdr:nvCxnSpPr>
        <xdr:cNvPr id="122" name="直線コネクタ 121"/>
        <xdr:cNvCxnSpPr/>
      </xdr:nvCxnSpPr>
      <xdr:spPr>
        <a:xfrm>
          <a:off x="1130300" y="9726841"/>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105473</xdr:rowOff>
    </xdr:from>
    <xdr:to>
      <xdr:col>3</xdr:col>
      <xdr:colOff>3175</xdr:colOff>
      <xdr:row>55</xdr:row>
      <xdr:rowOff>35623</xdr:rowOff>
    </xdr:to>
    <xdr:sp macro="" textlink="">
      <xdr:nvSpPr>
        <xdr:cNvPr id="123" name="フローチャート : 判断 122"/>
        <xdr:cNvSpPr/>
      </xdr:nvSpPr>
      <xdr:spPr>
        <a:xfrm>
          <a:off x="1968500" y="936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52150</xdr:rowOff>
    </xdr:from>
    <xdr:ext cx="534377" cy="259045"/>
    <xdr:sp macro="" textlink="">
      <xdr:nvSpPr>
        <xdr:cNvPr id="124" name="テキスト ボックス 123"/>
        <xdr:cNvSpPr txBox="1"/>
      </xdr:nvSpPr>
      <xdr:spPr>
        <a:xfrm>
          <a:off x="1752111" y="913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117875</xdr:rowOff>
    </xdr:from>
    <xdr:to>
      <xdr:col>1</xdr:col>
      <xdr:colOff>485775</xdr:colOff>
      <xdr:row>55</xdr:row>
      <xdr:rowOff>48025</xdr:rowOff>
    </xdr:to>
    <xdr:sp macro="" textlink="">
      <xdr:nvSpPr>
        <xdr:cNvPr id="125" name="フローチャート : 判断 124"/>
        <xdr:cNvSpPr/>
      </xdr:nvSpPr>
      <xdr:spPr>
        <a:xfrm>
          <a:off x="1079500" y="937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64552</xdr:rowOff>
    </xdr:from>
    <xdr:ext cx="534377" cy="259045"/>
    <xdr:sp macro="" textlink="">
      <xdr:nvSpPr>
        <xdr:cNvPr id="126" name="テキスト ボックス 125"/>
        <xdr:cNvSpPr txBox="1"/>
      </xdr:nvSpPr>
      <xdr:spPr>
        <a:xfrm>
          <a:off x="863111" y="91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8490</xdr:rowOff>
    </xdr:from>
    <xdr:to>
      <xdr:col>6</xdr:col>
      <xdr:colOff>561975</xdr:colOff>
      <xdr:row>56</xdr:row>
      <xdr:rowOff>110090</xdr:rowOff>
    </xdr:to>
    <xdr:sp macro="" textlink="">
      <xdr:nvSpPr>
        <xdr:cNvPr id="132" name="円/楕円 131"/>
        <xdr:cNvSpPr/>
      </xdr:nvSpPr>
      <xdr:spPr>
        <a:xfrm>
          <a:off x="4584700" y="96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158367</xdr:rowOff>
    </xdr:from>
    <xdr:ext cx="534377" cy="259045"/>
    <xdr:sp macro="" textlink="">
      <xdr:nvSpPr>
        <xdr:cNvPr id="133" name="物件費該当値テキスト"/>
        <xdr:cNvSpPr txBox="1"/>
      </xdr:nvSpPr>
      <xdr:spPr>
        <a:xfrm>
          <a:off x="4686300" y="95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37236</xdr:rowOff>
    </xdr:from>
    <xdr:to>
      <xdr:col>5</xdr:col>
      <xdr:colOff>409575</xdr:colOff>
      <xdr:row>56</xdr:row>
      <xdr:rowOff>138836</xdr:rowOff>
    </xdr:to>
    <xdr:sp macro="" textlink="">
      <xdr:nvSpPr>
        <xdr:cNvPr id="134" name="円/楕円 133"/>
        <xdr:cNvSpPr/>
      </xdr:nvSpPr>
      <xdr:spPr>
        <a:xfrm>
          <a:off x="3746500" y="9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129963</xdr:rowOff>
    </xdr:from>
    <xdr:ext cx="534377" cy="259045"/>
    <xdr:sp macro="" textlink="">
      <xdr:nvSpPr>
        <xdr:cNvPr id="135" name="テキスト ボックス 134"/>
        <xdr:cNvSpPr txBox="1"/>
      </xdr:nvSpPr>
      <xdr:spPr>
        <a:xfrm>
          <a:off x="3517411"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72555</xdr:rowOff>
    </xdr:from>
    <xdr:to>
      <xdr:col>4</xdr:col>
      <xdr:colOff>206375</xdr:colOff>
      <xdr:row>57</xdr:row>
      <xdr:rowOff>2705</xdr:rowOff>
    </xdr:to>
    <xdr:sp macro="" textlink="">
      <xdr:nvSpPr>
        <xdr:cNvPr id="136" name="円/楕円 135"/>
        <xdr:cNvSpPr/>
      </xdr:nvSpPr>
      <xdr:spPr>
        <a:xfrm>
          <a:off x="2857500" y="96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165282</xdr:rowOff>
    </xdr:from>
    <xdr:ext cx="534377" cy="259045"/>
    <xdr:sp macro="" textlink="">
      <xdr:nvSpPr>
        <xdr:cNvPr id="137" name="テキスト ボックス 136"/>
        <xdr:cNvSpPr txBox="1"/>
      </xdr:nvSpPr>
      <xdr:spPr>
        <a:xfrm>
          <a:off x="2641111" y="97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90500</xdr:rowOff>
    </xdr:from>
    <xdr:to>
      <xdr:col>3</xdr:col>
      <xdr:colOff>3175</xdr:colOff>
      <xdr:row>57</xdr:row>
      <xdr:rowOff>20650</xdr:rowOff>
    </xdr:to>
    <xdr:sp macro="" textlink="">
      <xdr:nvSpPr>
        <xdr:cNvPr id="138" name="円/楕円 137"/>
        <xdr:cNvSpPr/>
      </xdr:nvSpPr>
      <xdr:spPr>
        <a:xfrm>
          <a:off x="1968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11777</xdr:rowOff>
    </xdr:from>
    <xdr:ext cx="534377" cy="259045"/>
    <xdr:sp macro="" textlink="">
      <xdr:nvSpPr>
        <xdr:cNvPr id="139" name="テキスト ボックス 138"/>
        <xdr:cNvSpPr txBox="1"/>
      </xdr:nvSpPr>
      <xdr:spPr>
        <a:xfrm>
          <a:off x="1752111" y="97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74841</xdr:rowOff>
    </xdr:from>
    <xdr:to>
      <xdr:col>1</xdr:col>
      <xdr:colOff>485775</xdr:colOff>
      <xdr:row>57</xdr:row>
      <xdr:rowOff>4991</xdr:rowOff>
    </xdr:to>
    <xdr:sp macro="" textlink="">
      <xdr:nvSpPr>
        <xdr:cNvPr id="140" name="円/楕円 139"/>
        <xdr:cNvSpPr/>
      </xdr:nvSpPr>
      <xdr:spPr>
        <a:xfrm>
          <a:off x="1079500" y="96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167568</xdr:rowOff>
    </xdr:from>
    <xdr:ext cx="534377" cy="259045"/>
    <xdr:sp macro="" textlink="">
      <xdr:nvSpPr>
        <xdr:cNvPr id="141" name="テキスト ボックス 140"/>
        <xdr:cNvSpPr txBox="1"/>
      </xdr:nvSpPr>
      <xdr:spPr>
        <a:xfrm>
          <a:off x="863111"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29211</xdr:rowOff>
    </xdr:from>
    <xdr:to>
      <xdr:col>6</xdr:col>
      <xdr:colOff>511175</xdr:colOff>
      <xdr:row>76</xdr:row>
      <xdr:rowOff>71555</xdr:rowOff>
    </xdr:to>
    <xdr:cxnSp macro="">
      <xdr:nvCxnSpPr>
        <xdr:cNvPr id="170" name="直線コネクタ 169"/>
        <xdr:cNvCxnSpPr/>
      </xdr:nvCxnSpPr>
      <xdr:spPr>
        <a:xfrm flipV="1">
          <a:off x="3797300" y="13059411"/>
          <a:ext cx="838200" cy="4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165189</xdr:rowOff>
    </xdr:from>
    <xdr:ext cx="469744" cy="259045"/>
    <xdr:sp macro="" textlink="">
      <xdr:nvSpPr>
        <xdr:cNvPr id="171" name="維持補修費平均値テキスト"/>
        <xdr:cNvSpPr txBox="1"/>
      </xdr:nvSpPr>
      <xdr:spPr>
        <a:xfrm>
          <a:off x="4686300" y="13023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46082</xdr:rowOff>
    </xdr:from>
    <xdr:to>
      <xdr:col>5</xdr:col>
      <xdr:colOff>358775</xdr:colOff>
      <xdr:row>76</xdr:row>
      <xdr:rowOff>71555</xdr:rowOff>
    </xdr:to>
    <xdr:cxnSp macro="">
      <xdr:nvCxnSpPr>
        <xdr:cNvPr id="173" name="直線コネクタ 172"/>
        <xdr:cNvCxnSpPr/>
      </xdr:nvCxnSpPr>
      <xdr:spPr>
        <a:xfrm>
          <a:off x="2908300" y="13076282"/>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132751</xdr:rowOff>
    </xdr:from>
    <xdr:ext cx="469744" cy="259045"/>
    <xdr:sp macro="" textlink="">
      <xdr:nvSpPr>
        <xdr:cNvPr id="175" name="テキスト ボックス 174"/>
        <xdr:cNvSpPr txBox="1"/>
      </xdr:nvSpPr>
      <xdr:spPr>
        <a:xfrm>
          <a:off x="3549727"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46082</xdr:rowOff>
    </xdr:from>
    <xdr:to>
      <xdr:col>4</xdr:col>
      <xdr:colOff>155575</xdr:colOff>
      <xdr:row>77</xdr:row>
      <xdr:rowOff>70467</xdr:rowOff>
    </xdr:to>
    <xdr:cxnSp macro="">
      <xdr:nvCxnSpPr>
        <xdr:cNvPr id="176" name="直線コネクタ 175"/>
        <xdr:cNvCxnSpPr/>
      </xdr:nvCxnSpPr>
      <xdr:spPr>
        <a:xfrm flipV="1">
          <a:off x="2019300" y="13076282"/>
          <a:ext cx="889000" cy="19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164645</xdr:rowOff>
    </xdr:from>
    <xdr:ext cx="469744" cy="259045"/>
    <xdr:sp macro="" textlink="">
      <xdr:nvSpPr>
        <xdr:cNvPr id="178" name="テキスト ボックス 177"/>
        <xdr:cNvSpPr txBox="1"/>
      </xdr:nvSpPr>
      <xdr:spPr>
        <a:xfrm>
          <a:off x="2673427"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70467</xdr:rowOff>
    </xdr:from>
    <xdr:to>
      <xdr:col>2</xdr:col>
      <xdr:colOff>638175</xdr:colOff>
      <xdr:row>77</xdr:row>
      <xdr:rowOff>79829</xdr:rowOff>
    </xdr:to>
    <xdr:cxnSp macro="">
      <xdr:nvCxnSpPr>
        <xdr:cNvPr id="179" name="直線コネクタ 178"/>
        <xdr:cNvCxnSpPr/>
      </xdr:nvCxnSpPr>
      <xdr:spPr>
        <a:xfrm flipV="1">
          <a:off x="1130300" y="13272117"/>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83130</xdr:rowOff>
    </xdr:from>
    <xdr:to>
      <xdr:col>3</xdr:col>
      <xdr:colOff>3175</xdr:colOff>
      <xdr:row>77</xdr:row>
      <xdr:rowOff>13280</xdr:rowOff>
    </xdr:to>
    <xdr:sp macro="" textlink="">
      <xdr:nvSpPr>
        <xdr:cNvPr id="180" name="フローチャート : 判断 179"/>
        <xdr:cNvSpPr/>
      </xdr:nvSpPr>
      <xdr:spPr>
        <a:xfrm>
          <a:off x="1968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29808</xdr:rowOff>
    </xdr:from>
    <xdr:ext cx="469744" cy="259045"/>
    <xdr:sp macro="" textlink="">
      <xdr:nvSpPr>
        <xdr:cNvPr id="181" name="テキスト ボックス 180"/>
        <xdr:cNvSpPr txBox="1"/>
      </xdr:nvSpPr>
      <xdr:spPr>
        <a:xfrm>
          <a:off x="1784427"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59835</xdr:rowOff>
    </xdr:from>
    <xdr:to>
      <xdr:col>1</xdr:col>
      <xdr:colOff>485775</xdr:colOff>
      <xdr:row>76</xdr:row>
      <xdr:rowOff>161435</xdr:rowOff>
    </xdr:to>
    <xdr:sp macro="" textlink="">
      <xdr:nvSpPr>
        <xdr:cNvPr id="182" name="フローチャート : 判断 181"/>
        <xdr:cNvSpPr/>
      </xdr:nvSpPr>
      <xdr:spPr>
        <a:xfrm>
          <a:off x="1079500" y="130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6512</xdr:rowOff>
    </xdr:from>
    <xdr:ext cx="469744" cy="259045"/>
    <xdr:sp macro="" textlink="">
      <xdr:nvSpPr>
        <xdr:cNvPr id="183" name="テキスト ボックス 182"/>
        <xdr:cNvSpPr txBox="1"/>
      </xdr:nvSpPr>
      <xdr:spPr>
        <a:xfrm>
          <a:off x="895427" y="1286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149861</xdr:rowOff>
    </xdr:from>
    <xdr:to>
      <xdr:col>6</xdr:col>
      <xdr:colOff>561975</xdr:colOff>
      <xdr:row>76</xdr:row>
      <xdr:rowOff>80011</xdr:rowOff>
    </xdr:to>
    <xdr:sp macro="" textlink="">
      <xdr:nvSpPr>
        <xdr:cNvPr id="189" name="円/楕円 188"/>
        <xdr:cNvSpPr/>
      </xdr:nvSpPr>
      <xdr:spPr>
        <a:xfrm>
          <a:off x="4584700" y="130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1287</xdr:rowOff>
    </xdr:from>
    <xdr:ext cx="469744" cy="259045"/>
    <xdr:sp macro="" textlink="">
      <xdr:nvSpPr>
        <xdr:cNvPr id="190" name="維持補修費該当値テキスト"/>
        <xdr:cNvSpPr txBox="1"/>
      </xdr:nvSpPr>
      <xdr:spPr>
        <a:xfrm>
          <a:off x="4686300"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20755</xdr:rowOff>
    </xdr:from>
    <xdr:to>
      <xdr:col>5</xdr:col>
      <xdr:colOff>409575</xdr:colOff>
      <xdr:row>76</xdr:row>
      <xdr:rowOff>122355</xdr:rowOff>
    </xdr:to>
    <xdr:sp macro="" textlink="">
      <xdr:nvSpPr>
        <xdr:cNvPr id="191" name="円/楕円 190"/>
        <xdr:cNvSpPr/>
      </xdr:nvSpPr>
      <xdr:spPr>
        <a:xfrm>
          <a:off x="3746500" y="130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138882</xdr:rowOff>
    </xdr:from>
    <xdr:ext cx="469744" cy="259045"/>
    <xdr:sp macro="" textlink="">
      <xdr:nvSpPr>
        <xdr:cNvPr id="192" name="テキスト ボックス 191"/>
        <xdr:cNvSpPr txBox="1"/>
      </xdr:nvSpPr>
      <xdr:spPr>
        <a:xfrm>
          <a:off x="3549727" y="1282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166732</xdr:rowOff>
    </xdr:from>
    <xdr:to>
      <xdr:col>4</xdr:col>
      <xdr:colOff>206375</xdr:colOff>
      <xdr:row>76</xdr:row>
      <xdr:rowOff>96882</xdr:rowOff>
    </xdr:to>
    <xdr:sp macro="" textlink="">
      <xdr:nvSpPr>
        <xdr:cNvPr id="193" name="円/楕円 192"/>
        <xdr:cNvSpPr/>
      </xdr:nvSpPr>
      <xdr:spPr>
        <a:xfrm>
          <a:off x="2857500" y="130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113410</xdr:rowOff>
    </xdr:from>
    <xdr:ext cx="469744" cy="259045"/>
    <xdr:sp macro="" textlink="">
      <xdr:nvSpPr>
        <xdr:cNvPr id="194" name="テキスト ボックス 193"/>
        <xdr:cNvSpPr txBox="1"/>
      </xdr:nvSpPr>
      <xdr:spPr>
        <a:xfrm>
          <a:off x="2673427" y="1280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19667</xdr:rowOff>
    </xdr:from>
    <xdr:to>
      <xdr:col>3</xdr:col>
      <xdr:colOff>3175</xdr:colOff>
      <xdr:row>77</xdr:row>
      <xdr:rowOff>121267</xdr:rowOff>
    </xdr:to>
    <xdr:sp macro="" textlink="">
      <xdr:nvSpPr>
        <xdr:cNvPr id="195" name="円/楕円 194"/>
        <xdr:cNvSpPr/>
      </xdr:nvSpPr>
      <xdr:spPr>
        <a:xfrm>
          <a:off x="1968500" y="132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112394</xdr:rowOff>
    </xdr:from>
    <xdr:ext cx="469744" cy="259045"/>
    <xdr:sp macro="" textlink="">
      <xdr:nvSpPr>
        <xdr:cNvPr id="196" name="テキスト ボックス 195"/>
        <xdr:cNvSpPr txBox="1"/>
      </xdr:nvSpPr>
      <xdr:spPr>
        <a:xfrm>
          <a:off x="1784427" y="1331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29029</xdr:rowOff>
    </xdr:from>
    <xdr:to>
      <xdr:col>1</xdr:col>
      <xdr:colOff>485775</xdr:colOff>
      <xdr:row>77</xdr:row>
      <xdr:rowOff>130629</xdr:rowOff>
    </xdr:to>
    <xdr:sp macro="" textlink="">
      <xdr:nvSpPr>
        <xdr:cNvPr id="197" name="円/楕円 196"/>
        <xdr:cNvSpPr/>
      </xdr:nvSpPr>
      <xdr:spPr>
        <a:xfrm>
          <a:off x="1079500" y="132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121756</xdr:rowOff>
    </xdr:from>
    <xdr:ext cx="469744" cy="259045"/>
    <xdr:sp macro="" textlink="">
      <xdr:nvSpPr>
        <xdr:cNvPr id="198" name="テキスト ボックス 197"/>
        <xdr:cNvSpPr txBox="1"/>
      </xdr:nvSpPr>
      <xdr:spPr>
        <a:xfrm>
          <a:off x="895427" y="1332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65151</xdr:rowOff>
    </xdr:from>
    <xdr:to>
      <xdr:col>6</xdr:col>
      <xdr:colOff>511175</xdr:colOff>
      <xdr:row>94</xdr:row>
      <xdr:rowOff>114046</xdr:rowOff>
    </xdr:to>
    <xdr:cxnSp macro="">
      <xdr:nvCxnSpPr>
        <xdr:cNvPr id="226" name="直線コネクタ 225"/>
        <xdr:cNvCxnSpPr/>
      </xdr:nvCxnSpPr>
      <xdr:spPr>
        <a:xfrm flipV="1">
          <a:off x="3797300" y="16181451"/>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16400</xdr:rowOff>
    </xdr:from>
    <xdr:ext cx="534377" cy="259045"/>
    <xdr:sp macro="" textlink="">
      <xdr:nvSpPr>
        <xdr:cNvPr id="227" name="扶助費平均値テキスト"/>
        <xdr:cNvSpPr txBox="1"/>
      </xdr:nvSpPr>
      <xdr:spPr>
        <a:xfrm>
          <a:off x="4686300" y="15961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114046</xdr:rowOff>
    </xdr:from>
    <xdr:to>
      <xdr:col>5</xdr:col>
      <xdr:colOff>358775</xdr:colOff>
      <xdr:row>95</xdr:row>
      <xdr:rowOff>14478</xdr:rowOff>
    </xdr:to>
    <xdr:cxnSp macro="">
      <xdr:nvCxnSpPr>
        <xdr:cNvPr id="229" name="直線コネクタ 228"/>
        <xdr:cNvCxnSpPr/>
      </xdr:nvCxnSpPr>
      <xdr:spPr>
        <a:xfrm flipV="1">
          <a:off x="2908300" y="16230346"/>
          <a:ext cx="8890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102506</xdr:rowOff>
    </xdr:from>
    <xdr:ext cx="534377" cy="259045"/>
    <xdr:sp macro="" textlink="">
      <xdr:nvSpPr>
        <xdr:cNvPr id="231" name="テキスト ボックス 230"/>
        <xdr:cNvSpPr txBox="1"/>
      </xdr:nvSpPr>
      <xdr:spPr>
        <a:xfrm>
          <a:off x="35174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14478</xdr:rowOff>
    </xdr:from>
    <xdr:to>
      <xdr:col>4</xdr:col>
      <xdr:colOff>155575</xdr:colOff>
      <xdr:row>95</xdr:row>
      <xdr:rowOff>41911</xdr:rowOff>
    </xdr:to>
    <xdr:cxnSp macro="">
      <xdr:nvCxnSpPr>
        <xdr:cNvPr id="232" name="直線コネクタ 231"/>
        <xdr:cNvCxnSpPr/>
      </xdr:nvCxnSpPr>
      <xdr:spPr>
        <a:xfrm flipV="1">
          <a:off x="2019300" y="16302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14367</xdr:rowOff>
    </xdr:from>
    <xdr:ext cx="534377" cy="259045"/>
    <xdr:sp macro="" textlink="">
      <xdr:nvSpPr>
        <xdr:cNvPr id="234" name="テキスト ボックス 233"/>
        <xdr:cNvSpPr txBox="1"/>
      </xdr:nvSpPr>
      <xdr:spPr>
        <a:xfrm>
          <a:off x="2641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41911</xdr:rowOff>
    </xdr:from>
    <xdr:to>
      <xdr:col>2</xdr:col>
      <xdr:colOff>638175</xdr:colOff>
      <xdr:row>95</xdr:row>
      <xdr:rowOff>59437</xdr:rowOff>
    </xdr:to>
    <xdr:cxnSp macro="">
      <xdr:nvCxnSpPr>
        <xdr:cNvPr id="235" name="直線コネクタ 234"/>
        <xdr:cNvCxnSpPr/>
      </xdr:nvCxnSpPr>
      <xdr:spPr>
        <a:xfrm flipV="1">
          <a:off x="1130300" y="1632966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106045</xdr:rowOff>
    </xdr:from>
    <xdr:to>
      <xdr:col>3</xdr:col>
      <xdr:colOff>3175</xdr:colOff>
      <xdr:row>94</xdr:row>
      <xdr:rowOff>36195</xdr:rowOff>
    </xdr:to>
    <xdr:sp macro="" textlink="">
      <xdr:nvSpPr>
        <xdr:cNvPr id="236" name="フローチャート : 判断 235"/>
        <xdr:cNvSpPr/>
      </xdr:nvSpPr>
      <xdr:spPr>
        <a:xfrm>
          <a:off x="1968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52722</xdr:rowOff>
    </xdr:from>
    <xdr:ext cx="534377" cy="259045"/>
    <xdr:sp macro="" textlink="">
      <xdr:nvSpPr>
        <xdr:cNvPr id="237" name="テキスト ボックス 236"/>
        <xdr:cNvSpPr txBox="1"/>
      </xdr:nvSpPr>
      <xdr:spPr>
        <a:xfrm>
          <a:off x="1752111" y="158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139954</xdr:rowOff>
    </xdr:from>
    <xdr:to>
      <xdr:col>1</xdr:col>
      <xdr:colOff>485775</xdr:colOff>
      <xdr:row>94</xdr:row>
      <xdr:rowOff>70104</xdr:rowOff>
    </xdr:to>
    <xdr:sp macro="" textlink="">
      <xdr:nvSpPr>
        <xdr:cNvPr id="238" name="フローチャート : 判断 237"/>
        <xdr:cNvSpPr/>
      </xdr:nvSpPr>
      <xdr:spPr>
        <a:xfrm>
          <a:off x="1079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86631</xdr:rowOff>
    </xdr:from>
    <xdr:ext cx="534377" cy="259045"/>
    <xdr:sp macro="" textlink="">
      <xdr:nvSpPr>
        <xdr:cNvPr id="239" name="テキスト ボックス 238"/>
        <xdr:cNvSpPr txBox="1"/>
      </xdr:nvSpPr>
      <xdr:spPr>
        <a:xfrm>
          <a:off x="863111" y="158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14351</xdr:rowOff>
    </xdr:from>
    <xdr:to>
      <xdr:col>6</xdr:col>
      <xdr:colOff>561975</xdr:colOff>
      <xdr:row>94</xdr:row>
      <xdr:rowOff>115951</xdr:rowOff>
    </xdr:to>
    <xdr:sp macro="" textlink="">
      <xdr:nvSpPr>
        <xdr:cNvPr id="245" name="円/楕円 244"/>
        <xdr:cNvSpPr/>
      </xdr:nvSpPr>
      <xdr:spPr>
        <a:xfrm>
          <a:off x="4584700" y="161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164228</xdr:rowOff>
    </xdr:from>
    <xdr:ext cx="534377" cy="259045"/>
    <xdr:sp macro="" textlink="">
      <xdr:nvSpPr>
        <xdr:cNvPr id="246" name="扶助費該当値テキスト"/>
        <xdr:cNvSpPr txBox="1"/>
      </xdr:nvSpPr>
      <xdr:spPr>
        <a:xfrm>
          <a:off x="4686300" y="161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63246</xdr:rowOff>
    </xdr:from>
    <xdr:to>
      <xdr:col>5</xdr:col>
      <xdr:colOff>409575</xdr:colOff>
      <xdr:row>94</xdr:row>
      <xdr:rowOff>164846</xdr:rowOff>
    </xdr:to>
    <xdr:sp macro="" textlink="">
      <xdr:nvSpPr>
        <xdr:cNvPr id="247" name="円/楕円 246"/>
        <xdr:cNvSpPr/>
      </xdr:nvSpPr>
      <xdr:spPr>
        <a:xfrm>
          <a:off x="3746500" y="161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155973</xdr:rowOff>
    </xdr:from>
    <xdr:ext cx="534377" cy="259045"/>
    <xdr:sp macro="" textlink="">
      <xdr:nvSpPr>
        <xdr:cNvPr id="248" name="テキスト ボックス 247"/>
        <xdr:cNvSpPr txBox="1"/>
      </xdr:nvSpPr>
      <xdr:spPr>
        <a:xfrm>
          <a:off x="3517411" y="162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135128</xdr:rowOff>
    </xdr:from>
    <xdr:to>
      <xdr:col>4</xdr:col>
      <xdr:colOff>206375</xdr:colOff>
      <xdr:row>95</xdr:row>
      <xdr:rowOff>65278</xdr:rowOff>
    </xdr:to>
    <xdr:sp macro="" textlink="">
      <xdr:nvSpPr>
        <xdr:cNvPr id="249" name="円/楕円 248"/>
        <xdr:cNvSpPr/>
      </xdr:nvSpPr>
      <xdr:spPr>
        <a:xfrm>
          <a:off x="2857500" y="162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56405</xdr:rowOff>
    </xdr:from>
    <xdr:ext cx="534377" cy="259045"/>
    <xdr:sp macro="" textlink="">
      <xdr:nvSpPr>
        <xdr:cNvPr id="250" name="テキスト ボックス 249"/>
        <xdr:cNvSpPr txBox="1"/>
      </xdr:nvSpPr>
      <xdr:spPr>
        <a:xfrm>
          <a:off x="2641111" y="163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162561</xdr:rowOff>
    </xdr:from>
    <xdr:to>
      <xdr:col>3</xdr:col>
      <xdr:colOff>3175</xdr:colOff>
      <xdr:row>95</xdr:row>
      <xdr:rowOff>92711</xdr:rowOff>
    </xdr:to>
    <xdr:sp macro="" textlink="">
      <xdr:nvSpPr>
        <xdr:cNvPr id="251" name="円/楕円 250"/>
        <xdr:cNvSpPr/>
      </xdr:nvSpPr>
      <xdr:spPr>
        <a:xfrm>
          <a:off x="1968500" y="162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83838</xdr:rowOff>
    </xdr:from>
    <xdr:ext cx="534377" cy="259045"/>
    <xdr:sp macro="" textlink="">
      <xdr:nvSpPr>
        <xdr:cNvPr id="252" name="テキスト ボックス 251"/>
        <xdr:cNvSpPr txBox="1"/>
      </xdr:nvSpPr>
      <xdr:spPr>
        <a:xfrm>
          <a:off x="1752111" y="1637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8637</xdr:rowOff>
    </xdr:from>
    <xdr:to>
      <xdr:col>1</xdr:col>
      <xdr:colOff>485775</xdr:colOff>
      <xdr:row>95</xdr:row>
      <xdr:rowOff>110237</xdr:rowOff>
    </xdr:to>
    <xdr:sp macro="" textlink="">
      <xdr:nvSpPr>
        <xdr:cNvPr id="253" name="円/楕円 252"/>
        <xdr:cNvSpPr/>
      </xdr:nvSpPr>
      <xdr:spPr>
        <a:xfrm>
          <a:off x="1079500" y="162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101364</xdr:rowOff>
    </xdr:from>
    <xdr:ext cx="534377" cy="259045"/>
    <xdr:sp macro="" textlink="">
      <xdr:nvSpPr>
        <xdr:cNvPr id="254" name="テキスト ボックス 253"/>
        <xdr:cNvSpPr txBox="1"/>
      </xdr:nvSpPr>
      <xdr:spPr>
        <a:xfrm>
          <a:off x="863111" y="163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5" name="テキスト ボックス 26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7" name="テキスト ボックス 26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69" name="テキスト ボックス 26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1" name="テキスト ボックス 27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3" name="テキスト ボックス 27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5" name="テキスト ボックス 27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24943</xdr:rowOff>
    </xdr:from>
    <xdr:to>
      <xdr:col>15</xdr:col>
      <xdr:colOff>180340</xdr:colOff>
      <xdr:row>36</xdr:row>
      <xdr:rowOff>169679</xdr:rowOff>
    </xdr:to>
    <xdr:cxnSp macro="">
      <xdr:nvCxnSpPr>
        <xdr:cNvPr id="279" name="直線コネクタ 278"/>
        <xdr:cNvCxnSpPr/>
      </xdr:nvCxnSpPr>
      <xdr:spPr>
        <a:xfrm flipV="1">
          <a:off x="10475595" y="5168443"/>
          <a:ext cx="1270" cy="117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2056</xdr:rowOff>
    </xdr:from>
    <xdr:ext cx="599010" cy="259045"/>
    <xdr:sp macro="" textlink="">
      <xdr:nvSpPr>
        <xdr:cNvPr id="280" name="補助費等最小値テキスト"/>
        <xdr:cNvSpPr txBox="1"/>
      </xdr:nvSpPr>
      <xdr:spPr>
        <a:xfrm>
          <a:off x="10528300" y="63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36</xdr:row>
      <xdr:rowOff>169679</xdr:rowOff>
    </xdr:from>
    <xdr:to>
      <xdr:col>15</xdr:col>
      <xdr:colOff>269875</xdr:colOff>
      <xdr:row>36</xdr:row>
      <xdr:rowOff>169679</xdr:rowOff>
    </xdr:to>
    <xdr:cxnSp macro="">
      <xdr:nvCxnSpPr>
        <xdr:cNvPr id="281" name="直線コネクタ 280"/>
        <xdr:cNvCxnSpPr/>
      </xdr:nvCxnSpPr>
      <xdr:spPr>
        <a:xfrm>
          <a:off x="10388600" y="6341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143070</xdr:rowOff>
    </xdr:from>
    <xdr:ext cx="599010" cy="259045"/>
    <xdr:sp macro="" textlink="">
      <xdr:nvSpPr>
        <xdr:cNvPr id="282" name="補助費等最大値テキスト"/>
        <xdr:cNvSpPr txBox="1"/>
      </xdr:nvSpPr>
      <xdr:spPr>
        <a:xfrm>
          <a:off x="10528300" y="494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24943</xdr:rowOff>
    </xdr:from>
    <xdr:to>
      <xdr:col>15</xdr:col>
      <xdr:colOff>269875</xdr:colOff>
      <xdr:row>30</xdr:row>
      <xdr:rowOff>24943</xdr:rowOff>
    </xdr:to>
    <xdr:cxnSp macro="">
      <xdr:nvCxnSpPr>
        <xdr:cNvPr id="283" name="直線コネクタ 282"/>
        <xdr:cNvCxnSpPr/>
      </xdr:nvCxnSpPr>
      <xdr:spPr>
        <a:xfrm>
          <a:off x="10388600" y="516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26217</xdr:rowOff>
    </xdr:from>
    <xdr:to>
      <xdr:col>15</xdr:col>
      <xdr:colOff>180975</xdr:colOff>
      <xdr:row>35</xdr:row>
      <xdr:rowOff>39606</xdr:rowOff>
    </xdr:to>
    <xdr:cxnSp macro="">
      <xdr:nvCxnSpPr>
        <xdr:cNvPr id="284" name="直線コネクタ 283"/>
        <xdr:cNvCxnSpPr/>
      </xdr:nvCxnSpPr>
      <xdr:spPr>
        <a:xfrm flipV="1">
          <a:off x="9639300" y="6026967"/>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121901</xdr:rowOff>
    </xdr:from>
    <xdr:ext cx="599010" cy="259045"/>
    <xdr:sp macro="" textlink="">
      <xdr:nvSpPr>
        <xdr:cNvPr id="285" name="補助費等平均値テキスト"/>
        <xdr:cNvSpPr txBox="1"/>
      </xdr:nvSpPr>
      <xdr:spPr>
        <a:xfrm>
          <a:off x="10528300" y="5779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99024</xdr:rowOff>
    </xdr:from>
    <xdr:to>
      <xdr:col>15</xdr:col>
      <xdr:colOff>231775</xdr:colOff>
      <xdr:row>35</xdr:row>
      <xdr:rowOff>29174</xdr:rowOff>
    </xdr:to>
    <xdr:sp macro="" textlink="">
      <xdr:nvSpPr>
        <xdr:cNvPr id="286" name="フローチャート : 判断 285"/>
        <xdr:cNvSpPr/>
      </xdr:nvSpPr>
      <xdr:spPr>
        <a:xfrm>
          <a:off x="10426700" y="5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39606</xdr:rowOff>
    </xdr:from>
    <xdr:to>
      <xdr:col>14</xdr:col>
      <xdr:colOff>28575</xdr:colOff>
      <xdr:row>38</xdr:row>
      <xdr:rowOff>26053</xdr:rowOff>
    </xdr:to>
    <xdr:cxnSp macro="">
      <xdr:nvCxnSpPr>
        <xdr:cNvPr id="287" name="直線コネクタ 286"/>
        <xdr:cNvCxnSpPr/>
      </xdr:nvCxnSpPr>
      <xdr:spPr>
        <a:xfrm flipV="1">
          <a:off x="8750300" y="6040356"/>
          <a:ext cx="889000" cy="50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1118</xdr:rowOff>
    </xdr:from>
    <xdr:to>
      <xdr:col>14</xdr:col>
      <xdr:colOff>79375</xdr:colOff>
      <xdr:row>35</xdr:row>
      <xdr:rowOff>102718</xdr:rowOff>
    </xdr:to>
    <xdr:sp macro="" textlink="">
      <xdr:nvSpPr>
        <xdr:cNvPr id="288" name="フローチャート : 判断 287"/>
        <xdr:cNvSpPr/>
      </xdr:nvSpPr>
      <xdr:spPr>
        <a:xfrm>
          <a:off x="958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35</xdr:row>
      <xdr:rowOff>93845</xdr:rowOff>
    </xdr:from>
    <xdr:ext cx="599010" cy="259045"/>
    <xdr:sp macro="" textlink="">
      <xdr:nvSpPr>
        <xdr:cNvPr id="289" name="テキスト ボックス 288"/>
        <xdr:cNvSpPr txBox="1"/>
      </xdr:nvSpPr>
      <xdr:spPr>
        <a:xfrm>
          <a:off x="9327094" y="609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26053</xdr:rowOff>
    </xdr:from>
    <xdr:to>
      <xdr:col>12</xdr:col>
      <xdr:colOff>511175</xdr:colOff>
      <xdr:row>38</xdr:row>
      <xdr:rowOff>65895</xdr:rowOff>
    </xdr:to>
    <xdr:cxnSp macro="">
      <xdr:nvCxnSpPr>
        <xdr:cNvPr id="290" name="直線コネクタ 289"/>
        <xdr:cNvCxnSpPr/>
      </xdr:nvCxnSpPr>
      <xdr:spPr>
        <a:xfrm flipV="1">
          <a:off x="7861300" y="6541153"/>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56014</xdr:rowOff>
    </xdr:from>
    <xdr:to>
      <xdr:col>12</xdr:col>
      <xdr:colOff>561975</xdr:colOff>
      <xdr:row>38</xdr:row>
      <xdr:rowOff>157614</xdr:rowOff>
    </xdr:to>
    <xdr:sp macro="" textlink="">
      <xdr:nvSpPr>
        <xdr:cNvPr id="291" name="フローチャート : 判断 290"/>
        <xdr:cNvSpPr/>
      </xdr:nvSpPr>
      <xdr:spPr>
        <a:xfrm>
          <a:off x="8699500" y="65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148741</xdr:rowOff>
    </xdr:from>
    <xdr:ext cx="534377" cy="259045"/>
    <xdr:sp macro="" textlink="">
      <xdr:nvSpPr>
        <xdr:cNvPr id="292" name="テキスト ボックス 291"/>
        <xdr:cNvSpPr txBox="1"/>
      </xdr:nvSpPr>
      <xdr:spPr>
        <a:xfrm>
          <a:off x="8483111" y="66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65895</xdr:rowOff>
    </xdr:from>
    <xdr:to>
      <xdr:col>11</xdr:col>
      <xdr:colOff>307975</xdr:colOff>
      <xdr:row>39</xdr:row>
      <xdr:rowOff>10965</xdr:rowOff>
    </xdr:to>
    <xdr:cxnSp macro="">
      <xdr:nvCxnSpPr>
        <xdr:cNvPr id="293" name="直線コネクタ 292"/>
        <xdr:cNvCxnSpPr/>
      </xdr:nvCxnSpPr>
      <xdr:spPr>
        <a:xfrm flipV="1">
          <a:off x="6972300" y="6580995"/>
          <a:ext cx="889000" cy="1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3959</xdr:rowOff>
    </xdr:from>
    <xdr:to>
      <xdr:col>11</xdr:col>
      <xdr:colOff>358775</xdr:colOff>
      <xdr:row>37</xdr:row>
      <xdr:rowOff>105559</xdr:rowOff>
    </xdr:to>
    <xdr:sp macro="" textlink="">
      <xdr:nvSpPr>
        <xdr:cNvPr id="294" name="フローチャート : 判断 293"/>
        <xdr:cNvSpPr/>
      </xdr:nvSpPr>
      <xdr:spPr>
        <a:xfrm>
          <a:off x="7810500" y="634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122086</xdr:rowOff>
    </xdr:from>
    <xdr:ext cx="599010" cy="259045"/>
    <xdr:sp macro="" textlink="">
      <xdr:nvSpPr>
        <xdr:cNvPr id="295" name="テキスト ボックス 294"/>
        <xdr:cNvSpPr txBox="1"/>
      </xdr:nvSpPr>
      <xdr:spPr>
        <a:xfrm>
          <a:off x="7561794" y="612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134326</xdr:rowOff>
    </xdr:from>
    <xdr:to>
      <xdr:col>10</xdr:col>
      <xdr:colOff>155575</xdr:colOff>
      <xdr:row>37</xdr:row>
      <xdr:rowOff>64476</xdr:rowOff>
    </xdr:to>
    <xdr:sp macro="" textlink="">
      <xdr:nvSpPr>
        <xdr:cNvPr id="296" name="フローチャート : 判断 295"/>
        <xdr:cNvSpPr/>
      </xdr:nvSpPr>
      <xdr:spPr>
        <a:xfrm>
          <a:off x="6921500" y="630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81003</xdr:rowOff>
    </xdr:from>
    <xdr:ext cx="599010" cy="259045"/>
    <xdr:sp macro="" textlink="">
      <xdr:nvSpPr>
        <xdr:cNvPr id="297" name="テキスト ボックス 296"/>
        <xdr:cNvSpPr txBox="1"/>
      </xdr:nvSpPr>
      <xdr:spPr>
        <a:xfrm>
          <a:off x="6672794" y="608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146867</xdr:rowOff>
    </xdr:from>
    <xdr:to>
      <xdr:col>15</xdr:col>
      <xdr:colOff>231775</xdr:colOff>
      <xdr:row>35</xdr:row>
      <xdr:rowOff>77017</xdr:rowOff>
    </xdr:to>
    <xdr:sp macro="" textlink="">
      <xdr:nvSpPr>
        <xdr:cNvPr id="303" name="円/楕円 302"/>
        <xdr:cNvSpPr/>
      </xdr:nvSpPr>
      <xdr:spPr>
        <a:xfrm>
          <a:off x="10426700" y="59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125294</xdr:rowOff>
    </xdr:from>
    <xdr:ext cx="599010" cy="259045"/>
    <xdr:sp macro="" textlink="">
      <xdr:nvSpPr>
        <xdr:cNvPr id="304" name="補助費等該当値テキスト"/>
        <xdr:cNvSpPr txBox="1"/>
      </xdr:nvSpPr>
      <xdr:spPr>
        <a:xfrm>
          <a:off x="10528300" y="595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160256</xdr:rowOff>
    </xdr:from>
    <xdr:to>
      <xdr:col>14</xdr:col>
      <xdr:colOff>79375</xdr:colOff>
      <xdr:row>35</xdr:row>
      <xdr:rowOff>90406</xdr:rowOff>
    </xdr:to>
    <xdr:sp macro="" textlink="">
      <xdr:nvSpPr>
        <xdr:cNvPr id="305" name="円/楕円 304"/>
        <xdr:cNvSpPr/>
      </xdr:nvSpPr>
      <xdr:spPr>
        <a:xfrm>
          <a:off x="9588500" y="59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33</xdr:row>
      <xdr:rowOff>106933</xdr:rowOff>
    </xdr:from>
    <xdr:ext cx="599010" cy="259045"/>
    <xdr:sp macro="" textlink="">
      <xdr:nvSpPr>
        <xdr:cNvPr id="306" name="テキスト ボックス 305"/>
        <xdr:cNvSpPr txBox="1"/>
      </xdr:nvSpPr>
      <xdr:spPr>
        <a:xfrm>
          <a:off x="9327094" y="576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146703</xdr:rowOff>
    </xdr:from>
    <xdr:to>
      <xdr:col>12</xdr:col>
      <xdr:colOff>561975</xdr:colOff>
      <xdr:row>38</xdr:row>
      <xdr:rowOff>76853</xdr:rowOff>
    </xdr:to>
    <xdr:sp macro="" textlink="">
      <xdr:nvSpPr>
        <xdr:cNvPr id="307" name="円/楕円 306"/>
        <xdr:cNvSpPr/>
      </xdr:nvSpPr>
      <xdr:spPr>
        <a:xfrm>
          <a:off x="8699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93380</xdr:rowOff>
    </xdr:from>
    <xdr:ext cx="534377" cy="259045"/>
    <xdr:sp macro="" textlink="">
      <xdr:nvSpPr>
        <xdr:cNvPr id="308" name="テキスト ボックス 307"/>
        <xdr:cNvSpPr txBox="1"/>
      </xdr:nvSpPr>
      <xdr:spPr>
        <a:xfrm>
          <a:off x="8483111" y="62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15095</xdr:rowOff>
    </xdr:from>
    <xdr:to>
      <xdr:col>11</xdr:col>
      <xdr:colOff>358775</xdr:colOff>
      <xdr:row>38</xdr:row>
      <xdr:rowOff>116695</xdr:rowOff>
    </xdr:to>
    <xdr:sp macro="" textlink="">
      <xdr:nvSpPr>
        <xdr:cNvPr id="309" name="円/楕円 308"/>
        <xdr:cNvSpPr/>
      </xdr:nvSpPr>
      <xdr:spPr>
        <a:xfrm>
          <a:off x="78105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107822</xdr:rowOff>
    </xdr:from>
    <xdr:ext cx="534377" cy="259045"/>
    <xdr:sp macro="" textlink="">
      <xdr:nvSpPr>
        <xdr:cNvPr id="310" name="テキスト ボックス 309"/>
        <xdr:cNvSpPr txBox="1"/>
      </xdr:nvSpPr>
      <xdr:spPr>
        <a:xfrm>
          <a:off x="7594111" y="66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131615</xdr:rowOff>
    </xdr:from>
    <xdr:to>
      <xdr:col>10</xdr:col>
      <xdr:colOff>155575</xdr:colOff>
      <xdr:row>39</xdr:row>
      <xdr:rowOff>61765</xdr:rowOff>
    </xdr:to>
    <xdr:sp macro="" textlink="">
      <xdr:nvSpPr>
        <xdr:cNvPr id="311" name="円/楕円 310"/>
        <xdr:cNvSpPr/>
      </xdr:nvSpPr>
      <xdr:spPr>
        <a:xfrm>
          <a:off x="6921500" y="66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52892</xdr:rowOff>
    </xdr:from>
    <xdr:ext cx="534377" cy="259045"/>
    <xdr:sp macro="" textlink="">
      <xdr:nvSpPr>
        <xdr:cNvPr id="312" name="テキスト ボックス 311"/>
        <xdr:cNvSpPr txBox="1"/>
      </xdr:nvSpPr>
      <xdr:spPr>
        <a:xfrm>
          <a:off x="6705111" y="67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7" name="直線コネクタ 336"/>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8" name="普通建設事業費最小値テキスト"/>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9" name="直線コネクタ 338"/>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40" name="普通建設事業費最大値テキスト"/>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41" name="直線コネクタ 340"/>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105639</xdr:rowOff>
    </xdr:from>
    <xdr:to>
      <xdr:col>15</xdr:col>
      <xdr:colOff>180975</xdr:colOff>
      <xdr:row>57</xdr:row>
      <xdr:rowOff>137104</xdr:rowOff>
    </xdr:to>
    <xdr:cxnSp macro="">
      <xdr:nvCxnSpPr>
        <xdr:cNvPr id="342" name="直線コネクタ 341"/>
        <xdr:cNvCxnSpPr/>
      </xdr:nvCxnSpPr>
      <xdr:spPr>
        <a:xfrm flipV="1">
          <a:off x="9639300" y="9878289"/>
          <a:ext cx="8382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75348</xdr:rowOff>
    </xdr:from>
    <xdr:ext cx="599010" cy="259045"/>
    <xdr:sp macro="" textlink="">
      <xdr:nvSpPr>
        <xdr:cNvPr id="343" name="普通建設事業費平均値テキスト"/>
        <xdr:cNvSpPr txBox="1"/>
      </xdr:nvSpPr>
      <xdr:spPr>
        <a:xfrm>
          <a:off x="10528300" y="9333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4" name="フローチャート : 判断 343"/>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146264</xdr:rowOff>
    </xdr:from>
    <xdr:to>
      <xdr:col>14</xdr:col>
      <xdr:colOff>28575</xdr:colOff>
      <xdr:row>57</xdr:row>
      <xdr:rowOff>137104</xdr:rowOff>
    </xdr:to>
    <xdr:cxnSp macro="">
      <xdr:nvCxnSpPr>
        <xdr:cNvPr id="345" name="直線コネクタ 344"/>
        <xdr:cNvCxnSpPr/>
      </xdr:nvCxnSpPr>
      <xdr:spPr>
        <a:xfrm>
          <a:off x="8750300" y="9576014"/>
          <a:ext cx="889000" cy="33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6" name="フローチャート : 判断 345"/>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73769</xdr:rowOff>
    </xdr:from>
    <xdr:ext cx="534377" cy="259045"/>
    <xdr:sp macro="" textlink="">
      <xdr:nvSpPr>
        <xdr:cNvPr id="347" name="テキスト ボックス 346"/>
        <xdr:cNvSpPr txBox="1"/>
      </xdr:nvSpPr>
      <xdr:spPr>
        <a:xfrm>
          <a:off x="93594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146264</xdr:rowOff>
    </xdr:from>
    <xdr:to>
      <xdr:col>12</xdr:col>
      <xdr:colOff>511175</xdr:colOff>
      <xdr:row>55</xdr:row>
      <xdr:rowOff>161286</xdr:rowOff>
    </xdr:to>
    <xdr:cxnSp macro="">
      <xdr:nvCxnSpPr>
        <xdr:cNvPr id="348" name="直線コネクタ 347"/>
        <xdr:cNvCxnSpPr/>
      </xdr:nvCxnSpPr>
      <xdr:spPr>
        <a:xfrm flipV="1">
          <a:off x="7861300" y="957601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9" name="フローチャート : 判断 348"/>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88309</xdr:rowOff>
    </xdr:from>
    <xdr:ext cx="534377" cy="259045"/>
    <xdr:sp macro="" textlink="">
      <xdr:nvSpPr>
        <xdr:cNvPr id="350" name="テキスト ボックス 349"/>
        <xdr:cNvSpPr txBox="1"/>
      </xdr:nvSpPr>
      <xdr:spPr>
        <a:xfrm>
          <a:off x="8483111" y="96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161286</xdr:rowOff>
    </xdr:from>
    <xdr:to>
      <xdr:col>11</xdr:col>
      <xdr:colOff>307975</xdr:colOff>
      <xdr:row>57</xdr:row>
      <xdr:rowOff>42022</xdr:rowOff>
    </xdr:to>
    <xdr:cxnSp macro="">
      <xdr:nvCxnSpPr>
        <xdr:cNvPr id="351" name="直線コネクタ 350"/>
        <xdr:cNvCxnSpPr/>
      </xdr:nvCxnSpPr>
      <xdr:spPr>
        <a:xfrm flipV="1">
          <a:off x="6972300" y="9591036"/>
          <a:ext cx="889000" cy="2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23095</xdr:rowOff>
    </xdr:from>
    <xdr:to>
      <xdr:col>11</xdr:col>
      <xdr:colOff>358775</xdr:colOff>
      <xdr:row>54</xdr:row>
      <xdr:rowOff>124695</xdr:rowOff>
    </xdr:to>
    <xdr:sp macro="" textlink="">
      <xdr:nvSpPr>
        <xdr:cNvPr id="352" name="フローチャート : 判断 351"/>
        <xdr:cNvSpPr/>
      </xdr:nvSpPr>
      <xdr:spPr>
        <a:xfrm>
          <a:off x="7810500" y="92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141222</xdr:rowOff>
    </xdr:from>
    <xdr:ext cx="599010" cy="259045"/>
    <xdr:sp macro="" textlink="">
      <xdr:nvSpPr>
        <xdr:cNvPr id="353" name="テキスト ボックス 352"/>
        <xdr:cNvSpPr txBox="1"/>
      </xdr:nvSpPr>
      <xdr:spPr>
        <a:xfrm>
          <a:off x="7561794" y="90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97766</xdr:rowOff>
    </xdr:from>
    <xdr:to>
      <xdr:col>10</xdr:col>
      <xdr:colOff>155575</xdr:colOff>
      <xdr:row>56</xdr:row>
      <xdr:rowOff>27916</xdr:rowOff>
    </xdr:to>
    <xdr:sp macro="" textlink="">
      <xdr:nvSpPr>
        <xdr:cNvPr id="354" name="フローチャート : 判断 353"/>
        <xdr:cNvSpPr/>
      </xdr:nvSpPr>
      <xdr:spPr>
        <a:xfrm>
          <a:off x="6921500" y="952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44443</xdr:rowOff>
    </xdr:from>
    <xdr:ext cx="534377" cy="259045"/>
    <xdr:sp macro="" textlink="">
      <xdr:nvSpPr>
        <xdr:cNvPr id="355" name="テキスト ボックス 354"/>
        <xdr:cNvSpPr txBox="1"/>
      </xdr:nvSpPr>
      <xdr:spPr>
        <a:xfrm>
          <a:off x="6705111" y="93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54839</xdr:rowOff>
    </xdr:from>
    <xdr:to>
      <xdr:col>15</xdr:col>
      <xdr:colOff>231775</xdr:colOff>
      <xdr:row>57</xdr:row>
      <xdr:rowOff>156439</xdr:rowOff>
    </xdr:to>
    <xdr:sp macro="" textlink="">
      <xdr:nvSpPr>
        <xdr:cNvPr id="361" name="円/楕円 360"/>
        <xdr:cNvSpPr/>
      </xdr:nvSpPr>
      <xdr:spPr>
        <a:xfrm>
          <a:off x="104267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33266</xdr:rowOff>
    </xdr:from>
    <xdr:ext cx="534377" cy="259045"/>
    <xdr:sp macro="" textlink="">
      <xdr:nvSpPr>
        <xdr:cNvPr id="362" name="普通建設事業費該当値テキスト"/>
        <xdr:cNvSpPr txBox="1"/>
      </xdr:nvSpPr>
      <xdr:spPr>
        <a:xfrm>
          <a:off x="10528300"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86304</xdr:rowOff>
    </xdr:from>
    <xdr:to>
      <xdr:col>14</xdr:col>
      <xdr:colOff>79375</xdr:colOff>
      <xdr:row>58</xdr:row>
      <xdr:rowOff>16454</xdr:rowOff>
    </xdr:to>
    <xdr:sp macro="" textlink="">
      <xdr:nvSpPr>
        <xdr:cNvPr id="363" name="円/楕円 362"/>
        <xdr:cNvSpPr/>
      </xdr:nvSpPr>
      <xdr:spPr>
        <a:xfrm>
          <a:off x="9588500" y="98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7581</xdr:rowOff>
    </xdr:from>
    <xdr:ext cx="534377" cy="259045"/>
    <xdr:sp macro="" textlink="">
      <xdr:nvSpPr>
        <xdr:cNvPr id="364" name="テキスト ボックス 363"/>
        <xdr:cNvSpPr txBox="1"/>
      </xdr:nvSpPr>
      <xdr:spPr>
        <a:xfrm>
          <a:off x="9359411" y="99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95464</xdr:rowOff>
    </xdr:from>
    <xdr:to>
      <xdr:col>12</xdr:col>
      <xdr:colOff>561975</xdr:colOff>
      <xdr:row>56</xdr:row>
      <xdr:rowOff>25614</xdr:rowOff>
    </xdr:to>
    <xdr:sp macro="" textlink="">
      <xdr:nvSpPr>
        <xdr:cNvPr id="365" name="円/楕円 364"/>
        <xdr:cNvSpPr/>
      </xdr:nvSpPr>
      <xdr:spPr>
        <a:xfrm>
          <a:off x="8699500" y="95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42141</xdr:rowOff>
    </xdr:from>
    <xdr:ext cx="534377" cy="259045"/>
    <xdr:sp macro="" textlink="">
      <xdr:nvSpPr>
        <xdr:cNvPr id="366" name="テキスト ボックス 365"/>
        <xdr:cNvSpPr txBox="1"/>
      </xdr:nvSpPr>
      <xdr:spPr>
        <a:xfrm>
          <a:off x="8483111" y="93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110486</xdr:rowOff>
    </xdr:from>
    <xdr:to>
      <xdr:col>11</xdr:col>
      <xdr:colOff>358775</xdr:colOff>
      <xdr:row>56</xdr:row>
      <xdr:rowOff>40636</xdr:rowOff>
    </xdr:to>
    <xdr:sp macro="" textlink="">
      <xdr:nvSpPr>
        <xdr:cNvPr id="367" name="円/楕円 366"/>
        <xdr:cNvSpPr/>
      </xdr:nvSpPr>
      <xdr:spPr>
        <a:xfrm>
          <a:off x="7810500" y="95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31763</xdr:rowOff>
    </xdr:from>
    <xdr:ext cx="534377" cy="259045"/>
    <xdr:sp macro="" textlink="">
      <xdr:nvSpPr>
        <xdr:cNvPr id="368" name="テキスト ボックス 367"/>
        <xdr:cNvSpPr txBox="1"/>
      </xdr:nvSpPr>
      <xdr:spPr>
        <a:xfrm>
          <a:off x="7594111" y="96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98,178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162672</xdr:rowOff>
    </xdr:from>
    <xdr:to>
      <xdr:col>10</xdr:col>
      <xdr:colOff>155575</xdr:colOff>
      <xdr:row>57</xdr:row>
      <xdr:rowOff>92822</xdr:rowOff>
    </xdr:to>
    <xdr:sp macro="" textlink="">
      <xdr:nvSpPr>
        <xdr:cNvPr id="369" name="円/楕円 368"/>
        <xdr:cNvSpPr/>
      </xdr:nvSpPr>
      <xdr:spPr>
        <a:xfrm>
          <a:off x="6921500" y="97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83949</xdr:rowOff>
    </xdr:from>
    <xdr:ext cx="534377" cy="259045"/>
    <xdr:sp macro="" textlink="">
      <xdr:nvSpPr>
        <xdr:cNvPr id="370" name="テキスト ボックス 369"/>
        <xdr:cNvSpPr txBox="1"/>
      </xdr:nvSpPr>
      <xdr:spPr>
        <a:xfrm>
          <a:off x="6705111" y="98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9" name="テキスト ボックス 378"/>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81" name="テキスト ボックス 380"/>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166838</xdr:rowOff>
    </xdr:from>
    <xdr:to>
      <xdr:col>15</xdr:col>
      <xdr:colOff>180340</xdr:colOff>
      <xdr:row>79</xdr:row>
      <xdr:rowOff>14167</xdr:rowOff>
    </xdr:to>
    <xdr:cxnSp macro="">
      <xdr:nvCxnSpPr>
        <xdr:cNvPr id="395" name="直線コネクタ 394"/>
        <xdr:cNvCxnSpPr/>
      </xdr:nvCxnSpPr>
      <xdr:spPr>
        <a:xfrm flipV="1">
          <a:off x="10475595" y="12168338"/>
          <a:ext cx="1270" cy="139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17994</xdr:rowOff>
    </xdr:from>
    <xdr:ext cx="534377" cy="259045"/>
    <xdr:sp macro="" textlink="">
      <xdr:nvSpPr>
        <xdr:cNvPr id="396" name="普通建設事業費 （ うち新規整備　）最小値テキスト"/>
        <xdr:cNvSpPr txBox="1"/>
      </xdr:nvSpPr>
      <xdr:spPr>
        <a:xfrm>
          <a:off x="10528300"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79</xdr:row>
      <xdr:rowOff>14167</xdr:rowOff>
    </xdr:from>
    <xdr:to>
      <xdr:col>15</xdr:col>
      <xdr:colOff>269875</xdr:colOff>
      <xdr:row>79</xdr:row>
      <xdr:rowOff>14167</xdr:rowOff>
    </xdr:to>
    <xdr:cxnSp macro="">
      <xdr:nvCxnSpPr>
        <xdr:cNvPr id="397" name="直線コネクタ 396"/>
        <xdr:cNvCxnSpPr/>
      </xdr:nvCxnSpPr>
      <xdr:spPr>
        <a:xfrm>
          <a:off x="10388600" y="135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113515</xdr:rowOff>
    </xdr:from>
    <xdr:ext cx="534377" cy="259045"/>
    <xdr:sp macro="" textlink="">
      <xdr:nvSpPr>
        <xdr:cNvPr id="398" name="普通建設事業費 （ うち新規整備　）最大値テキスト"/>
        <xdr:cNvSpPr txBox="1"/>
      </xdr:nvSpPr>
      <xdr:spPr>
        <a:xfrm>
          <a:off x="10528300" y="119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166838</xdr:rowOff>
    </xdr:from>
    <xdr:to>
      <xdr:col>15</xdr:col>
      <xdr:colOff>269875</xdr:colOff>
      <xdr:row>70</xdr:row>
      <xdr:rowOff>166838</xdr:rowOff>
    </xdr:to>
    <xdr:cxnSp macro="">
      <xdr:nvCxnSpPr>
        <xdr:cNvPr id="399" name="直線コネクタ 398"/>
        <xdr:cNvCxnSpPr/>
      </xdr:nvCxnSpPr>
      <xdr:spPr>
        <a:xfrm>
          <a:off x="10388600" y="121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82125</xdr:rowOff>
    </xdr:from>
    <xdr:to>
      <xdr:col>15</xdr:col>
      <xdr:colOff>180975</xdr:colOff>
      <xdr:row>78</xdr:row>
      <xdr:rowOff>147799</xdr:rowOff>
    </xdr:to>
    <xdr:cxnSp macro="">
      <xdr:nvCxnSpPr>
        <xdr:cNvPr id="400" name="直線コネクタ 399"/>
        <xdr:cNvCxnSpPr/>
      </xdr:nvCxnSpPr>
      <xdr:spPr>
        <a:xfrm>
          <a:off x="9639300" y="13455225"/>
          <a:ext cx="8382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514</xdr:rowOff>
    </xdr:from>
    <xdr:ext cx="534377" cy="259045"/>
    <xdr:sp macro="" textlink="">
      <xdr:nvSpPr>
        <xdr:cNvPr id="401" name="普通建設事業費 （ うち新規整備　）平均値テキスト"/>
        <xdr:cNvSpPr txBox="1"/>
      </xdr:nvSpPr>
      <xdr:spPr>
        <a:xfrm>
          <a:off x="10528300" y="12859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149087</xdr:rowOff>
    </xdr:from>
    <xdr:to>
      <xdr:col>15</xdr:col>
      <xdr:colOff>231775</xdr:colOff>
      <xdr:row>76</xdr:row>
      <xdr:rowOff>79237</xdr:rowOff>
    </xdr:to>
    <xdr:sp macro="" textlink="">
      <xdr:nvSpPr>
        <xdr:cNvPr id="402" name="フローチャート : 判断 401"/>
        <xdr:cNvSpPr/>
      </xdr:nvSpPr>
      <xdr:spPr>
        <a:xfrm>
          <a:off x="10426700" y="1300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143292</xdr:rowOff>
    </xdr:from>
    <xdr:to>
      <xdr:col>14</xdr:col>
      <xdr:colOff>28575</xdr:colOff>
      <xdr:row>78</xdr:row>
      <xdr:rowOff>82125</xdr:rowOff>
    </xdr:to>
    <xdr:cxnSp macro="">
      <xdr:nvCxnSpPr>
        <xdr:cNvPr id="403" name="直線コネクタ 402"/>
        <xdr:cNvCxnSpPr/>
      </xdr:nvCxnSpPr>
      <xdr:spPr>
        <a:xfrm>
          <a:off x="8750300" y="12830592"/>
          <a:ext cx="889000" cy="6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134848</xdr:rowOff>
    </xdr:from>
    <xdr:to>
      <xdr:col>14</xdr:col>
      <xdr:colOff>79375</xdr:colOff>
      <xdr:row>76</xdr:row>
      <xdr:rowOff>64998</xdr:rowOff>
    </xdr:to>
    <xdr:sp macro="" textlink="">
      <xdr:nvSpPr>
        <xdr:cNvPr id="404" name="フローチャート : 判断 403"/>
        <xdr:cNvSpPr/>
      </xdr:nvSpPr>
      <xdr:spPr>
        <a:xfrm>
          <a:off x="9588500" y="129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81525</xdr:rowOff>
    </xdr:from>
    <xdr:ext cx="534377" cy="259045"/>
    <xdr:sp macro="" textlink="">
      <xdr:nvSpPr>
        <xdr:cNvPr id="405" name="テキスト ボックス 404"/>
        <xdr:cNvSpPr txBox="1"/>
      </xdr:nvSpPr>
      <xdr:spPr>
        <a:xfrm>
          <a:off x="9359411" y="12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148957</xdr:rowOff>
    </xdr:from>
    <xdr:to>
      <xdr:col>12</xdr:col>
      <xdr:colOff>561975</xdr:colOff>
      <xdr:row>75</xdr:row>
      <xdr:rowOff>79107</xdr:rowOff>
    </xdr:to>
    <xdr:sp macro="" textlink="">
      <xdr:nvSpPr>
        <xdr:cNvPr id="406" name="フローチャート : 判断 405"/>
        <xdr:cNvSpPr/>
      </xdr:nvSpPr>
      <xdr:spPr>
        <a:xfrm>
          <a:off x="8699500" y="1283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70234</xdr:rowOff>
    </xdr:from>
    <xdr:ext cx="534377" cy="259045"/>
    <xdr:sp macro="" textlink="">
      <xdr:nvSpPr>
        <xdr:cNvPr id="407" name="テキスト ボックス 406"/>
        <xdr:cNvSpPr txBox="1"/>
      </xdr:nvSpPr>
      <xdr:spPr>
        <a:xfrm>
          <a:off x="8483111" y="129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96999</xdr:rowOff>
    </xdr:from>
    <xdr:to>
      <xdr:col>15</xdr:col>
      <xdr:colOff>231775</xdr:colOff>
      <xdr:row>79</xdr:row>
      <xdr:rowOff>27149</xdr:rowOff>
    </xdr:to>
    <xdr:sp macro="" textlink="">
      <xdr:nvSpPr>
        <xdr:cNvPr id="413" name="円/楕円 412"/>
        <xdr:cNvSpPr/>
      </xdr:nvSpPr>
      <xdr:spPr>
        <a:xfrm>
          <a:off x="10426700" y="134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11926</xdr:rowOff>
    </xdr:from>
    <xdr:ext cx="534377" cy="259045"/>
    <xdr:sp macro="" textlink="">
      <xdr:nvSpPr>
        <xdr:cNvPr id="414" name="普通建設事業費 （ うち新規整備　）該当値テキスト"/>
        <xdr:cNvSpPr txBox="1"/>
      </xdr:nvSpPr>
      <xdr:spPr>
        <a:xfrm>
          <a:off x="10528300" y="133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31325</xdr:rowOff>
    </xdr:from>
    <xdr:to>
      <xdr:col>14</xdr:col>
      <xdr:colOff>79375</xdr:colOff>
      <xdr:row>78</xdr:row>
      <xdr:rowOff>132925</xdr:rowOff>
    </xdr:to>
    <xdr:sp macro="" textlink="">
      <xdr:nvSpPr>
        <xdr:cNvPr id="415" name="円/楕円 414"/>
        <xdr:cNvSpPr/>
      </xdr:nvSpPr>
      <xdr:spPr>
        <a:xfrm>
          <a:off x="9588500" y="134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124052</xdr:rowOff>
    </xdr:from>
    <xdr:ext cx="534377" cy="259045"/>
    <xdr:sp macro="" textlink="">
      <xdr:nvSpPr>
        <xdr:cNvPr id="416" name="テキスト ボックス 415"/>
        <xdr:cNvSpPr txBox="1"/>
      </xdr:nvSpPr>
      <xdr:spPr>
        <a:xfrm>
          <a:off x="9359411" y="13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92492</xdr:rowOff>
    </xdr:from>
    <xdr:to>
      <xdr:col>12</xdr:col>
      <xdr:colOff>561975</xdr:colOff>
      <xdr:row>75</xdr:row>
      <xdr:rowOff>22642</xdr:rowOff>
    </xdr:to>
    <xdr:sp macro="" textlink="">
      <xdr:nvSpPr>
        <xdr:cNvPr id="417" name="円/楕円 416"/>
        <xdr:cNvSpPr/>
      </xdr:nvSpPr>
      <xdr:spPr>
        <a:xfrm>
          <a:off x="8699500" y="127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39169</xdr:rowOff>
    </xdr:from>
    <xdr:ext cx="534377" cy="259045"/>
    <xdr:sp macro="" textlink="">
      <xdr:nvSpPr>
        <xdr:cNvPr id="418" name="テキスト ボックス 417"/>
        <xdr:cNvSpPr txBox="1"/>
      </xdr:nvSpPr>
      <xdr:spPr>
        <a:xfrm>
          <a:off x="8483111" y="125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7" name="テキスト ボックス 42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9" name="テキスト ボックス 42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2426</xdr:rowOff>
    </xdr:from>
    <xdr:to>
      <xdr:col>15</xdr:col>
      <xdr:colOff>180340</xdr:colOff>
      <xdr:row>98</xdr:row>
      <xdr:rowOff>52527</xdr:rowOff>
    </xdr:to>
    <xdr:cxnSp macro="">
      <xdr:nvCxnSpPr>
        <xdr:cNvPr id="441" name="直線コネクタ 440"/>
        <xdr:cNvCxnSpPr/>
      </xdr:nvCxnSpPr>
      <xdr:spPr>
        <a:xfrm flipV="1">
          <a:off x="10475595" y="15604376"/>
          <a:ext cx="1270" cy="1250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56354</xdr:rowOff>
    </xdr:from>
    <xdr:ext cx="534377" cy="259045"/>
    <xdr:sp macro="" textlink="">
      <xdr:nvSpPr>
        <xdr:cNvPr id="442" name="普通建設事業費 （ うち更新整備　）最小値テキスト"/>
        <xdr:cNvSpPr txBox="1"/>
      </xdr:nvSpPr>
      <xdr:spPr>
        <a:xfrm>
          <a:off x="10528300"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98</xdr:row>
      <xdr:rowOff>52527</xdr:rowOff>
    </xdr:from>
    <xdr:to>
      <xdr:col>15</xdr:col>
      <xdr:colOff>269875</xdr:colOff>
      <xdr:row>98</xdr:row>
      <xdr:rowOff>52527</xdr:rowOff>
    </xdr:to>
    <xdr:cxnSp macro="">
      <xdr:nvCxnSpPr>
        <xdr:cNvPr id="443" name="直線コネクタ 442"/>
        <xdr:cNvCxnSpPr/>
      </xdr:nvCxnSpPr>
      <xdr:spPr>
        <a:xfrm>
          <a:off x="10388600" y="1685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120553</xdr:rowOff>
    </xdr:from>
    <xdr:ext cx="534377" cy="259045"/>
    <xdr:sp macro="" textlink="">
      <xdr:nvSpPr>
        <xdr:cNvPr id="444" name="普通建設事業費 （ うち更新整備　）最大値テキスト"/>
        <xdr:cNvSpPr txBox="1"/>
      </xdr:nvSpPr>
      <xdr:spPr>
        <a:xfrm>
          <a:off x="10528300" y="153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91</xdr:row>
      <xdr:rowOff>2426</xdr:rowOff>
    </xdr:from>
    <xdr:to>
      <xdr:col>15</xdr:col>
      <xdr:colOff>269875</xdr:colOff>
      <xdr:row>91</xdr:row>
      <xdr:rowOff>2426</xdr:rowOff>
    </xdr:to>
    <xdr:cxnSp macro="">
      <xdr:nvCxnSpPr>
        <xdr:cNvPr id="445" name="直線コネクタ 444"/>
        <xdr:cNvCxnSpPr/>
      </xdr:nvCxnSpPr>
      <xdr:spPr>
        <a:xfrm>
          <a:off x="10388600" y="156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41250</xdr:rowOff>
    </xdr:from>
    <xdr:to>
      <xdr:col>15</xdr:col>
      <xdr:colOff>180975</xdr:colOff>
      <xdr:row>95</xdr:row>
      <xdr:rowOff>114782</xdr:rowOff>
    </xdr:to>
    <xdr:cxnSp macro="">
      <xdr:nvCxnSpPr>
        <xdr:cNvPr id="446" name="直線コネクタ 445"/>
        <xdr:cNvCxnSpPr/>
      </xdr:nvCxnSpPr>
      <xdr:spPr>
        <a:xfrm flipV="1">
          <a:off x="9639300" y="16157550"/>
          <a:ext cx="838200" cy="2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26446</xdr:rowOff>
    </xdr:from>
    <xdr:ext cx="534377" cy="259045"/>
    <xdr:sp macro="" textlink="">
      <xdr:nvSpPr>
        <xdr:cNvPr id="447" name="普通建設事業費 （ うち更新整備　）平均値テキスト"/>
        <xdr:cNvSpPr txBox="1"/>
      </xdr:nvSpPr>
      <xdr:spPr>
        <a:xfrm>
          <a:off x="10528300" y="1614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48019</xdr:rowOff>
    </xdr:from>
    <xdr:to>
      <xdr:col>15</xdr:col>
      <xdr:colOff>231775</xdr:colOff>
      <xdr:row>94</xdr:row>
      <xdr:rowOff>149619</xdr:rowOff>
    </xdr:to>
    <xdr:sp macro="" textlink="">
      <xdr:nvSpPr>
        <xdr:cNvPr id="448" name="フローチャート : 判断 447"/>
        <xdr:cNvSpPr/>
      </xdr:nvSpPr>
      <xdr:spPr>
        <a:xfrm>
          <a:off x="104267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114782</xdr:rowOff>
    </xdr:from>
    <xdr:to>
      <xdr:col>14</xdr:col>
      <xdr:colOff>28575</xdr:colOff>
      <xdr:row>95</xdr:row>
      <xdr:rowOff>148310</xdr:rowOff>
    </xdr:to>
    <xdr:cxnSp macro="">
      <xdr:nvCxnSpPr>
        <xdr:cNvPr id="449" name="直線コネクタ 448"/>
        <xdr:cNvCxnSpPr/>
      </xdr:nvCxnSpPr>
      <xdr:spPr>
        <a:xfrm flipV="1">
          <a:off x="8750300" y="1640253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39636</xdr:rowOff>
    </xdr:from>
    <xdr:to>
      <xdr:col>14</xdr:col>
      <xdr:colOff>79375</xdr:colOff>
      <xdr:row>95</xdr:row>
      <xdr:rowOff>141236</xdr:rowOff>
    </xdr:to>
    <xdr:sp macro="" textlink="">
      <xdr:nvSpPr>
        <xdr:cNvPr id="450" name="フローチャート : 判断 449"/>
        <xdr:cNvSpPr/>
      </xdr:nvSpPr>
      <xdr:spPr>
        <a:xfrm>
          <a:off x="9588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157763</xdr:rowOff>
    </xdr:from>
    <xdr:ext cx="534377" cy="259045"/>
    <xdr:sp macro="" textlink="">
      <xdr:nvSpPr>
        <xdr:cNvPr id="451" name="テキスト ボックス 450"/>
        <xdr:cNvSpPr txBox="1"/>
      </xdr:nvSpPr>
      <xdr:spPr>
        <a:xfrm>
          <a:off x="93594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52" name="フローチャート : 判断 451"/>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138307</xdr:rowOff>
    </xdr:from>
    <xdr:ext cx="534377" cy="259045"/>
    <xdr:sp macro="" textlink="">
      <xdr:nvSpPr>
        <xdr:cNvPr id="453" name="テキスト ボックス 452"/>
        <xdr:cNvSpPr txBox="1"/>
      </xdr:nvSpPr>
      <xdr:spPr>
        <a:xfrm>
          <a:off x="8483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161900</xdr:rowOff>
    </xdr:from>
    <xdr:to>
      <xdr:col>15</xdr:col>
      <xdr:colOff>231775</xdr:colOff>
      <xdr:row>94</xdr:row>
      <xdr:rowOff>92050</xdr:rowOff>
    </xdr:to>
    <xdr:sp macro="" textlink="">
      <xdr:nvSpPr>
        <xdr:cNvPr id="459" name="円/楕円 458"/>
        <xdr:cNvSpPr/>
      </xdr:nvSpPr>
      <xdr:spPr>
        <a:xfrm>
          <a:off x="10426700" y="161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13327</xdr:rowOff>
    </xdr:from>
    <xdr:ext cx="534377" cy="259045"/>
    <xdr:sp macro="" textlink="">
      <xdr:nvSpPr>
        <xdr:cNvPr id="460" name="普通建設事業費 （ うち更新整備　）該当値テキスト"/>
        <xdr:cNvSpPr txBox="1"/>
      </xdr:nvSpPr>
      <xdr:spPr>
        <a:xfrm>
          <a:off x="10528300" y="159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63982</xdr:rowOff>
    </xdr:from>
    <xdr:to>
      <xdr:col>14</xdr:col>
      <xdr:colOff>79375</xdr:colOff>
      <xdr:row>95</xdr:row>
      <xdr:rowOff>165582</xdr:rowOff>
    </xdr:to>
    <xdr:sp macro="" textlink="">
      <xdr:nvSpPr>
        <xdr:cNvPr id="461" name="円/楕円 460"/>
        <xdr:cNvSpPr/>
      </xdr:nvSpPr>
      <xdr:spPr>
        <a:xfrm>
          <a:off x="9588500" y="163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156709</xdr:rowOff>
    </xdr:from>
    <xdr:ext cx="534377" cy="259045"/>
    <xdr:sp macro="" textlink="">
      <xdr:nvSpPr>
        <xdr:cNvPr id="462" name="テキスト ボックス 461"/>
        <xdr:cNvSpPr txBox="1"/>
      </xdr:nvSpPr>
      <xdr:spPr>
        <a:xfrm>
          <a:off x="9359411" y="164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97510</xdr:rowOff>
    </xdr:from>
    <xdr:to>
      <xdr:col>12</xdr:col>
      <xdr:colOff>561975</xdr:colOff>
      <xdr:row>96</xdr:row>
      <xdr:rowOff>27660</xdr:rowOff>
    </xdr:to>
    <xdr:sp macro="" textlink="">
      <xdr:nvSpPr>
        <xdr:cNvPr id="463" name="円/楕円 462"/>
        <xdr:cNvSpPr/>
      </xdr:nvSpPr>
      <xdr:spPr>
        <a:xfrm>
          <a:off x="8699500" y="163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44187</xdr:rowOff>
    </xdr:from>
    <xdr:ext cx="534377" cy="259045"/>
    <xdr:sp macro="" textlink="">
      <xdr:nvSpPr>
        <xdr:cNvPr id="464" name="テキスト ボックス 463"/>
        <xdr:cNvSpPr txBox="1"/>
      </xdr:nvSpPr>
      <xdr:spPr>
        <a:xfrm>
          <a:off x="8483111" y="161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6" name="正方形/長方形 46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7" name="正方形/長方形 46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8" name="正方形/長方形 46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9" name="正方形/長方形 46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6" name="テキスト ボックス 47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0" name="テキスト ボックス 47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2" name="テキスト ボックス 48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86" name="直線コネクタ 485"/>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87" name="災害復旧事業費最小値テキスト"/>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88" name="直線コネクタ 487"/>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89" name="災害復旧事業費最大値テキスト"/>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90" name="直線コネクタ 489"/>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140062</xdr:rowOff>
    </xdr:from>
    <xdr:to>
      <xdr:col>23</xdr:col>
      <xdr:colOff>517525</xdr:colOff>
      <xdr:row>39</xdr:row>
      <xdr:rowOff>1645</xdr:rowOff>
    </xdr:to>
    <xdr:cxnSp macro="">
      <xdr:nvCxnSpPr>
        <xdr:cNvPr id="491" name="直線コネクタ 490"/>
        <xdr:cNvCxnSpPr/>
      </xdr:nvCxnSpPr>
      <xdr:spPr>
        <a:xfrm flipV="1">
          <a:off x="15481300" y="6655162"/>
          <a:ext cx="8382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2658</xdr:rowOff>
    </xdr:from>
    <xdr:ext cx="469744" cy="259045"/>
    <xdr:sp macro="" textlink="">
      <xdr:nvSpPr>
        <xdr:cNvPr id="492" name="災害復旧事業費平均値テキスト"/>
        <xdr:cNvSpPr txBox="1"/>
      </xdr:nvSpPr>
      <xdr:spPr>
        <a:xfrm>
          <a:off x="16370300" y="634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93" name="フローチャート : 判断 492"/>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1645</xdr:rowOff>
    </xdr:from>
    <xdr:to>
      <xdr:col>22</xdr:col>
      <xdr:colOff>365125</xdr:colOff>
      <xdr:row>39</xdr:row>
      <xdr:rowOff>12103</xdr:rowOff>
    </xdr:to>
    <xdr:cxnSp macro="">
      <xdr:nvCxnSpPr>
        <xdr:cNvPr id="494" name="直線コネクタ 493"/>
        <xdr:cNvCxnSpPr/>
      </xdr:nvCxnSpPr>
      <xdr:spPr>
        <a:xfrm flipV="1">
          <a:off x="14592300" y="6688195"/>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95" name="フローチャート : 判断 494"/>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96" name="テキスト ボックス 495"/>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12103</xdr:rowOff>
    </xdr:from>
    <xdr:to>
      <xdr:col>21</xdr:col>
      <xdr:colOff>161925</xdr:colOff>
      <xdr:row>39</xdr:row>
      <xdr:rowOff>21152</xdr:rowOff>
    </xdr:to>
    <xdr:cxnSp macro="">
      <xdr:nvCxnSpPr>
        <xdr:cNvPr id="497" name="直線コネクタ 496"/>
        <xdr:cNvCxnSpPr/>
      </xdr:nvCxnSpPr>
      <xdr:spPr>
        <a:xfrm flipV="1">
          <a:off x="13703300" y="669865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98" name="フローチャート : 判断 497"/>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138371</xdr:rowOff>
    </xdr:from>
    <xdr:ext cx="469744" cy="259045"/>
    <xdr:sp macro="" textlink="">
      <xdr:nvSpPr>
        <xdr:cNvPr id="499" name="テキスト ボックス 498"/>
        <xdr:cNvSpPr txBox="1"/>
      </xdr:nvSpPr>
      <xdr:spPr>
        <a:xfrm>
          <a:off x="143574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169742</xdr:rowOff>
    </xdr:from>
    <xdr:to>
      <xdr:col>19</xdr:col>
      <xdr:colOff>644525</xdr:colOff>
      <xdr:row>39</xdr:row>
      <xdr:rowOff>21152</xdr:rowOff>
    </xdr:to>
    <xdr:cxnSp macro="">
      <xdr:nvCxnSpPr>
        <xdr:cNvPr id="500" name="直線コネクタ 499"/>
        <xdr:cNvCxnSpPr/>
      </xdr:nvCxnSpPr>
      <xdr:spPr>
        <a:xfrm>
          <a:off x="12814300" y="66848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102692</xdr:rowOff>
    </xdr:from>
    <xdr:to>
      <xdr:col>20</xdr:col>
      <xdr:colOff>9525</xdr:colOff>
      <xdr:row>39</xdr:row>
      <xdr:rowOff>32842</xdr:rowOff>
    </xdr:to>
    <xdr:sp macro="" textlink="">
      <xdr:nvSpPr>
        <xdr:cNvPr id="501" name="フローチャート : 判断 500"/>
        <xdr:cNvSpPr/>
      </xdr:nvSpPr>
      <xdr:spPr>
        <a:xfrm>
          <a:off x="13652500" y="661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49369</xdr:rowOff>
    </xdr:from>
    <xdr:ext cx="469744" cy="259045"/>
    <xdr:sp macro="" textlink="">
      <xdr:nvSpPr>
        <xdr:cNvPr id="502" name="テキスト ボックス 501"/>
        <xdr:cNvSpPr txBox="1"/>
      </xdr:nvSpPr>
      <xdr:spPr>
        <a:xfrm>
          <a:off x="13468427" y="639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165252</xdr:rowOff>
    </xdr:from>
    <xdr:to>
      <xdr:col>18</xdr:col>
      <xdr:colOff>492125</xdr:colOff>
      <xdr:row>37</xdr:row>
      <xdr:rowOff>95402</xdr:rowOff>
    </xdr:to>
    <xdr:sp macro="" textlink="">
      <xdr:nvSpPr>
        <xdr:cNvPr id="503" name="フローチャート : 判断 502"/>
        <xdr:cNvSpPr/>
      </xdr:nvSpPr>
      <xdr:spPr>
        <a:xfrm>
          <a:off x="12763500" y="633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111929</xdr:rowOff>
    </xdr:from>
    <xdr:ext cx="534377" cy="259045"/>
    <xdr:sp macro="" textlink="">
      <xdr:nvSpPr>
        <xdr:cNvPr id="504" name="テキスト ボックス 503"/>
        <xdr:cNvSpPr txBox="1"/>
      </xdr:nvSpPr>
      <xdr:spPr>
        <a:xfrm>
          <a:off x="12547111" y="61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89262</xdr:rowOff>
    </xdr:from>
    <xdr:to>
      <xdr:col>23</xdr:col>
      <xdr:colOff>568325</xdr:colOff>
      <xdr:row>39</xdr:row>
      <xdr:rowOff>19412</xdr:rowOff>
    </xdr:to>
    <xdr:sp macro="" textlink="">
      <xdr:nvSpPr>
        <xdr:cNvPr id="510" name="円/楕円 509"/>
        <xdr:cNvSpPr/>
      </xdr:nvSpPr>
      <xdr:spPr>
        <a:xfrm>
          <a:off x="16268700" y="6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4189</xdr:rowOff>
    </xdr:from>
    <xdr:ext cx="469744" cy="259045"/>
    <xdr:sp macro="" textlink="">
      <xdr:nvSpPr>
        <xdr:cNvPr id="511" name="災害復旧事業費該当値テキスト"/>
        <xdr:cNvSpPr txBox="1"/>
      </xdr:nvSpPr>
      <xdr:spPr>
        <a:xfrm>
          <a:off x="16370300" y="65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122295</xdr:rowOff>
    </xdr:from>
    <xdr:to>
      <xdr:col>22</xdr:col>
      <xdr:colOff>415925</xdr:colOff>
      <xdr:row>39</xdr:row>
      <xdr:rowOff>52445</xdr:rowOff>
    </xdr:to>
    <xdr:sp macro="" textlink="">
      <xdr:nvSpPr>
        <xdr:cNvPr id="512" name="円/楕円 511"/>
        <xdr:cNvSpPr/>
      </xdr:nvSpPr>
      <xdr:spPr>
        <a:xfrm>
          <a:off x="15430500" y="6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43572</xdr:rowOff>
    </xdr:from>
    <xdr:ext cx="469744" cy="259045"/>
    <xdr:sp macro="" textlink="">
      <xdr:nvSpPr>
        <xdr:cNvPr id="513" name="テキスト ボックス 512"/>
        <xdr:cNvSpPr txBox="1"/>
      </xdr:nvSpPr>
      <xdr:spPr>
        <a:xfrm>
          <a:off x="15233727" y="673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132753</xdr:rowOff>
    </xdr:from>
    <xdr:to>
      <xdr:col>21</xdr:col>
      <xdr:colOff>212725</xdr:colOff>
      <xdr:row>39</xdr:row>
      <xdr:rowOff>62903</xdr:rowOff>
    </xdr:to>
    <xdr:sp macro="" textlink="">
      <xdr:nvSpPr>
        <xdr:cNvPr id="514" name="円/楕円 513"/>
        <xdr:cNvSpPr/>
      </xdr:nvSpPr>
      <xdr:spPr>
        <a:xfrm>
          <a:off x="14541500" y="66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54030</xdr:rowOff>
    </xdr:from>
    <xdr:ext cx="469744" cy="259045"/>
    <xdr:sp macro="" textlink="">
      <xdr:nvSpPr>
        <xdr:cNvPr id="515" name="テキスト ボックス 514"/>
        <xdr:cNvSpPr txBox="1"/>
      </xdr:nvSpPr>
      <xdr:spPr>
        <a:xfrm>
          <a:off x="14357427" y="67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141802</xdr:rowOff>
    </xdr:from>
    <xdr:to>
      <xdr:col>20</xdr:col>
      <xdr:colOff>9525</xdr:colOff>
      <xdr:row>39</xdr:row>
      <xdr:rowOff>71952</xdr:rowOff>
    </xdr:to>
    <xdr:sp macro="" textlink="">
      <xdr:nvSpPr>
        <xdr:cNvPr id="516" name="円/楕円 515"/>
        <xdr:cNvSpPr/>
      </xdr:nvSpPr>
      <xdr:spPr>
        <a:xfrm>
          <a:off x="13652500" y="66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63079</xdr:rowOff>
    </xdr:from>
    <xdr:ext cx="469744" cy="259045"/>
    <xdr:sp macro="" textlink="">
      <xdr:nvSpPr>
        <xdr:cNvPr id="517" name="テキスト ボックス 516"/>
        <xdr:cNvSpPr txBox="1"/>
      </xdr:nvSpPr>
      <xdr:spPr>
        <a:xfrm>
          <a:off x="13468427" y="674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118942</xdr:rowOff>
    </xdr:from>
    <xdr:to>
      <xdr:col>18</xdr:col>
      <xdr:colOff>492125</xdr:colOff>
      <xdr:row>39</xdr:row>
      <xdr:rowOff>49092</xdr:rowOff>
    </xdr:to>
    <xdr:sp macro="" textlink="">
      <xdr:nvSpPr>
        <xdr:cNvPr id="518" name="円/楕円 517"/>
        <xdr:cNvSpPr/>
      </xdr:nvSpPr>
      <xdr:spPr>
        <a:xfrm>
          <a:off x="12763500" y="66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40219</xdr:rowOff>
    </xdr:from>
    <xdr:ext cx="469744" cy="259045"/>
    <xdr:sp macro="" textlink="">
      <xdr:nvSpPr>
        <xdr:cNvPr id="519" name="テキスト ボックス 518"/>
        <xdr:cNvSpPr txBox="1"/>
      </xdr:nvSpPr>
      <xdr:spPr>
        <a:xfrm>
          <a:off x="12579427" y="67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1" name="正方形/長方形 52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2" name="正方形/長方形 52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3" name="正方形/長方形 52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4" name="正方形/長方形 52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43" name="テキスト ボックス 542"/>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60" name="テキスト ボックス 559"/>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8" name="正方形/長方形 56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9" name="正方形/長方形 56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70" name="正方形/長方形 56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71" name="正方形/長方形 57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5" name="テキスト ボックス 57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6" name="直線コネクタ 57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7" name="テキスト ボックス 57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8" name="直線コネクタ 57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9" name="テキスト ボックス 57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0" name="直線コネクタ 57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1" name="テキスト ボックス 58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2" name="直線コネクタ 58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83" name="テキスト ボックス 58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4" name="直線コネクタ 58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5" name="テキスト ボックス 58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6" name="直線コネクタ 58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7" name="テキスト ボックス 58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3041</xdr:rowOff>
    </xdr:from>
    <xdr:to>
      <xdr:col>23</xdr:col>
      <xdr:colOff>516889</xdr:colOff>
      <xdr:row>78</xdr:row>
      <xdr:rowOff>80885</xdr:rowOff>
    </xdr:to>
    <xdr:cxnSp macro="">
      <xdr:nvCxnSpPr>
        <xdr:cNvPr id="591" name="直線コネクタ 590"/>
        <xdr:cNvCxnSpPr/>
      </xdr:nvCxnSpPr>
      <xdr:spPr>
        <a:xfrm flipV="1">
          <a:off x="16317595" y="12861791"/>
          <a:ext cx="1269" cy="592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84712</xdr:rowOff>
    </xdr:from>
    <xdr:ext cx="534377" cy="259045"/>
    <xdr:sp macro="" textlink="">
      <xdr:nvSpPr>
        <xdr:cNvPr id="592" name="公債費最小値テキスト"/>
        <xdr:cNvSpPr txBox="1"/>
      </xdr:nvSpPr>
      <xdr:spPr>
        <a:xfrm>
          <a:off x="16370300" y="134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78</xdr:row>
      <xdr:rowOff>80885</xdr:rowOff>
    </xdr:from>
    <xdr:to>
      <xdr:col>23</xdr:col>
      <xdr:colOff>606425</xdr:colOff>
      <xdr:row>78</xdr:row>
      <xdr:rowOff>80885</xdr:rowOff>
    </xdr:to>
    <xdr:cxnSp macro="">
      <xdr:nvCxnSpPr>
        <xdr:cNvPr id="593" name="直線コネクタ 592"/>
        <xdr:cNvCxnSpPr/>
      </xdr:nvCxnSpPr>
      <xdr:spPr>
        <a:xfrm>
          <a:off x="16230600" y="134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121168</xdr:rowOff>
    </xdr:from>
    <xdr:ext cx="599010" cy="259045"/>
    <xdr:sp macro="" textlink="">
      <xdr:nvSpPr>
        <xdr:cNvPr id="594" name="公債費最大値テキスト"/>
        <xdr:cNvSpPr txBox="1"/>
      </xdr:nvSpPr>
      <xdr:spPr>
        <a:xfrm>
          <a:off x="16370300" y="1263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75</xdr:row>
      <xdr:rowOff>3041</xdr:rowOff>
    </xdr:from>
    <xdr:to>
      <xdr:col>23</xdr:col>
      <xdr:colOff>606425</xdr:colOff>
      <xdr:row>75</xdr:row>
      <xdr:rowOff>3041</xdr:rowOff>
    </xdr:to>
    <xdr:cxnSp macro="">
      <xdr:nvCxnSpPr>
        <xdr:cNvPr id="595" name="直線コネクタ 594"/>
        <xdr:cNvCxnSpPr/>
      </xdr:nvCxnSpPr>
      <xdr:spPr>
        <a:xfrm>
          <a:off x="16230600" y="1286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69</xdr:row>
      <xdr:rowOff>126495</xdr:rowOff>
    </xdr:from>
    <xdr:to>
      <xdr:col>23</xdr:col>
      <xdr:colOff>517525</xdr:colOff>
      <xdr:row>76</xdr:row>
      <xdr:rowOff>86697</xdr:rowOff>
    </xdr:to>
    <xdr:cxnSp macro="">
      <xdr:nvCxnSpPr>
        <xdr:cNvPr id="596" name="直線コネクタ 595"/>
        <xdr:cNvCxnSpPr/>
      </xdr:nvCxnSpPr>
      <xdr:spPr>
        <a:xfrm>
          <a:off x="15481300" y="11956545"/>
          <a:ext cx="838200" cy="116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34217</xdr:rowOff>
    </xdr:from>
    <xdr:ext cx="534377" cy="259045"/>
    <xdr:sp macro="" textlink="">
      <xdr:nvSpPr>
        <xdr:cNvPr id="597" name="公債費平均値テキスト"/>
        <xdr:cNvSpPr txBox="1"/>
      </xdr:nvSpPr>
      <xdr:spPr>
        <a:xfrm>
          <a:off x="16370300" y="12892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11339</xdr:rowOff>
    </xdr:from>
    <xdr:to>
      <xdr:col>23</xdr:col>
      <xdr:colOff>568325</xdr:colOff>
      <xdr:row>76</xdr:row>
      <xdr:rowOff>112939</xdr:rowOff>
    </xdr:to>
    <xdr:sp macro="" textlink="">
      <xdr:nvSpPr>
        <xdr:cNvPr id="598" name="フローチャート : 判断 597"/>
        <xdr:cNvSpPr/>
      </xdr:nvSpPr>
      <xdr:spPr>
        <a:xfrm>
          <a:off x="16268700" y="1304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126495</xdr:rowOff>
    </xdr:from>
    <xdr:to>
      <xdr:col>22</xdr:col>
      <xdr:colOff>365125</xdr:colOff>
      <xdr:row>76</xdr:row>
      <xdr:rowOff>40988</xdr:rowOff>
    </xdr:to>
    <xdr:cxnSp macro="">
      <xdr:nvCxnSpPr>
        <xdr:cNvPr id="599" name="直線コネクタ 598"/>
        <xdr:cNvCxnSpPr/>
      </xdr:nvCxnSpPr>
      <xdr:spPr>
        <a:xfrm flipV="1">
          <a:off x="14592300" y="11956545"/>
          <a:ext cx="889000" cy="1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87953</xdr:rowOff>
    </xdr:from>
    <xdr:to>
      <xdr:col>22</xdr:col>
      <xdr:colOff>415925</xdr:colOff>
      <xdr:row>76</xdr:row>
      <xdr:rowOff>18103</xdr:rowOff>
    </xdr:to>
    <xdr:sp macro="" textlink="">
      <xdr:nvSpPr>
        <xdr:cNvPr id="600" name="フローチャート : 判断 599"/>
        <xdr:cNvSpPr/>
      </xdr:nvSpPr>
      <xdr:spPr>
        <a:xfrm>
          <a:off x="154305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9230</xdr:rowOff>
    </xdr:from>
    <xdr:ext cx="534377" cy="259045"/>
    <xdr:sp macro="" textlink="">
      <xdr:nvSpPr>
        <xdr:cNvPr id="601" name="テキスト ボックス 600"/>
        <xdr:cNvSpPr txBox="1"/>
      </xdr:nvSpPr>
      <xdr:spPr>
        <a:xfrm>
          <a:off x="15201411" y="130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32759</xdr:rowOff>
    </xdr:from>
    <xdr:to>
      <xdr:col>21</xdr:col>
      <xdr:colOff>161925</xdr:colOff>
      <xdr:row>76</xdr:row>
      <xdr:rowOff>40988</xdr:rowOff>
    </xdr:to>
    <xdr:cxnSp macro="">
      <xdr:nvCxnSpPr>
        <xdr:cNvPr id="602" name="直線コネクタ 601"/>
        <xdr:cNvCxnSpPr/>
      </xdr:nvCxnSpPr>
      <xdr:spPr>
        <a:xfrm>
          <a:off x="13703300" y="1306295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2913</xdr:rowOff>
    </xdr:from>
    <xdr:to>
      <xdr:col>21</xdr:col>
      <xdr:colOff>212725</xdr:colOff>
      <xdr:row>76</xdr:row>
      <xdr:rowOff>104513</xdr:rowOff>
    </xdr:to>
    <xdr:sp macro="" textlink="">
      <xdr:nvSpPr>
        <xdr:cNvPr id="603" name="フローチャート : 判断 602"/>
        <xdr:cNvSpPr/>
      </xdr:nvSpPr>
      <xdr:spPr>
        <a:xfrm>
          <a:off x="14541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95640</xdr:rowOff>
    </xdr:from>
    <xdr:ext cx="534377" cy="259045"/>
    <xdr:sp macro="" textlink="">
      <xdr:nvSpPr>
        <xdr:cNvPr id="604" name="テキスト ボックス 603"/>
        <xdr:cNvSpPr txBox="1"/>
      </xdr:nvSpPr>
      <xdr:spPr>
        <a:xfrm>
          <a:off x="14325111" y="131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32759</xdr:rowOff>
    </xdr:from>
    <xdr:to>
      <xdr:col>19</xdr:col>
      <xdr:colOff>644525</xdr:colOff>
      <xdr:row>76</xdr:row>
      <xdr:rowOff>33217</xdr:rowOff>
    </xdr:to>
    <xdr:cxnSp macro="">
      <xdr:nvCxnSpPr>
        <xdr:cNvPr id="605" name="直線コネクタ 604"/>
        <xdr:cNvCxnSpPr/>
      </xdr:nvCxnSpPr>
      <xdr:spPr>
        <a:xfrm flipV="1">
          <a:off x="12814300" y="1306295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119467</xdr:rowOff>
    </xdr:from>
    <xdr:to>
      <xdr:col>20</xdr:col>
      <xdr:colOff>9525</xdr:colOff>
      <xdr:row>76</xdr:row>
      <xdr:rowOff>49617</xdr:rowOff>
    </xdr:to>
    <xdr:sp macro="" textlink="">
      <xdr:nvSpPr>
        <xdr:cNvPr id="606" name="フローチャート : 判断 605"/>
        <xdr:cNvSpPr/>
      </xdr:nvSpPr>
      <xdr:spPr>
        <a:xfrm>
          <a:off x="13652500" y="1297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66144</xdr:rowOff>
    </xdr:from>
    <xdr:ext cx="534377" cy="259045"/>
    <xdr:sp macro="" textlink="">
      <xdr:nvSpPr>
        <xdr:cNvPr id="607" name="テキスト ボックス 606"/>
        <xdr:cNvSpPr txBox="1"/>
      </xdr:nvSpPr>
      <xdr:spPr>
        <a:xfrm>
          <a:off x="13436111" y="12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118422</xdr:rowOff>
    </xdr:from>
    <xdr:to>
      <xdr:col>18</xdr:col>
      <xdr:colOff>492125</xdr:colOff>
      <xdr:row>76</xdr:row>
      <xdr:rowOff>48572</xdr:rowOff>
    </xdr:to>
    <xdr:sp macro="" textlink="">
      <xdr:nvSpPr>
        <xdr:cNvPr id="608" name="フローチャート : 判断 607"/>
        <xdr:cNvSpPr/>
      </xdr:nvSpPr>
      <xdr:spPr>
        <a:xfrm>
          <a:off x="12763500" y="1297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65099</xdr:rowOff>
    </xdr:from>
    <xdr:ext cx="534377" cy="259045"/>
    <xdr:sp macro="" textlink="">
      <xdr:nvSpPr>
        <xdr:cNvPr id="609" name="テキスト ボックス 608"/>
        <xdr:cNvSpPr txBox="1"/>
      </xdr:nvSpPr>
      <xdr:spPr>
        <a:xfrm>
          <a:off x="12547111" y="127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35897</xdr:rowOff>
    </xdr:from>
    <xdr:to>
      <xdr:col>23</xdr:col>
      <xdr:colOff>568325</xdr:colOff>
      <xdr:row>76</xdr:row>
      <xdr:rowOff>137497</xdr:rowOff>
    </xdr:to>
    <xdr:sp macro="" textlink="">
      <xdr:nvSpPr>
        <xdr:cNvPr id="615" name="円/楕円 614"/>
        <xdr:cNvSpPr/>
      </xdr:nvSpPr>
      <xdr:spPr>
        <a:xfrm>
          <a:off x="16268700" y="130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14324</xdr:rowOff>
    </xdr:from>
    <xdr:ext cx="534377" cy="259045"/>
    <xdr:sp macro="" textlink="">
      <xdr:nvSpPr>
        <xdr:cNvPr id="616" name="公債費該当値テキスト"/>
        <xdr:cNvSpPr txBox="1"/>
      </xdr:nvSpPr>
      <xdr:spPr>
        <a:xfrm>
          <a:off x="16370300" y="130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78,369</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75695</xdr:rowOff>
    </xdr:from>
    <xdr:to>
      <xdr:col>22</xdr:col>
      <xdr:colOff>415925</xdr:colOff>
      <xdr:row>70</xdr:row>
      <xdr:rowOff>5845</xdr:rowOff>
    </xdr:to>
    <xdr:sp macro="" textlink="">
      <xdr:nvSpPr>
        <xdr:cNvPr id="617" name="円/楕円 616"/>
        <xdr:cNvSpPr/>
      </xdr:nvSpPr>
      <xdr:spPr>
        <a:xfrm>
          <a:off x="15430500" y="119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68</xdr:row>
      <xdr:rowOff>22372</xdr:rowOff>
    </xdr:from>
    <xdr:ext cx="599010" cy="259045"/>
    <xdr:sp macro="" textlink="">
      <xdr:nvSpPr>
        <xdr:cNvPr id="618" name="テキスト ボックス 617"/>
        <xdr:cNvSpPr txBox="1"/>
      </xdr:nvSpPr>
      <xdr:spPr>
        <a:xfrm>
          <a:off x="15169094" y="1168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184,963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161638</xdr:rowOff>
    </xdr:from>
    <xdr:to>
      <xdr:col>21</xdr:col>
      <xdr:colOff>212725</xdr:colOff>
      <xdr:row>76</xdr:row>
      <xdr:rowOff>91788</xdr:rowOff>
    </xdr:to>
    <xdr:sp macro="" textlink="">
      <xdr:nvSpPr>
        <xdr:cNvPr id="619" name="円/楕円 618"/>
        <xdr:cNvSpPr/>
      </xdr:nvSpPr>
      <xdr:spPr>
        <a:xfrm>
          <a:off x="14541500" y="13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108315</xdr:rowOff>
    </xdr:from>
    <xdr:ext cx="534377" cy="259045"/>
    <xdr:sp macro="" textlink="">
      <xdr:nvSpPr>
        <xdr:cNvPr id="620" name="テキスト ボックス 619"/>
        <xdr:cNvSpPr txBox="1"/>
      </xdr:nvSpPr>
      <xdr:spPr>
        <a:xfrm>
          <a:off x="14325111" y="127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153409</xdr:rowOff>
    </xdr:from>
    <xdr:to>
      <xdr:col>20</xdr:col>
      <xdr:colOff>9525</xdr:colOff>
      <xdr:row>76</xdr:row>
      <xdr:rowOff>83559</xdr:rowOff>
    </xdr:to>
    <xdr:sp macro="" textlink="">
      <xdr:nvSpPr>
        <xdr:cNvPr id="621" name="円/楕円 620"/>
        <xdr:cNvSpPr/>
      </xdr:nvSpPr>
      <xdr:spPr>
        <a:xfrm>
          <a:off x="13652500" y="130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74686</xdr:rowOff>
    </xdr:from>
    <xdr:ext cx="534377" cy="259045"/>
    <xdr:sp macro="" textlink="">
      <xdr:nvSpPr>
        <xdr:cNvPr id="622" name="テキスト ボックス 621"/>
        <xdr:cNvSpPr txBox="1"/>
      </xdr:nvSpPr>
      <xdr:spPr>
        <a:xfrm>
          <a:off x="13436111" y="131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153867</xdr:rowOff>
    </xdr:from>
    <xdr:to>
      <xdr:col>18</xdr:col>
      <xdr:colOff>492125</xdr:colOff>
      <xdr:row>76</xdr:row>
      <xdr:rowOff>84017</xdr:rowOff>
    </xdr:to>
    <xdr:sp macro="" textlink="">
      <xdr:nvSpPr>
        <xdr:cNvPr id="623" name="円/楕円 622"/>
        <xdr:cNvSpPr/>
      </xdr:nvSpPr>
      <xdr:spPr>
        <a:xfrm>
          <a:off x="12763500" y="130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75144</xdr:rowOff>
    </xdr:from>
    <xdr:ext cx="534377" cy="259045"/>
    <xdr:sp macro="" textlink="">
      <xdr:nvSpPr>
        <xdr:cNvPr id="624" name="テキスト ボックス 623"/>
        <xdr:cNvSpPr txBox="1"/>
      </xdr:nvSpPr>
      <xdr:spPr>
        <a:xfrm>
          <a:off x="12547111" y="13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6" name="正方形/長方形 62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7" name="正方形/長方形 62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8" name="正方形/長方形 62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9" name="正方形/長方形 62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3" name="直線コネクタ 63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4" name="テキスト ボックス 63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5" name="直線コネクタ 63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6" name="テキスト ボックス 63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7" name="直線コネクタ 63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8" name="テキスト ボックス 63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9" name="直線コネクタ 63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0" name="テキスト ボックス 63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1" name="直線コネクタ 64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2" name="テキスト ボックス 64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3" name="直線コネクタ 64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4" name="テキスト ボックス 64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48" name="直線コネクタ 647"/>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49" name="積立金最小値テキスト"/>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50" name="直線コネクタ 649"/>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51" name="積立金最大値テキスト"/>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52" name="直線コネクタ 651"/>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148583</xdr:rowOff>
    </xdr:from>
    <xdr:to>
      <xdr:col>23</xdr:col>
      <xdr:colOff>517525</xdr:colOff>
      <xdr:row>95</xdr:row>
      <xdr:rowOff>127747</xdr:rowOff>
    </xdr:to>
    <xdr:cxnSp macro="">
      <xdr:nvCxnSpPr>
        <xdr:cNvPr id="653" name="直線コネクタ 652"/>
        <xdr:cNvCxnSpPr/>
      </xdr:nvCxnSpPr>
      <xdr:spPr>
        <a:xfrm>
          <a:off x="15481300" y="16264883"/>
          <a:ext cx="838200" cy="15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50640</xdr:rowOff>
    </xdr:from>
    <xdr:ext cx="534377" cy="259045"/>
    <xdr:sp macro="" textlink="">
      <xdr:nvSpPr>
        <xdr:cNvPr id="654" name="積立金平均値テキスト"/>
        <xdr:cNvSpPr txBox="1"/>
      </xdr:nvSpPr>
      <xdr:spPr>
        <a:xfrm>
          <a:off x="16370300" y="16509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55" name="フローチャート : 判断 654"/>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148583</xdr:rowOff>
    </xdr:from>
    <xdr:to>
      <xdr:col>22</xdr:col>
      <xdr:colOff>365125</xdr:colOff>
      <xdr:row>95</xdr:row>
      <xdr:rowOff>121869</xdr:rowOff>
    </xdr:to>
    <xdr:cxnSp macro="">
      <xdr:nvCxnSpPr>
        <xdr:cNvPr id="656" name="直線コネクタ 655"/>
        <xdr:cNvCxnSpPr/>
      </xdr:nvCxnSpPr>
      <xdr:spPr>
        <a:xfrm flipV="1">
          <a:off x="14592300" y="16264883"/>
          <a:ext cx="889000" cy="1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57" name="フローチャート : 判断 656"/>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95869</xdr:rowOff>
    </xdr:from>
    <xdr:ext cx="534377" cy="259045"/>
    <xdr:sp macro="" textlink="">
      <xdr:nvSpPr>
        <xdr:cNvPr id="658" name="テキスト ボックス 657"/>
        <xdr:cNvSpPr txBox="1"/>
      </xdr:nvSpPr>
      <xdr:spPr>
        <a:xfrm>
          <a:off x="15201411" y="167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138785</xdr:rowOff>
    </xdr:from>
    <xdr:to>
      <xdr:col>21</xdr:col>
      <xdr:colOff>161925</xdr:colOff>
      <xdr:row>95</xdr:row>
      <xdr:rowOff>121869</xdr:rowOff>
    </xdr:to>
    <xdr:cxnSp macro="">
      <xdr:nvCxnSpPr>
        <xdr:cNvPr id="659" name="直線コネクタ 658"/>
        <xdr:cNvCxnSpPr/>
      </xdr:nvCxnSpPr>
      <xdr:spPr>
        <a:xfrm>
          <a:off x="13703300" y="15569285"/>
          <a:ext cx="889000" cy="8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60" name="フローチャート : 判断 659"/>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86</xdr:rowOff>
    </xdr:from>
    <xdr:ext cx="469744" cy="259045"/>
    <xdr:sp macro="" textlink="">
      <xdr:nvSpPr>
        <xdr:cNvPr id="661" name="テキスト ボックス 660"/>
        <xdr:cNvSpPr txBox="1"/>
      </xdr:nvSpPr>
      <xdr:spPr>
        <a:xfrm>
          <a:off x="14357427" y="1680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138785</xdr:rowOff>
    </xdr:from>
    <xdr:to>
      <xdr:col>19</xdr:col>
      <xdr:colOff>644525</xdr:colOff>
      <xdr:row>95</xdr:row>
      <xdr:rowOff>63216</xdr:rowOff>
    </xdr:to>
    <xdr:cxnSp macro="">
      <xdr:nvCxnSpPr>
        <xdr:cNvPr id="662" name="直線コネクタ 661"/>
        <xdr:cNvCxnSpPr/>
      </xdr:nvCxnSpPr>
      <xdr:spPr>
        <a:xfrm flipV="1">
          <a:off x="12814300" y="15569285"/>
          <a:ext cx="889000" cy="78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48242</xdr:rowOff>
    </xdr:from>
    <xdr:to>
      <xdr:col>20</xdr:col>
      <xdr:colOff>9525</xdr:colOff>
      <xdr:row>94</xdr:row>
      <xdr:rowOff>149842</xdr:rowOff>
    </xdr:to>
    <xdr:sp macro="" textlink="">
      <xdr:nvSpPr>
        <xdr:cNvPr id="663" name="フローチャート : 判断 662"/>
        <xdr:cNvSpPr/>
      </xdr:nvSpPr>
      <xdr:spPr>
        <a:xfrm>
          <a:off x="13652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140969</xdr:rowOff>
    </xdr:from>
    <xdr:ext cx="534377" cy="259045"/>
    <xdr:sp macro="" textlink="">
      <xdr:nvSpPr>
        <xdr:cNvPr id="664" name="テキスト ボックス 663"/>
        <xdr:cNvSpPr txBox="1"/>
      </xdr:nvSpPr>
      <xdr:spPr>
        <a:xfrm>
          <a:off x="13436111" y="162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69731</xdr:rowOff>
    </xdr:from>
    <xdr:to>
      <xdr:col>18</xdr:col>
      <xdr:colOff>492125</xdr:colOff>
      <xdr:row>94</xdr:row>
      <xdr:rowOff>171331</xdr:rowOff>
    </xdr:to>
    <xdr:sp macro="" textlink="">
      <xdr:nvSpPr>
        <xdr:cNvPr id="665" name="フローチャート : 判断 664"/>
        <xdr:cNvSpPr/>
      </xdr:nvSpPr>
      <xdr:spPr>
        <a:xfrm>
          <a:off x="12763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16408</xdr:rowOff>
    </xdr:from>
    <xdr:ext cx="534377" cy="259045"/>
    <xdr:sp macro="" textlink="">
      <xdr:nvSpPr>
        <xdr:cNvPr id="666" name="テキスト ボックス 665"/>
        <xdr:cNvSpPr txBox="1"/>
      </xdr:nvSpPr>
      <xdr:spPr>
        <a:xfrm>
          <a:off x="12547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76947</xdr:rowOff>
    </xdr:from>
    <xdr:to>
      <xdr:col>23</xdr:col>
      <xdr:colOff>568325</xdr:colOff>
      <xdr:row>96</xdr:row>
      <xdr:rowOff>7097</xdr:rowOff>
    </xdr:to>
    <xdr:sp macro="" textlink="">
      <xdr:nvSpPr>
        <xdr:cNvPr id="672" name="円/楕円 671"/>
        <xdr:cNvSpPr/>
      </xdr:nvSpPr>
      <xdr:spPr>
        <a:xfrm>
          <a:off x="16268700" y="163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99824</xdr:rowOff>
    </xdr:from>
    <xdr:ext cx="534377" cy="259045"/>
    <xdr:sp macro="" textlink="">
      <xdr:nvSpPr>
        <xdr:cNvPr id="673" name="積立金該当値テキスト"/>
        <xdr:cNvSpPr txBox="1"/>
      </xdr:nvSpPr>
      <xdr:spPr>
        <a:xfrm>
          <a:off x="16370300" y="1621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97783</xdr:rowOff>
    </xdr:from>
    <xdr:to>
      <xdr:col>22</xdr:col>
      <xdr:colOff>415925</xdr:colOff>
      <xdr:row>95</xdr:row>
      <xdr:rowOff>27933</xdr:rowOff>
    </xdr:to>
    <xdr:sp macro="" textlink="">
      <xdr:nvSpPr>
        <xdr:cNvPr id="674" name="円/楕円 673"/>
        <xdr:cNvSpPr/>
      </xdr:nvSpPr>
      <xdr:spPr>
        <a:xfrm>
          <a:off x="15430500" y="162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44460</xdr:rowOff>
    </xdr:from>
    <xdr:ext cx="534377" cy="259045"/>
    <xdr:sp macro="" textlink="">
      <xdr:nvSpPr>
        <xdr:cNvPr id="675" name="テキスト ボックス 674"/>
        <xdr:cNvSpPr txBox="1"/>
      </xdr:nvSpPr>
      <xdr:spPr>
        <a:xfrm>
          <a:off x="15201411" y="1598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71069</xdr:rowOff>
    </xdr:from>
    <xdr:to>
      <xdr:col>21</xdr:col>
      <xdr:colOff>212725</xdr:colOff>
      <xdr:row>96</xdr:row>
      <xdr:rowOff>1219</xdr:rowOff>
    </xdr:to>
    <xdr:sp macro="" textlink="">
      <xdr:nvSpPr>
        <xdr:cNvPr id="676" name="円/楕円 675"/>
        <xdr:cNvSpPr/>
      </xdr:nvSpPr>
      <xdr:spPr>
        <a:xfrm>
          <a:off x="14541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17746</xdr:rowOff>
    </xdr:from>
    <xdr:ext cx="534377" cy="259045"/>
    <xdr:sp macro="" textlink="">
      <xdr:nvSpPr>
        <xdr:cNvPr id="677" name="テキスト ボックス 676"/>
        <xdr:cNvSpPr txBox="1"/>
      </xdr:nvSpPr>
      <xdr:spPr>
        <a:xfrm>
          <a:off x="14325111" y="161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87985</xdr:rowOff>
    </xdr:from>
    <xdr:to>
      <xdr:col>20</xdr:col>
      <xdr:colOff>9525</xdr:colOff>
      <xdr:row>91</xdr:row>
      <xdr:rowOff>18135</xdr:rowOff>
    </xdr:to>
    <xdr:sp macro="" textlink="">
      <xdr:nvSpPr>
        <xdr:cNvPr id="678" name="円/楕円 677"/>
        <xdr:cNvSpPr/>
      </xdr:nvSpPr>
      <xdr:spPr>
        <a:xfrm>
          <a:off x="13652500" y="155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34662</xdr:rowOff>
    </xdr:from>
    <xdr:ext cx="534377" cy="259045"/>
    <xdr:sp macro="" textlink="">
      <xdr:nvSpPr>
        <xdr:cNvPr id="679" name="テキスト ボックス 678"/>
        <xdr:cNvSpPr txBox="1"/>
      </xdr:nvSpPr>
      <xdr:spPr>
        <a:xfrm>
          <a:off x="13436111" y="152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12416</xdr:rowOff>
    </xdr:from>
    <xdr:to>
      <xdr:col>18</xdr:col>
      <xdr:colOff>492125</xdr:colOff>
      <xdr:row>95</xdr:row>
      <xdr:rowOff>114016</xdr:rowOff>
    </xdr:to>
    <xdr:sp macro="" textlink="">
      <xdr:nvSpPr>
        <xdr:cNvPr id="680" name="円/楕円 679"/>
        <xdr:cNvSpPr/>
      </xdr:nvSpPr>
      <xdr:spPr>
        <a:xfrm>
          <a:off x="12763500" y="163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105143</xdr:rowOff>
    </xdr:from>
    <xdr:ext cx="534377" cy="259045"/>
    <xdr:sp macro="" textlink="">
      <xdr:nvSpPr>
        <xdr:cNvPr id="681" name="テキスト ボックス 680"/>
        <xdr:cNvSpPr txBox="1"/>
      </xdr:nvSpPr>
      <xdr:spPr>
        <a:xfrm>
          <a:off x="12547111" y="16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83" name="正方形/長方形 68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4" name="正方形/長方形 68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5" name="正方形/長方形 68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6" name="正方形/長方形 68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0" name="直線コネクタ 68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1" name="テキスト ボックス 69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2" name="直線コネクタ 69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93" name="テキスト ボックス 69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4" name="直線コネクタ 69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5" name="テキスト ボックス 69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6" name="直線コネクタ 69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7" name="テキスト ボックス 69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8" name="直線コネクタ 69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9" name="テキスト ボックス 69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1" name="テキスト ボックス 70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703" name="直線コネクタ 702"/>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5" name="直線コネクタ 70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706" name="投資及び出資金最大値テキスト"/>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707" name="直線コネクタ 706"/>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30734</xdr:rowOff>
    </xdr:from>
    <xdr:to>
      <xdr:col>32</xdr:col>
      <xdr:colOff>187325</xdr:colOff>
      <xdr:row>39</xdr:row>
      <xdr:rowOff>30734</xdr:rowOff>
    </xdr:to>
    <xdr:cxnSp macro="">
      <xdr:nvCxnSpPr>
        <xdr:cNvPr id="708" name="直線コネクタ 707"/>
        <xdr:cNvCxnSpPr/>
      </xdr:nvCxnSpPr>
      <xdr:spPr>
        <a:xfrm>
          <a:off x="21323300" y="6717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77487</xdr:rowOff>
    </xdr:from>
    <xdr:ext cx="378565" cy="259045"/>
    <xdr:sp macro="" textlink="">
      <xdr:nvSpPr>
        <xdr:cNvPr id="709" name="投資及び出資金平均値テキスト"/>
        <xdr:cNvSpPr txBox="1"/>
      </xdr:nvSpPr>
      <xdr:spPr>
        <a:xfrm>
          <a:off x="22212300" y="6421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10" name="フローチャート : 判断 709"/>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30734</xdr:rowOff>
    </xdr:from>
    <xdr:to>
      <xdr:col>31</xdr:col>
      <xdr:colOff>34925</xdr:colOff>
      <xdr:row>39</xdr:row>
      <xdr:rowOff>44450</xdr:rowOff>
    </xdr:to>
    <xdr:cxnSp macro="">
      <xdr:nvCxnSpPr>
        <xdr:cNvPr id="711" name="直線コネクタ 710"/>
        <xdr:cNvCxnSpPr/>
      </xdr:nvCxnSpPr>
      <xdr:spPr>
        <a:xfrm flipV="1">
          <a:off x="20434300" y="6717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12" name="フローチャート : 判断 711"/>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161307</xdr:rowOff>
    </xdr:from>
    <xdr:ext cx="378565" cy="259045"/>
    <xdr:sp macro="" textlink="">
      <xdr:nvSpPr>
        <xdr:cNvPr id="713" name="テキスト ボックス 712"/>
        <xdr:cNvSpPr txBox="1"/>
      </xdr:nvSpPr>
      <xdr:spPr>
        <a:xfrm>
          <a:off x="21121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4" name="直線コネクタ 71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15" name="フローチャート : 判断 714"/>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137685</xdr:rowOff>
    </xdr:from>
    <xdr:ext cx="378565" cy="259045"/>
    <xdr:sp macro="" textlink="">
      <xdr:nvSpPr>
        <xdr:cNvPr id="716" name="テキスト ボックス 715"/>
        <xdr:cNvSpPr txBox="1"/>
      </xdr:nvSpPr>
      <xdr:spPr>
        <a:xfrm>
          <a:off x="20245017" y="63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7" name="直線コネクタ 71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98044</xdr:rowOff>
    </xdr:from>
    <xdr:to>
      <xdr:col>28</xdr:col>
      <xdr:colOff>365125</xdr:colOff>
      <xdr:row>37</xdr:row>
      <xdr:rowOff>28194</xdr:rowOff>
    </xdr:to>
    <xdr:sp macro="" textlink="">
      <xdr:nvSpPr>
        <xdr:cNvPr id="718" name="フローチャート : 判断 717"/>
        <xdr:cNvSpPr/>
      </xdr:nvSpPr>
      <xdr:spPr>
        <a:xfrm>
          <a:off x="19494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44721</xdr:rowOff>
    </xdr:from>
    <xdr:ext cx="378565" cy="259045"/>
    <xdr:sp macro="" textlink="">
      <xdr:nvSpPr>
        <xdr:cNvPr id="719" name="テキスト ボックス 718"/>
        <xdr:cNvSpPr txBox="1"/>
      </xdr:nvSpPr>
      <xdr:spPr>
        <a:xfrm>
          <a:off x="19356017" y="604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114046</xdr:rowOff>
    </xdr:from>
    <xdr:to>
      <xdr:col>27</xdr:col>
      <xdr:colOff>161925</xdr:colOff>
      <xdr:row>37</xdr:row>
      <xdr:rowOff>44196</xdr:rowOff>
    </xdr:to>
    <xdr:sp macro="" textlink="">
      <xdr:nvSpPr>
        <xdr:cNvPr id="720" name="フローチャート : 判断 719"/>
        <xdr:cNvSpPr/>
      </xdr:nvSpPr>
      <xdr:spPr>
        <a:xfrm>
          <a:off x="18605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60723</xdr:rowOff>
    </xdr:from>
    <xdr:ext cx="378565" cy="259045"/>
    <xdr:sp macro="" textlink="">
      <xdr:nvSpPr>
        <xdr:cNvPr id="721" name="テキスト ボックス 720"/>
        <xdr:cNvSpPr txBox="1"/>
      </xdr:nvSpPr>
      <xdr:spPr>
        <a:xfrm>
          <a:off x="18467017" y="60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151384</xdr:rowOff>
    </xdr:from>
    <xdr:to>
      <xdr:col>32</xdr:col>
      <xdr:colOff>238125</xdr:colOff>
      <xdr:row>39</xdr:row>
      <xdr:rowOff>81534</xdr:rowOff>
    </xdr:to>
    <xdr:sp macro="" textlink="">
      <xdr:nvSpPr>
        <xdr:cNvPr id="727" name="円/楕円 726"/>
        <xdr:cNvSpPr/>
      </xdr:nvSpPr>
      <xdr:spPr>
        <a:xfrm>
          <a:off x="22110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66311</xdr:rowOff>
    </xdr:from>
    <xdr:ext cx="313932" cy="259045"/>
    <xdr:sp macro="" textlink="">
      <xdr:nvSpPr>
        <xdr:cNvPr id="728" name="投資及び出資金該当値テキスト"/>
        <xdr:cNvSpPr txBox="1"/>
      </xdr:nvSpPr>
      <xdr:spPr>
        <a:xfrm>
          <a:off x="22212300" y="6581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151384</xdr:rowOff>
    </xdr:from>
    <xdr:to>
      <xdr:col>31</xdr:col>
      <xdr:colOff>85725</xdr:colOff>
      <xdr:row>39</xdr:row>
      <xdr:rowOff>81534</xdr:rowOff>
    </xdr:to>
    <xdr:sp macro="" textlink="">
      <xdr:nvSpPr>
        <xdr:cNvPr id="729" name="円/楕円 728"/>
        <xdr:cNvSpPr/>
      </xdr:nvSpPr>
      <xdr:spPr>
        <a:xfrm>
          <a:off x="21272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72661</xdr:rowOff>
    </xdr:from>
    <xdr:ext cx="313932" cy="259045"/>
    <xdr:sp macro="" textlink="">
      <xdr:nvSpPr>
        <xdr:cNvPr id="730" name="テキスト ボックス 729"/>
        <xdr:cNvSpPr txBox="1"/>
      </xdr:nvSpPr>
      <xdr:spPr>
        <a:xfrm>
          <a:off x="211536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1" name="円/楕円 73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2" name="テキスト ボックス 73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3" name="円/楕円 73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4" name="テキスト ボックス 73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5" name="円/楕円 73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6" name="テキスト ボックス 73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5" name="直線コネクタ 74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6" name="テキスト ボックス 74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7" name="直線コネクタ 74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8" name="テキスト ボックス 74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0" name="テキスト ボックス 74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1" name="直線コネクタ 75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2" name="テキスト ボックス 75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3" name="直線コネクタ 75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4" name="テキスト ボックス 75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6" name="テキスト ボックス 75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58" name="直線コネクタ 757"/>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59" name="貸付金最小値テキスト"/>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60" name="直線コネクタ 759"/>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61" name="貸付金最大値テキスト"/>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62" name="直線コネクタ 761"/>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126759</xdr:rowOff>
    </xdr:from>
    <xdr:to>
      <xdr:col>32</xdr:col>
      <xdr:colOff>187325</xdr:colOff>
      <xdr:row>56</xdr:row>
      <xdr:rowOff>164452</xdr:rowOff>
    </xdr:to>
    <xdr:cxnSp macro="">
      <xdr:nvCxnSpPr>
        <xdr:cNvPr id="763" name="直線コネクタ 762"/>
        <xdr:cNvCxnSpPr/>
      </xdr:nvCxnSpPr>
      <xdr:spPr>
        <a:xfrm>
          <a:off x="21323300" y="9727959"/>
          <a:ext cx="838200" cy="3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16501</xdr:rowOff>
    </xdr:from>
    <xdr:ext cx="534377" cy="259045"/>
    <xdr:sp macro="" textlink="">
      <xdr:nvSpPr>
        <xdr:cNvPr id="764" name="貸付金平均値テキスト"/>
        <xdr:cNvSpPr txBox="1"/>
      </xdr:nvSpPr>
      <xdr:spPr>
        <a:xfrm>
          <a:off x="22212300" y="9446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65" name="フローチャート : 判断 764"/>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95656</xdr:rowOff>
    </xdr:from>
    <xdr:to>
      <xdr:col>31</xdr:col>
      <xdr:colOff>34925</xdr:colOff>
      <xdr:row>56</xdr:row>
      <xdr:rowOff>126759</xdr:rowOff>
    </xdr:to>
    <xdr:cxnSp macro="">
      <xdr:nvCxnSpPr>
        <xdr:cNvPr id="766" name="直線コネクタ 765"/>
        <xdr:cNvCxnSpPr/>
      </xdr:nvCxnSpPr>
      <xdr:spPr>
        <a:xfrm>
          <a:off x="20434300" y="9696856"/>
          <a:ext cx="889000" cy="3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67" name="フローチャート : 判断 766"/>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3306</xdr:rowOff>
    </xdr:from>
    <xdr:ext cx="534377" cy="259045"/>
    <xdr:sp macro="" textlink="">
      <xdr:nvSpPr>
        <xdr:cNvPr id="768" name="テキスト ボックス 767"/>
        <xdr:cNvSpPr txBox="1"/>
      </xdr:nvSpPr>
      <xdr:spPr>
        <a:xfrm>
          <a:off x="21043411" y="94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76047</xdr:rowOff>
    </xdr:from>
    <xdr:to>
      <xdr:col>29</xdr:col>
      <xdr:colOff>517525</xdr:colOff>
      <xdr:row>56</xdr:row>
      <xdr:rowOff>95656</xdr:rowOff>
    </xdr:to>
    <xdr:cxnSp macro="">
      <xdr:nvCxnSpPr>
        <xdr:cNvPr id="769" name="直線コネクタ 768"/>
        <xdr:cNvCxnSpPr/>
      </xdr:nvCxnSpPr>
      <xdr:spPr>
        <a:xfrm>
          <a:off x="19545300" y="9677247"/>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70" name="フローチャート : 判断 769"/>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140784</xdr:rowOff>
    </xdr:from>
    <xdr:ext cx="534377" cy="259045"/>
    <xdr:sp macro="" textlink="">
      <xdr:nvSpPr>
        <xdr:cNvPr id="771" name="テキスト ボックス 770"/>
        <xdr:cNvSpPr txBox="1"/>
      </xdr:nvSpPr>
      <xdr:spPr>
        <a:xfrm>
          <a:off x="201671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75450</xdr:rowOff>
    </xdr:from>
    <xdr:to>
      <xdr:col>28</xdr:col>
      <xdr:colOff>314325</xdr:colOff>
      <xdr:row>56</xdr:row>
      <xdr:rowOff>76047</xdr:rowOff>
    </xdr:to>
    <xdr:cxnSp macro="">
      <xdr:nvCxnSpPr>
        <xdr:cNvPr id="772" name="直線コネクタ 771"/>
        <xdr:cNvCxnSpPr/>
      </xdr:nvCxnSpPr>
      <xdr:spPr>
        <a:xfrm>
          <a:off x="18656300" y="9676650"/>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21869</xdr:rowOff>
    </xdr:from>
    <xdr:to>
      <xdr:col>28</xdr:col>
      <xdr:colOff>365125</xdr:colOff>
      <xdr:row>56</xdr:row>
      <xdr:rowOff>123469</xdr:rowOff>
    </xdr:to>
    <xdr:sp macro="" textlink="">
      <xdr:nvSpPr>
        <xdr:cNvPr id="773" name="フローチャート : 判断 772"/>
        <xdr:cNvSpPr/>
      </xdr:nvSpPr>
      <xdr:spPr>
        <a:xfrm>
          <a:off x="19494500" y="96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139996</xdr:rowOff>
    </xdr:from>
    <xdr:ext cx="534377" cy="259045"/>
    <xdr:sp macro="" textlink="">
      <xdr:nvSpPr>
        <xdr:cNvPr id="774" name="テキスト ボックス 773"/>
        <xdr:cNvSpPr txBox="1"/>
      </xdr:nvSpPr>
      <xdr:spPr>
        <a:xfrm>
          <a:off x="19278111" y="93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85116</xdr:rowOff>
    </xdr:from>
    <xdr:to>
      <xdr:col>27</xdr:col>
      <xdr:colOff>161925</xdr:colOff>
      <xdr:row>56</xdr:row>
      <xdr:rowOff>15266</xdr:rowOff>
    </xdr:to>
    <xdr:sp macro="" textlink="">
      <xdr:nvSpPr>
        <xdr:cNvPr id="775" name="フローチャート : 判断 774"/>
        <xdr:cNvSpPr/>
      </xdr:nvSpPr>
      <xdr:spPr>
        <a:xfrm>
          <a:off x="18605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31793</xdr:rowOff>
    </xdr:from>
    <xdr:ext cx="534377" cy="259045"/>
    <xdr:sp macro="" textlink="">
      <xdr:nvSpPr>
        <xdr:cNvPr id="776" name="テキスト ボックス 775"/>
        <xdr:cNvSpPr txBox="1"/>
      </xdr:nvSpPr>
      <xdr:spPr>
        <a:xfrm>
          <a:off x="18389111" y="92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113652</xdr:rowOff>
    </xdr:from>
    <xdr:to>
      <xdr:col>32</xdr:col>
      <xdr:colOff>238125</xdr:colOff>
      <xdr:row>57</xdr:row>
      <xdr:rowOff>43802</xdr:rowOff>
    </xdr:to>
    <xdr:sp macro="" textlink="">
      <xdr:nvSpPr>
        <xdr:cNvPr id="782" name="円/楕円 781"/>
        <xdr:cNvSpPr/>
      </xdr:nvSpPr>
      <xdr:spPr>
        <a:xfrm>
          <a:off x="22110700" y="97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92079</xdr:rowOff>
    </xdr:from>
    <xdr:ext cx="534377" cy="259045"/>
    <xdr:sp macro="" textlink="">
      <xdr:nvSpPr>
        <xdr:cNvPr id="783" name="貸付金該当値テキスト"/>
        <xdr:cNvSpPr txBox="1"/>
      </xdr:nvSpPr>
      <xdr:spPr>
        <a:xfrm>
          <a:off x="22212300" y="96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75959</xdr:rowOff>
    </xdr:from>
    <xdr:to>
      <xdr:col>31</xdr:col>
      <xdr:colOff>85725</xdr:colOff>
      <xdr:row>57</xdr:row>
      <xdr:rowOff>6109</xdr:rowOff>
    </xdr:to>
    <xdr:sp macro="" textlink="">
      <xdr:nvSpPr>
        <xdr:cNvPr id="784" name="円/楕円 783"/>
        <xdr:cNvSpPr/>
      </xdr:nvSpPr>
      <xdr:spPr>
        <a:xfrm>
          <a:off x="21272500" y="96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168686</xdr:rowOff>
    </xdr:from>
    <xdr:ext cx="534377" cy="259045"/>
    <xdr:sp macro="" textlink="">
      <xdr:nvSpPr>
        <xdr:cNvPr id="785" name="テキスト ボックス 784"/>
        <xdr:cNvSpPr txBox="1"/>
      </xdr:nvSpPr>
      <xdr:spPr>
        <a:xfrm>
          <a:off x="21043411" y="9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44856</xdr:rowOff>
    </xdr:from>
    <xdr:to>
      <xdr:col>29</xdr:col>
      <xdr:colOff>568325</xdr:colOff>
      <xdr:row>56</xdr:row>
      <xdr:rowOff>146456</xdr:rowOff>
    </xdr:to>
    <xdr:sp macro="" textlink="">
      <xdr:nvSpPr>
        <xdr:cNvPr id="786" name="円/楕円 785"/>
        <xdr:cNvSpPr/>
      </xdr:nvSpPr>
      <xdr:spPr>
        <a:xfrm>
          <a:off x="203835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137583</xdr:rowOff>
    </xdr:from>
    <xdr:ext cx="534377" cy="259045"/>
    <xdr:sp macro="" textlink="">
      <xdr:nvSpPr>
        <xdr:cNvPr id="787" name="テキスト ボックス 786"/>
        <xdr:cNvSpPr txBox="1"/>
      </xdr:nvSpPr>
      <xdr:spPr>
        <a:xfrm>
          <a:off x="20167111" y="97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25247</xdr:rowOff>
    </xdr:from>
    <xdr:to>
      <xdr:col>28</xdr:col>
      <xdr:colOff>365125</xdr:colOff>
      <xdr:row>56</xdr:row>
      <xdr:rowOff>126847</xdr:rowOff>
    </xdr:to>
    <xdr:sp macro="" textlink="">
      <xdr:nvSpPr>
        <xdr:cNvPr id="788" name="円/楕円 787"/>
        <xdr:cNvSpPr/>
      </xdr:nvSpPr>
      <xdr:spPr>
        <a:xfrm>
          <a:off x="19494500" y="96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117974</xdr:rowOff>
    </xdr:from>
    <xdr:ext cx="534377" cy="259045"/>
    <xdr:sp macro="" textlink="">
      <xdr:nvSpPr>
        <xdr:cNvPr id="789" name="テキスト ボックス 788"/>
        <xdr:cNvSpPr txBox="1"/>
      </xdr:nvSpPr>
      <xdr:spPr>
        <a:xfrm>
          <a:off x="19278111" y="9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24650</xdr:rowOff>
    </xdr:from>
    <xdr:to>
      <xdr:col>27</xdr:col>
      <xdr:colOff>161925</xdr:colOff>
      <xdr:row>56</xdr:row>
      <xdr:rowOff>126250</xdr:rowOff>
    </xdr:to>
    <xdr:sp macro="" textlink="">
      <xdr:nvSpPr>
        <xdr:cNvPr id="790" name="円/楕円 789"/>
        <xdr:cNvSpPr/>
      </xdr:nvSpPr>
      <xdr:spPr>
        <a:xfrm>
          <a:off x="18605500" y="96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117377</xdr:rowOff>
    </xdr:from>
    <xdr:ext cx="534377" cy="259045"/>
    <xdr:sp macro="" textlink="">
      <xdr:nvSpPr>
        <xdr:cNvPr id="791" name="テキスト ボックス 790"/>
        <xdr:cNvSpPr txBox="1"/>
      </xdr:nvSpPr>
      <xdr:spPr>
        <a:xfrm>
          <a:off x="18389111" y="97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93" name="正方形/長方形 79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94" name="正方形/長方形 79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95" name="正方形/長方形 79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96" name="正方形/長方形 79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00" name="直線コネクタ 79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01" name="テキスト ボックス 80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2" name="直線コネクタ 80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803" name="テキスト ボックス 802"/>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4" name="直線コネクタ 80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805" name="テキスト ボックス 804"/>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6" name="直線コネクタ 80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807" name="テキスト ボックス 806"/>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9" name="テキスト ボックス 808"/>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811" name="直線コネクタ 810"/>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812" name="繰出金最小値テキスト"/>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813" name="直線コネクタ 812"/>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14" name="繰出金最大値テキスト"/>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15" name="直線コネクタ 814"/>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134214</xdr:rowOff>
    </xdr:from>
    <xdr:to>
      <xdr:col>32</xdr:col>
      <xdr:colOff>187325</xdr:colOff>
      <xdr:row>78</xdr:row>
      <xdr:rowOff>17171</xdr:rowOff>
    </xdr:to>
    <xdr:cxnSp macro="">
      <xdr:nvCxnSpPr>
        <xdr:cNvPr id="816" name="直線コネクタ 815"/>
        <xdr:cNvCxnSpPr/>
      </xdr:nvCxnSpPr>
      <xdr:spPr>
        <a:xfrm>
          <a:off x="21323300" y="13164414"/>
          <a:ext cx="8382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114520</xdr:rowOff>
    </xdr:from>
    <xdr:ext cx="469744" cy="259045"/>
    <xdr:sp macro="" textlink="">
      <xdr:nvSpPr>
        <xdr:cNvPr id="817" name="繰出金平均値テキスト"/>
        <xdr:cNvSpPr txBox="1"/>
      </xdr:nvSpPr>
      <xdr:spPr>
        <a:xfrm>
          <a:off x="22212300" y="1280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18" name="フローチャート : 判断 817"/>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134214</xdr:rowOff>
    </xdr:from>
    <xdr:to>
      <xdr:col>31</xdr:col>
      <xdr:colOff>34925</xdr:colOff>
      <xdr:row>76</xdr:row>
      <xdr:rowOff>142900</xdr:rowOff>
    </xdr:to>
    <xdr:cxnSp macro="">
      <xdr:nvCxnSpPr>
        <xdr:cNvPr id="819" name="直線コネクタ 818"/>
        <xdr:cNvCxnSpPr/>
      </xdr:nvCxnSpPr>
      <xdr:spPr>
        <a:xfrm flipV="1">
          <a:off x="20434300" y="1316441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20" name="フローチャート : 判断 819"/>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132046</xdr:rowOff>
    </xdr:from>
    <xdr:ext cx="469744" cy="259045"/>
    <xdr:sp macro="" textlink="">
      <xdr:nvSpPr>
        <xdr:cNvPr id="821" name="テキスト ボックス 820"/>
        <xdr:cNvSpPr txBox="1"/>
      </xdr:nvSpPr>
      <xdr:spPr>
        <a:xfrm>
          <a:off x="21075727"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35001</xdr:rowOff>
    </xdr:from>
    <xdr:to>
      <xdr:col>29</xdr:col>
      <xdr:colOff>517525</xdr:colOff>
      <xdr:row>76</xdr:row>
      <xdr:rowOff>142900</xdr:rowOff>
    </xdr:to>
    <xdr:cxnSp macro="">
      <xdr:nvCxnSpPr>
        <xdr:cNvPr id="822" name="直線コネクタ 821"/>
        <xdr:cNvCxnSpPr/>
      </xdr:nvCxnSpPr>
      <xdr:spPr>
        <a:xfrm>
          <a:off x="19545300" y="13065201"/>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23" name="フローチャート : 判断 822"/>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74</xdr:row>
      <xdr:rowOff>164051</xdr:rowOff>
    </xdr:from>
    <xdr:ext cx="378565" cy="259045"/>
    <xdr:sp macro="" textlink="">
      <xdr:nvSpPr>
        <xdr:cNvPr id="824" name="テキスト ボックス 823"/>
        <xdr:cNvSpPr txBox="1"/>
      </xdr:nvSpPr>
      <xdr:spPr>
        <a:xfrm>
          <a:off x="202450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31801</xdr:rowOff>
    </xdr:from>
    <xdr:to>
      <xdr:col>28</xdr:col>
      <xdr:colOff>314325</xdr:colOff>
      <xdr:row>76</xdr:row>
      <xdr:rowOff>35001</xdr:rowOff>
    </xdr:to>
    <xdr:cxnSp macro="">
      <xdr:nvCxnSpPr>
        <xdr:cNvPr id="825" name="直線コネクタ 824"/>
        <xdr:cNvCxnSpPr/>
      </xdr:nvCxnSpPr>
      <xdr:spPr>
        <a:xfrm>
          <a:off x="18656300" y="130620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119532</xdr:rowOff>
    </xdr:from>
    <xdr:to>
      <xdr:col>28</xdr:col>
      <xdr:colOff>365125</xdr:colOff>
      <xdr:row>75</xdr:row>
      <xdr:rowOff>49682</xdr:rowOff>
    </xdr:to>
    <xdr:sp macro="" textlink="">
      <xdr:nvSpPr>
        <xdr:cNvPr id="826" name="フローチャート : 判断 825"/>
        <xdr:cNvSpPr/>
      </xdr:nvSpPr>
      <xdr:spPr>
        <a:xfrm>
          <a:off x="19494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66209</xdr:rowOff>
    </xdr:from>
    <xdr:ext cx="469744" cy="259045"/>
    <xdr:sp macro="" textlink="">
      <xdr:nvSpPr>
        <xdr:cNvPr id="827" name="テキスト ボックス 826"/>
        <xdr:cNvSpPr txBox="1"/>
      </xdr:nvSpPr>
      <xdr:spPr>
        <a:xfrm>
          <a:off x="19310427"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67869</xdr:rowOff>
    </xdr:from>
    <xdr:to>
      <xdr:col>27</xdr:col>
      <xdr:colOff>161925</xdr:colOff>
      <xdr:row>73</xdr:row>
      <xdr:rowOff>169469</xdr:rowOff>
    </xdr:to>
    <xdr:sp macro="" textlink="">
      <xdr:nvSpPr>
        <xdr:cNvPr id="828" name="フローチャート : 判断 827"/>
        <xdr:cNvSpPr/>
      </xdr:nvSpPr>
      <xdr:spPr>
        <a:xfrm>
          <a:off x="18605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14546</xdr:rowOff>
    </xdr:from>
    <xdr:ext cx="469744" cy="259045"/>
    <xdr:sp macro="" textlink="">
      <xdr:nvSpPr>
        <xdr:cNvPr id="829" name="テキスト ボックス 828"/>
        <xdr:cNvSpPr txBox="1"/>
      </xdr:nvSpPr>
      <xdr:spPr>
        <a:xfrm>
          <a:off x="18421427" y="123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137821</xdr:rowOff>
    </xdr:from>
    <xdr:to>
      <xdr:col>32</xdr:col>
      <xdr:colOff>238125</xdr:colOff>
      <xdr:row>78</xdr:row>
      <xdr:rowOff>67971</xdr:rowOff>
    </xdr:to>
    <xdr:sp macro="" textlink="">
      <xdr:nvSpPr>
        <xdr:cNvPr id="835" name="円/楕円 834"/>
        <xdr:cNvSpPr/>
      </xdr:nvSpPr>
      <xdr:spPr>
        <a:xfrm>
          <a:off x="221107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52748</xdr:rowOff>
    </xdr:from>
    <xdr:ext cx="378565" cy="259045"/>
    <xdr:sp macro="" textlink="">
      <xdr:nvSpPr>
        <xdr:cNvPr id="836" name="繰出金該当値テキスト"/>
        <xdr:cNvSpPr txBox="1"/>
      </xdr:nvSpPr>
      <xdr:spPr>
        <a:xfrm>
          <a:off x="22212300" y="1325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83414</xdr:rowOff>
    </xdr:from>
    <xdr:to>
      <xdr:col>31</xdr:col>
      <xdr:colOff>85725</xdr:colOff>
      <xdr:row>77</xdr:row>
      <xdr:rowOff>13564</xdr:rowOff>
    </xdr:to>
    <xdr:sp macro="" textlink="">
      <xdr:nvSpPr>
        <xdr:cNvPr id="837" name="円/楕円 836"/>
        <xdr:cNvSpPr/>
      </xdr:nvSpPr>
      <xdr:spPr>
        <a:xfrm>
          <a:off x="21272500" y="131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4691</xdr:rowOff>
    </xdr:from>
    <xdr:ext cx="378565" cy="259045"/>
    <xdr:sp macro="" textlink="">
      <xdr:nvSpPr>
        <xdr:cNvPr id="838" name="テキスト ボックス 837"/>
        <xdr:cNvSpPr txBox="1"/>
      </xdr:nvSpPr>
      <xdr:spPr>
        <a:xfrm>
          <a:off x="21121317" y="132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92100</xdr:rowOff>
    </xdr:from>
    <xdr:to>
      <xdr:col>29</xdr:col>
      <xdr:colOff>568325</xdr:colOff>
      <xdr:row>77</xdr:row>
      <xdr:rowOff>22250</xdr:rowOff>
    </xdr:to>
    <xdr:sp macro="" textlink="">
      <xdr:nvSpPr>
        <xdr:cNvPr id="839" name="円/楕円 838"/>
        <xdr:cNvSpPr/>
      </xdr:nvSpPr>
      <xdr:spPr>
        <a:xfrm>
          <a:off x="20383500" y="131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77</xdr:row>
      <xdr:rowOff>13377</xdr:rowOff>
    </xdr:from>
    <xdr:ext cx="378565" cy="259045"/>
    <xdr:sp macro="" textlink="">
      <xdr:nvSpPr>
        <xdr:cNvPr id="840" name="テキスト ボックス 839"/>
        <xdr:cNvSpPr txBox="1"/>
      </xdr:nvSpPr>
      <xdr:spPr>
        <a:xfrm>
          <a:off x="20245017" y="1321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155651</xdr:rowOff>
    </xdr:from>
    <xdr:to>
      <xdr:col>28</xdr:col>
      <xdr:colOff>365125</xdr:colOff>
      <xdr:row>76</xdr:row>
      <xdr:rowOff>85801</xdr:rowOff>
    </xdr:to>
    <xdr:sp macro="" textlink="">
      <xdr:nvSpPr>
        <xdr:cNvPr id="841" name="円/楕円 840"/>
        <xdr:cNvSpPr/>
      </xdr:nvSpPr>
      <xdr:spPr>
        <a:xfrm>
          <a:off x="19494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76</xdr:row>
      <xdr:rowOff>76928</xdr:rowOff>
    </xdr:from>
    <xdr:ext cx="378565" cy="259045"/>
    <xdr:sp macro="" textlink="">
      <xdr:nvSpPr>
        <xdr:cNvPr id="842" name="テキスト ボックス 841"/>
        <xdr:cNvSpPr txBox="1"/>
      </xdr:nvSpPr>
      <xdr:spPr>
        <a:xfrm>
          <a:off x="19356017" y="1310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152451</xdr:rowOff>
    </xdr:from>
    <xdr:to>
      <xdr:col>27</xdr:col>
      <xdr:colOff>161925</xdr:colOff>
      <xdr:row>76</xdr:row>
      <xdr:rowOff>82601</xdr:rowOff>
    </xdr:to>
    <xdr:sp macro="" textlink="">
      <xdr:nvSpPr>
        <xdr:cNvPr id="843" name="円/楕円 842"/>
        <xdr:cNvSpPr/>
      </xdr:nvSpPr>
      <xdr:spPr>
        <a:xfrm>
          <a:off x="18605500" y="130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73728</xdr:rowOff>
    </xdr:from>
    <xdr:ext cx="378565" cy="259045"/>
    <xdr:sp macro="" textlink="">
      <xdr:nvSpPr>
        <xdr:cNvPr id="844" name="テキスト ボックス 843"/>
        <xdr:cNvSpPr txBox="1"/>
      </xdr:nvSpPr>
      <xdr:spPr>
        <a:xfrm>
          <a:off x="18467017" y="13103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46" name="正方形/長方形 84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7" name="正方形/長方形 84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8" name="正方形/長方形 84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9" name="正方形/長方形 84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フローチャート :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7" name="フローチャート :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8" name="テキスト ボックス 867"/>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0" name="フローチャート :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1" name="テキスト ボックス 87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3" name="フローチャート :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4" name="テキスト ボックス 87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フローチャート :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6" name="テキスト ボックス 87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円/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4" name="円/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85" name="テキスト ボックス 884"/>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6" name="円/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7" name="テキスト ボックス 88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8" name="円/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9" name="テキスト ボックス 88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円/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1" name="テキスト ボックス 89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歳出決算額総額で見た場合、住民一人当たり約４９２千円となっている。（平成２７年度の特殊要因である口蹄疫対策転貸債等償還金１，２００億円を除いた対前年度比は約２千円の減）</a:t>
          </a:r>
          <a:endParaRPr kumimoji="1" lang="en-US" altLang="ja-JP" sz="1100">
            <a:latin typeface="ＭＳ Ｐゴシック"/>
          </a:endParaRPr>
        </a:p>
        <a:p>
          <a:r>
            <a:rPr kumimoji="1" lang="ja-JP" altLang="en-US" sz="1100">
              <a:latin typeface="ＭＳ Ｐゴシック"/>
            </a:rPr>
            <a:t>人件費は、適正な定員管理等に取り組んだ結果、住民一人当たり約１３１千円となっており、類似団体の平均を下回る水準となっている。今後も伸びの抑制に努めていく。</a:t>
          </a:r>
          <a:endParaRPr kumimoji="1" lang="en-US" altLang="ja-JP" sz="1100">
            <a:latin typeface="ＭＳ Ｐゴシック"/>
          </a:endParaRPr>
        </a:p>
        <a:p>
          <a:r>
            <a:rPr kumimoji="1" lang="ja-JP" altLang="en-US" sz="1100">
              <a:latin typeface="ＭＳ Ｐゴシック"/>
            </a:rPr>
            <a:t>補助費等は、社会保障関係費の増により年々増加し、住民一人当たり約１１３千円となっているが、類似団体の平均値はやや下回っている。今後も増加が見込まれることから、経費の伸びの抑制に繋がる施策を検討していく。</a:t>
          </a:r>
          <a:endParaRPr kumimoji="1" lang="en-US" altLang="ja-JP" sz="1100">
            <a:latin typeface="ＭＳ Ｐゴシック"/>
          </a:endParaRPr>
        </a:p>
        <a:p>
          <a:r>
            <a:rPr kumimoji="1" lang="ja-JP" altLang="en-US" sz="1100">
              <a:latin typeface="ＭＳ Ｐゴシック"/>
            </a:rPr>
            <a:t>公債費は、元利償還金の減少等により、住民一人当たり約７８千円となっており、類似団体の平均をやや下回る水準となっている。（なお、</a:t>
          </a:r>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特殊要因である口蹄疫対策転貸債等償還金１，２００億円</a:t>
          </a:r>
          <a:r>
            <a:rPr kumimoji="1" lang="ja-JP" altLang="en-US" sz="1100">
              <a:solidFill>
                <a:schemeClr val="dk1"/>
              </a:solidFill>
              <a:effectLst/>
              <a:latin typeface="+mn-lt"/>
              <a:ea typeface="+mn-ea"/>
              <a:cs typeface="+mn-cs"/>
            </a:rPr>
            <a:t>が含まれている。）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かしながら、今後は、公共施設の老朽化対策や、国体関連施設の整備等に伴う県債発行の増加が見込まれることから、引き続き、財政改革の取組を</a:t>
          </a:r>
          <a:r>
            <a:rPr kumimoji="1" lang="ja-JP" altLang="en-US" sz="1100">
              <a:solidFill>
                <a:schemeClr val="dk1"/>
              </a:solidFill>
              <a:effectLst/>
              <a:latin typeface="+mn-lt"/>
              <a:ea typeface="+mn-ea"/>
              <a:cs typeface="+mn-cs"/>
            </a:rPr>
            <a:t>不断の取組として</a:t>
          </a:r>
          <a:r>
            <a:rPr kumimoji="1" lang="ja-JP" altLang="ja-JP" sz="1100">
              <a:solidFill>
                <a:schemeClr val="dk1"/>
              </a:solidFill>
              <a:effectLst/>
              <a:latin typeface="+mn-lt"/>
              <a:ea typeface="+mn-ea"/>
              <a:cs typeface="+mn-cs"/>
            </a:rPr>
            <a:t>着実に実行し、将来にわたって持続的に健全性が確保される財政構造への転換を進めていく必要がある。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積立金は、平成２８年度は、県債管理基金（①財政調整基金）や大規模災害対策基金（②県費造成基金）、地域医療介護総合確保基金（③国費造成基金）への積立の減により、住民一人当たり約２０千円と対年度比で減少したが、類似団体の平均をやや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積立金は、①はその年度の財政運営により、②はその年度の特定目的の財政需要により増減することが見込まれ、③は今後事業期間終了に伴う減少が見込まれる。</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1,119,544
1,114,552
7,735.31
565,437,227
550,873,422
7,812,027
327,322,457
871,125,831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122.9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68834</xdr:rowOff>
    </xdr:from>
    <xdr:to>
      <xdr:col>6</xdr:col>
      <xdr:colOff>510540</xdr:colOff>
      <xdr:row>39</xdr:row>
      <xdr:rowOff>41402</xdr:rowOff>
    </xdr:to>
    <xdr:cxnSp macro="">
      <xdr:nvCxnSpPr>
        <xdr:cNvPr id="54" name="直線コネクタ 53"/>
        <xdr:cNvCxnSpPr/>
      </xdr:nvCxnSpPr>
      <xdr:spPr>
        <a:xfrm flipV="1">
          <a:off x="4633595" y="5555234"/>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45229</xdr:rowOff>
    </xdr:from>
    <xdr:ext cx="378565" cy="259045"/>
    <xdr:sp macro="" textlink="">
      <xdr:nvSpPr>
        <xdr:cNvPr id="55" name="議会費最小値テキスト"/>
        <xdr:cNvSpPr txBox="1"/>
      </xdr:nvSpPr>
      <xdr:spPr>
        <a:xfrm>
          <a:off x="4686300"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39</xdr:row>
      <xdr:rowOff>41402</xdr:rowOff>
    </xdr:from>
    <xdr:to>
      <xdr:col>6</xdr:col>
      <xdr:colOff>600075</xdr:colOff>
      <xdr:row>39</xdr:row>
      <xdr:rowOff>41402</xdr:rowOff>
    </xdr:to>
    <xdr:cxnSp macro="">
      <xdr:nvCxnSpPr>
        <xdr:cNvPr id="56" name="直線コネクタ 55"/>
        <xdr:cNvCxnSpPr/>
      </xdr:nvCxnSpPr>
      <xdr:spPr>
        <a:xfrm>
          <a:off x="4546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15511</xdr:rowOff>
    </xdr:from>
    <xdr:ext cx="469744" cy="259045"/>
    <xdr:sp macro="" textlink="">
      <xdr:nvSpPr>
        <xdr:cNvPr id="57" name="議会費最大値テキスト"/>
        <xdr:cNvSpPr txBox="1"/>
      </xdr:nvSpPr>
      <xdr:spPr>
        <a:xfrm>
          <a:off x="4686300" y="53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32</xdr:row>
      <xdr:rowOff>68834</xdr:rowOff>
    </xdr:from>
    <xdr:to>
      <xdr:col>6</xdr:col>
      <xdr:colOff>600075</xdr:colOff>
      <xdr:row>32</xdr:row>
      <xdr:rowOff>68834</xdr:rowOff>
    </xdr:to>
    <xdr:cxnSp macro="">
      <xdr:nvCxnSpPr>
        <xdr:cNvPr id="58" name="直線コネクタ 57"/>
        <xdr:cNvCxnSpPr/>
      </xdr:nvCxnSpPr>
      <xdr:spPr>
        <a:xfrm>
          <a:off x="4546600" y="55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23114</xdr:rowOff>
    </xdr:from>
    <xdr:to>
      <xdr:col>6</xdr:col>
      <xdr:colOff>511175</xdr:colOff>
      <xdr:row>36</xdr:row>
      <xdr:rowOff>100838</xdr:rowOff>
    </xdr:to>
    <xdr:cxnSp macro="">
      <xdr:nvCxnSpPr>
        <xdr:cNvPr id="59" name="直線コネクタ 58"/>
        <xdr:cNvCxnSpPr/>
      </xdr:nvCxnSpPr>
      <xdr:spPr>
        <a:xfrm flipV="1">
          <a:off x="3797300" y="619531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126763</xdr:rowOff>
    </xdr:from>
    <xdr:ext cx="378565" cy="259045"/>
    <xdr:sp macro="" textlink="">
      <xdr:nvSpPr>
        <xdr:cNvPr id="60" name="議会費平均値テキスト"/>
        <xdr:cNvSpPr txBox="1"/>
      </xdr:nvSpPr>
      <xdr:spPr>
        <a:xfrm>
          <a:off x="4686300" y="61275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148336</xdr:rowOff>
    </xdr:from>
    <xdr:to>
      <xdr:col>6</xdr:col>
      <xdr:colOff>561975</xdr:colOff>
      <xdr:row>36</xdr:row>
      <xdr:rowOff>78486</xdr:rowOff>
    </xdr:to>
    <xdr:sp macro="" textlink="">
      <xdr:nvSpPr>
        <xdr:cNvPr id="61" name="フローチャート : 判断 60"/>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100838</xdr:rowOff>
    </xdr:from>
    <xdr:to>
      <xdr:col>5</xdr:col>
      <xdr:colOff>358775</xdr:colOff>
      <xdr:row>36</xdr:row>
      <xdr:rowOff>155702</xdr:rowOff>
    </xdr:to>
    <xdr:cxnSp macro="">
      <xdr:nvCxnSpPr>
        <xdr:cNvPr id="62" name="直線コネクタ 61"/>
        <xdr:cNvCxnSpPr/>
      </xdr:nvCxnSpPr>
      <xdr:spPr>
        <a:xfrm flipV="1">
          <a:off x="2908300" y="627303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52324</xdr:rowOff>
    </xdr:from>
    <xdr:to>
      <xdr:col>5</xdr:col>
      <xdr:colOff>409575</xdr:colOff>
      <xdr:row>36</xdr:row>
      <xdr:rowOff>153924</xdr:rowOff>
    </xdr:to>
    <xdr:sp macro="" textlink="">
      <xdr:nvSpPr>
        <xdr:cNvPr id="63" name="フローチャート : 判断 62"/>
        <xdr:cNvSpPr/>
      </xdr:nvSpPr>
      <xdr:spPr>
        <a:xfrm>
          <a:off x="3746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145051</xdr:rowOff>
    </xdr:from>
    <xdr:ext cx="378565" cy="259045"/>
    <xdr:sp macro="" textlink="">
      <xdr:nvSpPr>
        <xdr:cNvPr id="64" name="テキスト ボックス 63"/>
        <xdr:cNvSpPr txBox="1"/>
      </xdr:nvSpPr>
      <xdr:spPr>
        <a:xfrm>
          <a:off x="3595317"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155702</xdr:rowOff>
    </xdr:from>
    <xdr:to>
      <xdr:col>4</xdr:col>
      <xdr:colOff>155575</xdr:colOff>
      <xdr:row>37</xdr:row>
      <xdr:rowOff>13970</xdr:rowOff>
    </xdr:to>
    <xdr:cxnSp macro="">
      <xdr:nvCxnSpPr>
        <xdr:cNvPr id="65" name="直線コネクタ 64"/>
        <xdr:cNvCxnSpPr/>
      </xdr:nvCxnSpPr>
      <xdr:spPr>
        <a:xfrm flipV="1">
          <a:off x="2019300" y="63279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93472</xdr:rowOff>
    </xdr:from>
    <xdr:to>
      <xdr:col>4</xdr:col>
      <xdr:colOff>206375</xdr:colOff>
      <xdr:row>38</xdr:row>
      <xdr:rowOff>23622</xdr:rowOff>
    </xdr:to>
    <xdr:sp macro="" textlink="">
      <xdr:nvSpPr>
        <xdr:cNvPr id="66" name="フローチャート : 判断 65"/>
        <xdr:cNvSpPr/>
      </xdr:nvSpPr>
      <xdr:spPr>
        <a:xfrm>
          <a:off x="2857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14749</xdr:rowOff>
    </xdr:from>
    <xdr:ext cx="378565" cy="259045"/>
    <xdr:sp macro="" textlink="">
      <xdr:nvSpPr>
        <xdr:cNvPr id="67" name="テキスト ボックス 66"/>
        <xdr:cNvSpPr txBox="1"/>
      </xdr:nvSpPr>
      <xdr:spPr>
        <a:xfrm>
          <a:off x="2719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123698</xdr:rowOff>
    </xdr:from>
    <xdr:to>
      <xdr:col>2</xdr:col>
      <xdr:colOff>638175</xdr:colOff>
      <xdr:row>37</xdr:row>
      <xdr:rowOff>13970</xdr:rowOff>
    </xdr:to>
    <xdr:cxnSp macro="">
      <xdr:nvCxnSpPr>
        <xdr:cNvPr id="68" name="直線コネクタ 67"/>
        <xdr:cNvCxnSpPr/>
      </xdr:nvCxnSpPr>
      <xdr:spPr>
        <a:xfrm>
          <a:off x="1130300" y="62958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79756</xdr:rowOff>
    </xdr:from>
    <xdr:to>
      <xdr:col>3</xdr:col>
      <xdr:colOff>3175</xdr:colOff>
      <xdr:row>36</xdr:row>
      <xdr:rowOff>9906</xdr:rowOff>
    </xdr:to>
    <xdr:sp macro="" textlink="">
      <xdr:nvSpPr>
        <xdr:cNvPr id="69" name="フローチャート : 判断 68"/>
        <xdr:cNvSpPr/>
      </xdr:nvSpPr>
      <xdr:spPr>
        <a:xfrm>
          <a:off x="1968500" y="60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26433</xdr:rowOff>
    </xdr:from>
    <xdr:ext cx="469744" cy="259045"/>
    <xdr:sp macro="" textlink="">
      <xdr:nvSpPr>
        <xdr:cNvPr id="70" name="テキスト ボックス 69"/>
        <xdr:cNvSpPr txBox="1"/>
      </xdr:nvSpPr>
      <xdr:spPr>
        <a:xfrm>
          <a:off x="1784427" y="58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6604</xdr:rowOff>
    </xdr:from>
    <xdr:to>
      <xdr:col>1</xdr:col>
      <xdr:colOff>485775</xdr:colOff>
      <xdr:row>35</xdr:row>
      <xdr:rowOff>108204</xdr:rowOff>
    </xdr:to>
    <xdr:sp macro="" textlink="">
      <xdr:nvSpPr>
        <xdr:cNvPr id="71" name="フローチャート : 判断 70"/>
        <xdr:cNvSpPr/>
      </xdr:nvSpPr>
      <xdr:spPr>
        <a:xfrm>
          <a:off x="10795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124731</xdr:rowOff>
    </xdr:from>
    <xdr:ext cx="469744" cy="259045"/>
    <xdr:sp macro="" textlink="">
      <xdr:nvSpPr>
        <xdr:cNvPr id="72" name="テキスト ボックス 71"/>
        <xdr:cNvSpPr txBox="1"/>
      </xdr:nvSpPr>
      <xdr:spPr>
        <a:xfrm>
          <a:off x="895427"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143764</xdr:rowOff>
    </xdr:from>
    <xdr:to>
      <xdr:col>6</xdr:col>
      <xdr:colOff>561975</xdr:colOff>
      <xdr:row>36</xdr:row>
      <xdr:rowOff>73914</xdr:rowOff>
    </xdr:to>
    <xdr:sp macro="" textlink="">
      <xdr:nvSpPr>
        <xdr:cNvPr id="78" name="円/楕円 77"/>
        <xdr:cNvSpPr/>
      </xdr:nvSpPr>
      <xdr:spPr>
        <a:xfrm>
          <a:off x="45847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166641</xdr:rowOff>
    </xdr:from>
    <xdr:ext cx="469744" cy="259045"/>
    <xdr:sp macro="" textlink="">
      <xdr:nvSpPr>
        <xdr:cNvPr id="79" name="議会費該当値テキスト"/>
        <xdr:cNvSpPr txBox="1"/>
      </xdr:nvSpPr>
      <xdr:spPr>
        <a:xfrm>
          <a:off x="4686300"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50038</xdr:rowOff>
    </xdr:from>
    <xdr:to>
      <xdr:col>5</xdr:col>
      <xdr:colOff>409575</xdr:colOff>
      <xdr:row>36</xdr:row>
      <xdr:rowOff>151638</xdr:rowOff>
    </xdr:to>
    <xdr:sp macro="" textlink="">
      <xdr:nvSpPr>
        <xdr:cNvPr id="80" name="円/楕円 79"/>
        <xdr:cNvSpPr/>
      </xdr:nvSpPr>
      <xdr:spPr>
        <a:xfrm>
          <a:off x="3746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168165</xdr:rowOff>
    </xdr:from>
    <xdr:ext cx="378565" cy="259045"/>
    <xdr:sp macro="" textlink="">
      <xdr:nvSpPr>
        <xdr:cNvPr id="81" name="テキスト ボックス 80"/>
        <xdr:cNvSpPr txBox="1"/>
      </xdr:nvSpPr>
      <xdr:spPr>
        <a:xfrm>
          <a:off x="35953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104902</xdr:rowOff>
    </xdr:from>
    <xdr:to>
      <xdr:col>4</xdr:col>
      <xdr:colOff>206375</xdr:colOff>
      <xdr:row>37</xdr:row>
      <xdr:rowOff>35052</xdr:rowOff>
    </xdr:to>
    <xdr:sp macro="" textlink="">
      <xdr:nvSpPr>
        <xdr:cNvPr id="82" name="円/楕円 81"/>
        <xdr:cNvSpPr/>
      </xdr:nvSpPr>
      <xdr:spPr>
        <a:xfrm>
          <a:off x="2857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51579</xdr:rowOff>
    </xdr:from>
    <xdr:ext cx="378565" cy="259045"/>
    <xdr:sp macro="" textlink="">
      <xdr:nvSpPr>
        <xdr:cNvPr id="83" name="テキスト ボックス 82"/>
        <xdr:cNvSpPr txBox="1"/>
      </xdr:nvSpPr>
      <xdr:spPr>
        <a:xfrm>
          <a:off x="2719017" y="60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134620</xdr:rowOff>
    </xdr:from>
    <xdr:to>
      <xdr:col>3</xdr:col>
      <xdr:colOff>3175</xdr:colOff>
      <xdr:row>37</xdr:row>
      <xdr:rowOff>64770</xdr:rowOff>
    </xdr:to>
    <xdr:sp macro="" textlink="">
      <xdr:nvSpPr>
        <xdr:cNvPr id="84" name="円/楕円 83"/>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55897</xdr:rowOff>
    </xdr:from>
    <xdr:ext cx="378565" cy="259045"/>
    <xdr:sp macro="" textlink="">
      <xdr:nvSpPr>
        <xdr:cNvPr id="85" name="テキスト ボックス 84"/>
        <xdr:cNvSpPr txBox="1"/>
      </xdr:nvSpPr>
      <xdr:spPr>
        <a:xfrm>
          <a:off x="183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72898</xdr:rowOff>
    </xdr:from>
    <xdr:to>
      <xdr:col>1</xdr:col>
      <xdr:colOff>485775</xdr:colOff>
      <xdr:row>37</xdr:row>
      <xdr:rowOff>3048</xdr:rowOff>
    </xdr:to>
    <xdr:sp macro="" textlink="">
      <xdr:nvSpPr>
        <xdr:cNvPr id="86" name="円/楕円 85"/>
        <xdr:cNvSpPr/>
      </xdr:nvSpPr>
      <xdr:spPr>
        <a:xfrm>
          <a:off x="1079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165625</xdr:rowOff>
    </xdr:from>
    <xdr:ext cx="378565" cy="259045"/>
    <xdr:sp macro="" textlink="">
      <xdr:nvSpPr>
        <xdr:cNvPr id="87" name="テキスト ボックス 86"/>
        <xdr:cNvSpPr txBox="1"/>
      </xdr:nvSpPr>
      <xdr:spPr>
        <a:xfrm>
          <a:off x="941017" y="633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0" name="直線コネクタ 109"/>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1" name="総務費最小値テキスト"/>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2" name="直線コネクタ 111"/>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3" name="総務費最大値テキスト"/>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4" name="直線コネクタ 113"/>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3835</xdr:rowOff>
    </xdr:from>
    <xdr:to>
      <xdr:col>6</xdr:col>
      <xdr:colOff>511175</xdr:colOff>
      <xdr:row>55</xdr:row>
      <xdr:rowOff>63691</xdr:rowOff>
    </xdr:to>
    <xdr:cxnSp macro="">
      <xdr:nvCxnSpPr>
        <xdr:cNvPr id="115" name="直線コネクタ 114"/>
        <xdr:cNvCxnSpPr/>
      </xdr:nvCxnSpPr>
      <xdr:spPr>
        <a:xfrm>
          <a:off x="3797300" y="9262135"/>
          <a:ext cx="838200" cy="2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166184</xdr:rowOff>
    </xdr:from>
    <xdr:ext cx="534377" cy="259045"/>
    <xdr:sp macro="" textlink="">
      <xdr:nvSpPr>
        <xdr:cNvPr id="116" name="総務費平均値テキスト"/>
        <xdr:cNvSpPr txBox="1"/>
      </xdr:nvSpPr>
      <xdr:spPr>
        <a:xfrm>
          <a:off x="4686300" y="9253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7" name="フローチャート : 判断 116"/>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3835</xdr:rowOff>
    </xdr:from>
    <xdr:to>
      <xdr:col>5</xdr:col>
      <xdr:colOff>358775</xdr:colOff>
      <xdr:row>55</xdr:row>
      <xdr:rowOff>55918</xdr:rowOff>
    </xdr:to>
    <xdr:cxnSp macro="">
      <xdr:nvCxnSpPr>
        <xdr:cNvPr id="118" name="直線コネクタ 117"/>
        <xdr:cNvCxnSpPr/>
      </xdr:nvCxnSpPr>
      <xdr:spPr>
        <a:xfrm flipV="1">
          <a:off x="2908300" y="9262135"/>
          <a:ext cx="889000" cy="2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19" name="フローチャート : 判断 118"/>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38752</xdr:rowOff>
    </xdr:from>
    <xdr:ext cx="534377" cy="259045"/>
    <xdr:sp macro="" textlink="">
      <xdr:nvSpPr>
        <xdr:cNvPr id="120" name="テキスト ボックス 119"/>
        <xdr:cNvSpPr txBox="1"/>
      </xdr:nvSpPr>
      <xdr:spPr>
        <a:xfrm>
          <a:off x="35174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145644</xdr:rowOff>
    </xdr:from>
    <xdr:to>
      <xdr:col>4</xdr:col>
      <xdr:colOff>155575</xdr:colOff>
      <xdr:row>55</xdr:row>
      <xdr:rowOff>55918</xdr:rowOff>
    </xdr:to>
    <xdr:cxnSp macro="">
      <xdr:nvCxnSpPr>
        <xdr:cNvPr id="121" name="直線コネクタ 120"/>
        <xdr:cNvCxnSpPr/>
      </xdr:nvCxnSpPr>
      <xdr:spPr>
        <a:xfrm>
          <a:off x="2019300" y="8718144"/>
          <a:ext cx="889000" cy="7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2" name="フローチャート : 判断 121"/>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129087</xdr:rowOff>
    </xdr:from>
    <xdr:ext cx="534377" cy="259045"/>
    <xdr:sp macro="" textlink="">
      <xdr:nvSpPr>
        <xdr:cNvPr id="123" name="テキスト ボックス 122"/>
        <xdr:cNvSpPr txBox="1"/>
      </xdr:nvSpPr>
      <xdr:spPr>
        <a:xfrm>
          <a:off x="2641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145644</xdr:rowOff>
    </xdr:from>
    <xdr:to>
      <xdr:col>2</xdr:col>
      <xdr:colOff>638175</xdr:colOff>
      <xdr:row>57</xdr:row>
      <xdr:rowOff>7036</xdr:rowOff>
    </xdr:to>
    <xdr:cxnSp macro="">
      <xdr:nvCxnSpPr>
        <xdr:cNvPr id="124" name="直線コネクタ 123"/>
        <xdr:cNvCxnSpPr/>
      </xdr:nvCxnSpPr>
      <xdr:spPr>
        <a:xfrm flipV="1">
          <a:off x="1130300" y="8718144"/>
          <a:ext cx="889000" cy="106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65430</xdr:rowOff>
    </xdr:from>
    <xdr:to>
      <xdr:col>3</xdr:col>
      <xdr:colOff>3175</xdr:colOff>
      <xdr:row>53</xdr:row>
      <xdr:rowOff>167030</xdr:rowOff>
    </xdr:to>
    <xdr:sp macro="" textlink="">
      <xdr:nvSpPr>
        <xdr:cNvPr id="125" name="フローチャート : 判断 124"/>
        <xdr:cNvSpPr/>
      </xdr:nvSpPr>
      <xdr:spPr>
        <a:xfrm>
          <a:off x="1968500" y="915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158157</xdr:rowOff>
    </xdr:from>
    <xdr:ext cx="534377" cy="259045"/>
    <xdr:sp macro="" textlink="">
      <xdr:nvSpPr>
        <xdr:cNvPr id="126" name="テキスト ボックス 125"/>
        <xdr:cNvSpPr txBox="1"/>
      </xdr:nvSpPr>
      <xdr:spPr>
        <a:xfrm>
          <a:off x="1752111" y="92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135192</xdr:rowOff>
    </xdr:from>
    <xdr:to>
      <xdr:col>1</xdr:col>
      <xdr:colOff>485775</xdr:colOff>
      <xdr:row>55</xdr:row>
      <xdr:rowOff>65342</xdr:rowOff>
    </xdr:to>
    <xdr:sp macro="" textlink="">
      <xdr:nvSpPr>
        <xdr:cNvPr id="127" name="フローチャート : 判断 126"/>
        <xdr:cNvSpPr/>
      </xdr:nvSpPr>
      <xdr:spPr>
        <a:xfrm>
          <a:off x="1079500" y="939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81869</xdr:rowOff>
    </xdr:from>
    <xdr:ext cx="534377" cy="259045"/>
    <xdr:sp macro="" textlink="">
      <xdr:nvSpPr>
        <xdr:cNvPr id="128" name="テキスト ボックス 127"/>
        <xdr:cNvSpPr txBox="1"/>
      </xdr:nvSpPr>
      <xdr:spPr>
        <a:xfrm>
          <a:off x="863111" y="91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12891</xdr:rowOff>
    </xdr:from>
    <xdr:to>
      <xdr:col>6</xdr:col>
      <xdr:colOff>561975</xdr:colOff>
      <xdr:row>55</xdr:row>
      <xdr:rowOff>114491</xdr:rowOff>
    </xdr:to>
    <xdr:sp macro="" textlink="">
      <xdr:nvSpPr>
        <xdr:cNvPr id="134" name="円/楕円 133"/>
        <xdr:cNvSpPr/>
      </xdr:nvSpPr>
      <xdr:spPr>
        <a:xfrm>
          <a:off x="4584700" y="94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162768</xdr:rowOff>
    </xdr:from>
    <xdr:ext cx="534377" cy="259045"/>
    <xdr:sp macro="" textlink="">
      <xdr:nvSpPr>
        <xdr:cNvPr id="135" name="総務費該当値テキスト"/>
        <xdr:cNvSpPr txBox="1"/>
      </xdr:nvSpPr>
      <xdr:spPr>
        <a:xfrm>
          <a:off x="4686300"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124485</xdr:rowOff>
    </xdr:from>
    <xdr:to>
      <xdr:col>5</xdr:col>
      <xdr:colOff>409575</xdr:colOff>
      <xdr:row>54</xdr:row>
      <xdr:rowOff>54635</xdr:rowOff>
    </xdr:to>
    <xdr:sp macro="" textlink="">
      <xdr:nvSpPr>
        <xdr:cNvPr id="136" name="円/楕円 135"/>
        <xdr:cNvSpPr/>
      </xdr:nvSpPr>
      <xdr:spPr>
        <a:xfrm>
          <a:off x="3746500" y="92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71162</xdr:rowOff>
    </xdr:from>
    <xdr:ext cx="534377" cy="259045"/>
    <xdr:sp macro="" textlink="">
      <xdr:nvSpPr>
        <xdr:cNvPr id="137" name="テキスト ボックス 136"/>
        <xdr:cNvSpPr txBox="1"/>
      </xdr:nvSpPr>
      <xdr:spPr>
        <a:xfrm>
          <a:off x="3517411" y="89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5118</xdr:rowOff>
    </xdr:from>
    <xdr:to>
      <xdr:col>4</xdr:col>
      <xdr:colOff>206375</xdr:colOff>
      <xdr:row>55</xdr:row>
      <xdr:rowOff>106718</xdr:rowOff>
    </xdr:to>
    <xdr:sp macro="" textlink="">
      <xdr:nvSpPr>
        <xdr:cNvPr id="138" name="円/楕円 137"/>
        <xdr:cNvSpPr/>
      </xdr:nvSpPr>
      <xdr:spPr>
        <a:xfrm>
          <a:off x="2857500" y="94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123245</xdr:rowOff>
    </xdr:from>
    <xdr:ext cx="534377" cy="259045"/>
    <xdr:sp macro="" textlink="">
      <xdr:nvSpPr>
        <xdr:cNvPr id="139" name="テキスト ボックス 138"/>
        <xdr:cNvSpPr txBox="1"/>
      </xdr:nvSpPr>
      <xdr:spPr>
        <a:xfrm>
          <a:off x="2641111" y="921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94844</xdr:rowOff>
    </xdr:from>
    <xdr:to>
      <xdr:col>3</xdr:col>
      <xdr:colOff>3175</xdr:colOff>
      <xdr:row>51</xdr:row>
      <xdr:rowOff>24994</xdr:rowOff>
    </xdr:to>
    <xdr:sp macro="" textlink="">
      <xdr:nvSpPr>
        <xdr:cNvPr id="140" name="円/楕円 139"/>
        <xdr:cNvSpPr/>
      </xdr:nvSpPr>
      <xdr:spPr>
        <a:xfrm>
          <a:off x="1968500" y="86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41521</xdr:rowOff>
    </xdr:from>
    <xdr:ext cx="534377" cy="259045"/>
    <xdr:sp macro="" textlink="">
      <xdr:nvSpPr>
        <xdr:cNvPr id="141" name="テキスト ボックス 140"/>
        <xdr:cNvSpPr txBox="1"/>
      </xdr:nvSpPr>
      <xdr:spPr>
        <a:xfrm>
          <a:off x="1752111" y="844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127686</xdr:rowOff>
    </xdr:from>
    <xdr:to>
      <xdr:col>1</xdr:col>
      <xdr:colOff>485775</xdr:colOff>
      <xdr:row>57</xdr:row>
      <xdr:rowOff>57836</xdr:rowOff>
    </xdr:to>
    <xdr:sp macro="" textlink="">
      <xdr:nvSpPr>
        <xdr:cNvPr id="142" name="円/楕円 141"/>
        <xdr:cNvSpPr/>
      </xdr:nvSpPr>
      <xdr:spPr>
        <a:xfrm>
          <a:off x="1079500" y="97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48963</xdr:rowOff>
    </xdr:from>
    <xdr:ext cx="534377" cy="259045"/>
    <xdr:sp macro="" textlink="">
      <xdr:nvSpPr>
        <xdr:cNvPr id="143" name="テキスト ボックス 142"/>
        <xdr:cNvSpPr txBox="1"/>
      </xdr:nvSpPr>
      <xdr:spPr>
        <a:xfrm>
          <a:off x="863111" y="98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4" name="直線コネクタ 163"/>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5" name="民生費最小値テキスト"/>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6" name="直線コネクタ 165"/>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7" name="民生費最大値テキスト"/>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68" name="直線コネクタ 167"/>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72994</xdr:rowOff>
    </xdr:from>
    <xdr:to>
      <xdr:col>6</xdr:col>
      <xdr:colOff>511175</xdr:colOff>
      <xdr:row>77</xdr:row>
      <xdr:rowOff>2105</xdr:rowOff>
    </xdr:to>
    <xdr:cxnSp macro="">
      <xdr:nvCxnSpPr>
        <xdr:cNvPr id="169" name="直線コネクタ 168"/>
        <xdr:cNvCxnSpPr/>
      </xdr:nvCxnSpPr>
      <xdr:spPr>
        <a:xfrm flipV="1">
          <a:off x="3797300" y="13103194"/>
          <a:ext cx="838200" cy="10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20269</xdr:rowOff>
    </xdr:from>
    <xdr:ext cx="534377" cy="259045"/>
    <xdr:sp macro="" textlink="">
      <xdr:nvSpPr>
        <xdr:cNvPr id="170" name="民生費平均値テキスト"/>
        <xdr:cNvSpPr txBox="1"/>
      </xdr:nvSpPr>
      <xdr:spPr>
        <a:xfrm>
          <a:off x="4686300" y="1287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1" name="フローチャート : 判断 170"/>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2105</xdr:rowOff>
    </xdr:from>
    <xdr:to>
      <xdr:col>5</xdr:col>
      <xdr:colOff>358775</xdr:colOff>
      <xdr:row>77</xdr:row>
      <xdr:rowOff>84288</xdr:rowOff>
    </xdr:to>
    <xdr:cxnSp macro="">
      <xdr:nvCxnSpPr>
        <xdr:cNvPr id="172" name="直線コネクタ 171"/>
        <xdr:cNvCxnSpPr/>
      </xdr:nvCxnSpPr>
      <xdr:spPr>
        <a:xfrm flipV="1">
          <a:off x="2908300" y="13203755"/>
          <a:ext cx="889000" cy="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3" name="フローチャート : 判断 172"/>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74390</xdr:rowOff>
    </xdr:from>
    <xdr:ext cx="534377" cy="259045"/>
    <xdr:sp macro="" textlink="">
      <xdr:nvSpPr>
        <xdr:cNvPr id="174" name="テキスト ボックス 173"/>
        <xdr:cNvSpPr txBox="1"/>
      </xdr:nvSpPr>
      <xdr:spPr>
        <a:xfrm>
          <a:off x="3517411" y="132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84288</xdr:rowOff>
    </xdr:from>
    <xdr:to>
      <xdr:col>4</xdr:col>
      <xdr:colOff>155575</xdr:colOff>
      <xdr:row>77</xdr:row>
      <xdr:rowOff>132773</xdr:rowOff>
    </xdr:to>
    <xdr:cxnSp macro="">
      <xdr:nvCxnSpPr>
        <xdr:cNvPr id="175" name="直線コネクタ 174"/>
        <xdr:cNvCxnSpPr/>
      </xdr:nvCxnSpPr>
      <xdr:spPr>
        <a:xfrm flipV="1">
          <a:off x="2019300" y="13285938"/>
          <a:ext cx="8890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6" name="フローチャート : 判断 175"/>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27734</xdr:rowOff>
    </xdr:from>
    <xdr:ext cx="534377" cy="259045"/>
    <xdr:sp macro="" textlink="">
      <xdr:nvSpPr>
        <xdr:cNvPr id="177" name="テキスト ボックス 176"/>
        <xdr:cNvSpPr txBox="1"/>
      </xdr:nvSpPr>
      <xdr:spPr>
        <a:xfrm>
          <a:off x="2641111" y="134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109159</xdr:rowOff>
    </xdr:from>
    <xdr:to>
      <xdr:col>2</xdr:col>
      <xdr:colOff>638175</xdr:colOff>
      <xdr:row>77</xdr:row>
      <xdr:rowOff>132773</xdr:rowOff>
    </xdr:to>
    <xdr:cxnSp macro="">
      <xdr:nvCxnSpPr>
        <xdr:cNvPr id="178" name="直線コネクタ 177"/>
        <xdr:cNvCxnSpPr/>
      </xdr:nvCxnSpPr>
      <xdr:spPr>
        <a:xfrm>
          <a:off x="1130300" y="13310809"/>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23247</xdr:rowOff>
    </xdr:from>
    <xdr:to>
      <xdr:col>3</xdr:col>
      <xdr:colOff>3175</xdr:colOff>
      <xdr:row>77</xdr:row>
      <xdr:rowOff>124847</xdr:rowOff>
    </xdr:to>
    <xdr:sp macro="" textlink="">
      <xdr:nvSpPr>
        <xdr:cNvPr id="179" name="フローチャート : 判断 178"/>
        <xdr:cNvSpPr/>
      </xdr:nvSpPr>
      <xdr:spPr>
        <a:xfrm>
          <a:off x="1968500" y="1322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141374</xdr:rowOff>
    </xdr:from>
    <xdr:ext cx="534377" cy="259045"/>
    <xdr:sp macro="" textlink="">
      <xdr:nvSpPr>
        <xdr:cNvPr id="180" name="テキスト ボックス 179"/>
        <xdr:cNvSpPr txBox="1"/>
      </xdr:nvSpPr>
      <xdr:spPr>
        <a:xfrm>
          <a:off x="1752111" y="130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86430</xdr:rowOff>
    </xdr:from>
    <xdr:to>
      <xdr:col>1</xdr:col>
      <xdr:colOff>485775</xdr:colOff>
      <xdr:row>77</xdr:row>
      <xdr:rowOff>16580</xdr:rowOff>
    </xdr:to>
    <xdr:sp macro="" textlink="">
      <xdr:nvSpPr>
        <xdr:cNvPr id="181" name="フローチャート : 判断 180"/>
        <xdr:cNvSpPr/>
      </xdr:nvSpPr>
      <xdr:spPr>
        <a:xfrm>
          <a:off x="1079500" y="131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33108</xdr:rowOff>
    </xdr:from>
    <xdr:ext cx="534377" cy="259045"/>
    <xdr:sp macro="" textlink="">
      <xdr:nvSpPr>
        <xdr:cNvPr id="182" name="テキスト ボックス 181"/>
        <xdr:cNvSpPr txBox="1"/>
      </xdr:nvSpPr>
      <xdr:spPr>
        <a:xfrm>
          <a:off x="863111" y="128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22194</xdr:rowOff>
    </xdr:from>
    <xdr:to>
      <xdr:col>6</xdr:col>
      <xdr:colOff>561975</xdr:colOff>
      <xdr:row>76</xdr:row>
      <xdr:rowOff>123794</xdr:rowOff>
    </xdr:to>
    <xdr:sp macro="" textlink="">
      <xdr:nvSpPr>
        <xdr:cNvPr id="188" name="円/楕円 187"/>
        <xdr:cNvSpPr/>
      </xdr:nvSpPr>
      <xdr:spPr>
        <a:xfrm>
          <a:off x="4584700" y="130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621</xdr:rowOff>
    </xdr:from>
    <xdr:ext cx="534377" cy="259045"/>
    <xdr:sp macro="" textlink="">
      <xdr:nvSpPr>
        <xdr:cNvPr id="189" name="民生費該当値テキスト"/>
        <xdr:cNvSpPr txBox="1"/>
      </xdr:nvSpPr>
      <xdr:spPr>
        <a:xfrm>
          <a:off x="4686300" y="130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122755</xdr:rowOff>
    </xdr:from>
    <xdr:to>
      <xdr:col>5</xdr:col>
      <xdr:colOff>409575</xdr:colOff>
      <xdr:row>77</xdr:row>
      <xdr:rowOff>52905</xdr:rowOff>
    </xdr:to>
    <xdr:sp macro="" textlink="">
      <xdr:nvSpPr>
        <xdr:cNvPr id="190" name="円/楕円 189"/>
        <xdr:cNvSpPr/>
      </xdr:nvSpPr>
      <xdr:spPr>
        <a:xfrm>
          <a:off x="3746500" y="131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69432</xdr:rowOff>
    </xdr:from>
    <xdr:ext cx="534377" cy="259045"/>
    <xdr:sp macro="" textlink="">
      <xdr:nvSpPr>
        <xdr:cNvPr id="191" name="テキスト ボックス 190"/>
        <xdr:cNvSpPr txBox="1"/>
      </xdr:nvSpPr>
      <xdr:spPr>
        <a:xfrm>
          <a:off x="3517411" y="129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33488</xdr:rowOff>
    </xdr:from>
    <xdr:to>
      <xdr:col>4</xdr:col>
      <xdr:colOff>206375</xdr:colOff>
      <xdr:row>77</xdr:row>
      <xdr:rowOff>135088</xdr:rowOff>
    </xdr:to>
    <xdr:sp macro="" textlink="">
      <xdr:nvSpPr>
        <xdr:cNvPr id="192" name="円/楕円 191"/>
        <xdr:cNvSpPr/>
      </xdr:nvSpPr>
      <xdr:spPr>
        <a:xfrm>
          <a:off x="2857500" y="132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151615</xdr:rowOff>
    </xdr:from>
    <xdr:ext cx="534377" cy="259045"/>
    <xdr:sp macro="" textlink="">
      <xdr:nvSpPr>
        <xdr:cNvPr id="193" name="テキスト ボックス 192"/>
        <xdr:cNvSpPr txBox="1"/>
      </xdr:nvSpPr>
      <xdr:spPr>
        <a:xfrm>
          <a:off x="2641111" y="13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81973</xdr:rowOff>
    </xdr:from>
    <xdr:to>
      <xdr:col>3</xdr:col>
      <xdr:colOff>3175</xdr:colOff>
      <xdr:row>78</xdr:row>
      <xdr:rowOff>12123</xdr:rowOff>
    </xdr:to>
    <xdr:sp macro="" textlink="">
      <xdr:nvSpPr>
        <xdr:cNvPr id="194" name="円/楕円 193"/>
        <xdr:cNvSpPr/>
      </xdr:nvSpPr>
      <xdr:spPr>
        <a:xfrm>
          <a:off x="1968500" y="132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3250</xdr:rowOff>
    </xdr:from>
    <xdr:ext cx="534377" cy="259045"/>
    <xdr:sp macro="" textlink="">
      <xdr:nvSpPr>
        <xdr:cNvPr id="195" name="テキスト ボックス 194"/>
        <xdr:cNvSpPr txBox="1"/>
      </xdr:nvSpPr>
      <xdr:spPr>
        <a:xfrm>
          <a:off x="1752111" y="133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58359</xdr:rowOff>
    </xdr:from>
    <xdr:to>
      <xdr:col>1</xdr:col>
      <xdr:colOff>485775</xdr:colOff>
      <xdr:row>77</xdr:row>
      <xdr:rowOff>159959</xdr:rowOff>
    </xdr:to>
    <xdr:sp macro="" textlink="">
      <xdr:nvSpPr>
        <xdr:cNvPr id="196" name="円/楕円 195"/>
        <xdr:cNvSpPr/>
      </xdr:nvSpPr>
      <xdr:spPr>
        <a:xfrm>
          <a:off x="10795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151086</xdr:rowOff>
    </xdr:from>
    <xdr:ext cx="534377" cy="259045"/>
    <xdr:sp macro="" textlink="">
      <xdr:nvSpPr>
        <xdr:cNvPr id="197" name="テキスト ボックス 196"/>
        <xdr:cNvSpPr txBox="1"/>
      </xdr:nvSpPr>
      <xdr:spPr>
        <a:xfrm>
          <a:off x="863111" y="133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0" name="直線コネクタ 219"/>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1" name="衛生費最小値テキスト"/>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2" name="直線コネクタ 221"/>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3" name="衛生費最大値テキスト"/>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4" name="直線コネクタ 223"/>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119659</xdr:rowOff>
    </xdr:from>
    <xdr:to>
      <xdr:col>6</xdr:col>
      <xdr:colOff>511175</xdr:colOff>
      <xdr:row>97</xdr:row>
      <xdr:rowOff>138824</xdr:rowOff>
    </xdr:to>
    <xdr:cxnSp macro="">
      <xdr:nvCxnSpPr>
        <xdr:cNvPr id="225" name="直線コネクタ 224"/>
        <xdr:cNvCxnSpPr/>
      </xdr:nvCxnSpPr>
      <xdr:spPr>
        <a:xfrm>
          <a:off x="3797300" y="16750309"/>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138867</xdr:rowOff>
    </xdr:from>
    <xdr:ext cx="534377" cy="259045"/>
    <xdr:sp macro="" textlink="">
      <xdr:nvSpPr>
        <xdr:cNvPr id="226" name="衛生費平均値テキスト"/>
        <xdr:cNvSpPr txBox="1"/>
      </xdr:nvSpPr>
      <xdr:spPr>
        <a:xfrm>
          <a:off x="4686300" y="16426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7" name="フローチャート : 判断 226"/>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114515</xdr:rowOff>
    </xdr:from>
    <xdr:to>
      <xdr:col>5</xdr:col>
      <xdr:colOff>358775</xdr:colOff>
      <xdr:row>97</xdr:row>
      <xdr:rowOff>119659</xdr:rowOff>
    </xdr:to>
    <xdr:cxnSp macro="">
      <xdr:nvCxnSpPr>
        <xdr:cNvPr id="228" name="直線コネクタ 227"/>
        <xdr:cNvCxnSpPr/>
      </xdr:nvCxnSpPr>
      <xdr:spPr>
        <a:xfrm>
          <a:off x="2908300" y="1674516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29" name="フローチャート : 判断 228"/>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72534</xdr:rowOff>
    </xdr:from>
    <xdr:ext cx="534377" cy="259045"/>
    <xdr:sp macro="" textlink="">
      <xdr:nvSpPr>
        <xdr:cNvPr id="230" name="テキスト ボックス 229"/>
        <xdr:cNvSpPr txBox="1"/>
      </xdr:nvSpPr>
      <xdr:spPr>
        <a:xfrm>
          <a:off x="35174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114515</xdr:rowOff>
    </xdr:from>
    <xdr:to>
      <xdr:col>4</xdr:col>
      <xdr:colOff>155575</xdr:colOff>
      <xdr:row>97</xdr:row>
      <xdr:rowOff>161303</xdr:rowOff>
    </xdr:to>
    <xdr:cxnSp macro="">
      <xdr:nvCxnSpPr>
        <xdr:cNvPr id="231" name="直線コネクタ 230"/>
        <xdr:cNvCxnSpPr/>
      </xdr:nvCxnSpPr>
      <xdr:spPr>
        <a:xfrm flipV="1">
          <a:off x="2019300" y="16745165"/>
          <a:ext cx="8890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2" name="フローチャート : 判断 231"/>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159554</xdr:rowOff>
    </xdr:from>
    <xdr:ext cx="534377" cy="259045"/>
    <xdr:sp macro="" textlink="">
      <xdr:nvSpPr>
        <xdr:cNvPr id="233" name="テキスト ボックス 232"/>
        <xdr:cNvSpPr txBox="1"/>
      </xdr:nvSpPr>
      <xdr:spPr>
        <a:xfrm>
          <a:off x="2641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135356</xdr:rowOff>
    </xdr:from>
    <xdr:to>
      <xdr:col>2</xdr:col>
      <xdr:colOff>638175</xdr:colOff>
      <xdr:row>97</xdr:row>
      <xdr:rowOff>161303</xdr:rowOff>
    </xdr:to>
    <xdr:cxnSp macro="">
      <xdr:nvCxnSpPr>
        <xdr:cNvPr id="234" name="直線コネクタ 233"/>
        <xdr:cNvCxnSpPr/>
      </xdr:nvCxnSpPr>
      <xdr:spPr>
        <a:xfrm>
          <a:off x="1130300" y="16766006"/>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61201</xdr:rowOff>
    </xdr:from>
    <xdr:to>
      <xdr:col>3</xdr:col>
      <xdr:colOff>3175</xdr:colOff>
      <xdr:row>96</xdr:row>
      <xdr:rowOff>162801</xdr:rowOff>
    </xdr:to>
    <xdr:sp macro="" textlink="">
      <xdr:nvSpPr>
        <xdr:cNvPr id="235" name="フローチャート : 判断 234"/>
        <xdr:cNvSpPr/>
      </xdr:nvSpPr>
      <xdr:spPr>
        <a:xfrm>
          <a:off x="1968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7878</xdr:rowOff>
    </xdr:from>
    <xdr:ext cx="534377" cy="259045"/>
    <xdr:sp macro="" textlink="">
      <xdr:nvSpPr>
        <xdr:cNvPr id="236" name="テキスト ボックス 235"/>
        <xdr:cNvSpPr txBox="1"/>
      </xdr:nvSpPr>
      <xdr:spPr>
        <a:xfrm>
          <a:off x="1752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29769</xdr:rowOff>
    </xdr:from>
    <xdr:to>
      <xdr:col>1</xdr:col>
      <xdr:colOff>485775</xdr:colOff>
      <xdr:row>96</xdr:row>
      <xdr:rowOff>131369</xdr:rowOff>
    </xdr:to>
    <xdr:sp macro="" textlink="">
      <xdr:nvSpPr>
        <xdr:cNvPr id="237" name="フローチャート : 判断 236"/>
        <xdr:cNvSpPr/>
      </xdr:nvSpPr>
      <xdr:spPr>
        <a:xfrm>
          <a:off x="1079500" y="164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147896</xdr:rowOff>
    </xdr:from>
    <xdr:ext cx="534377" cy="259045"/>
    <xdr:sp macro="" textlink="">
      <xdr:nvSpPr>
        <xdr:cNvPr id="238" name="テキスト ボックス 237"/>
        <xdr:cNvSpPr txBox="1"/>
      </xdr:nvSpPr>
      <xdr:spPr>
        <a:xfrm>
          <a:off x="863111" y="162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88024</xdr:rowOff>
    </xdr:from>
    <xdr:to>
      <xdr:col>6</xdr:col>
      <xdr:colOff>561975</xdr:colOff>
      <xdr:row>98</xdr:row>
      <xdr:rowOff>18174</xdr:rowOff>
    </xdr:to>
    <xdr:sp macro="" textlink="">
      <xdr:nvSpPr>
        <xdr:cNvPr id="244" name="円/楕円 243"/>
        <xdr:cNvSpPr/>
      </xdr:nvSpPr>
      <xdr:spPr>
        <a:xfrm>
          <a:off x="4584700" y="167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66451</xdr:rowOff>
    </xdr:from>
    <xdr:ext cx="534377" cy="259045"/>
    <xdr:sp macro="" textlink="">
      <xdr:nvSpPr>
        <xdr:cNvPr id="245" name="衛生費該当値テキスト"/>
        <xdr:cNvSpPr txBox="1"/>
      </xdr:nvSpPr>
      <xdr:spPr>
        <a:xfrm>
          <a:off x="4686300" y="166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68859</xdr:rowOff>
    </xdr:from>
    <xdr:to>
      <xdr:col>5</xdr:col>
      <xdr:colOff>409575</xdr:colOff>
      <xdr:row>97</xdr:row>
      <xdr:rowOff>170459</xdr:rowOff>
    </xdr:to>
    <xdr:sp macro="" textlink="">
      <xdr:nvSpPr>
        <xdr:cNvPr id="246" name="円/楕円 245"/>
        <xdr:cNvSpPr/>
      </xdr:nvSpPr>
      <xdr:spPr>
        <a:xfrm>
          <a:off x="3746500" y="166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161586</xdr:rowOff>
    </xdr:from>
    <xdr:ext cx="534377" cy="259045"/>
    <xdr:sp macro="" textlink="">
      <xdr:nvSpPr>
        <xdr:cNvPr id="247" name="テキスト ボックス 246"/>
        <xdr:cNvSpPr txBox="1"/>
      </xdr:nvSpPr>
      <xdr:spPr>
        <a:xfrm>
          <a:off x="3517411" y="167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63715</xdr:rowOff>
    </xdr:from>
    <xdr:to>
      <xdr:col>4</xdr:col>
      <xdr:colOff>206375</xdr:colOff>
      <xdr:row>97</xdr:row>
      <xdr:rowOff>165315</xdr:rowOff>
    </xdr:to>
    <xdr:sp macro="" textlink="">
      <xdr:nvSpPr>
        <xdr:cNvPr id="248" name="円/楕円 247"/>
        <xdr:cNvSpPr/>
      </xdr:nvSpPr>
      <xdr:spPr>
        <a:xfrm>
          <a:off x="2857500" y="166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156442</xdr:rowOff>
    </xdr:from>
    <xdr:ext cx="534377" cy="259045"/>
    <xdr:sp macro="" textlink="">
      <xdr:nvSpPr>
        <xdr:cNvPr id="249" name="テキスト ボックス 248"/>
        <xdr:cNvSpPr txBox="1"/>
      </xdr:nvSpPr>
      <xdr:spPr>
        <a:xfrm>
          <a:off x="2641111" y="167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110503</xdr:rowOff>
    </xdr:from>
    <xdr:to>
      <xdr:col>3</xdr:col>
      <xdr:colOff>3175</xdr:colOff>
      <xdr:row>98</xdr:row>
      <xdr:rowOff>40653</xdr:rowOff>
    </xdr:to>
    <xdr:sp macro="" textlink="">
      <xdr:nvSpPr>
        <xdr:cNvPr id="250" name="円/楕円 249"/>
        <xdr:cNvSpPr/>
      </xdr:nvSpPr>
      <xdr:spPr>
        <a:xfrm>
          <a:off x="19685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31780</xdr:rowOff>
    </xdr:from>
    <xdr:ext cx="534377" cy="259045"/>
    <xdr:sp macro="" textlink="">
      <xdr:nvSpPr>
        <xdr:cNvPr id="251" name="テキスト ボックス 250"/>
        <xdr:cNvSpPr txBox="1"/>
      </xdr:nvSpPr>
      <xdr:spPr>
        <a:xfrm>
          <a:off x="1752111" y="168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84556</xdr:rowOff>
    </xdr:from>
    <xdr:to>
      <xdr:col>1</xdr:col>
      <xdr:colOff>485775</xdr:colOff>
      <xdr:row>98</xdr:row>
      <xdr:rowOff>14706</xdr:rowOff>
    </xdr:to>
    <xdr:sp macro="" textlink="">
      <xdr:nvSpPr>
        <xdr:cNvPr id="252" name="円/楕円 251"/>
        <xdr:cNvSpPr/>
      </xdr:nvSpPr>
      <xdr:spPr>
        <a:xfrm>
          <a:off x="1079500" y="167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5833</xdr:rowOff>
    </xdr:from>
    <xdr:ext cx="534377" cy="259045"/>
    <xdr:sp macro="" textlink="">
      <xdr:nvSpPr>
        <xdr:cNvPr id="253" name="テキスト ボックス 252"/>
        <xdr:cNvSpPr txBox="1"/>
      </xdr:nvSpPr>
      <xdr:spPr>
        <a:xfrm>
          <a:off x="863111" y="168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2" name="直線コネクタ 26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3" name="テキスト ボックス 26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4" name="直線コネクタ 26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5" name="テキスト ボックス 26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6" name="直線コネクタ 26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7" name="テキスト ボックス 26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8" name="直線コネクタ 26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69" name="テキスト ボックス 26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0" name="直線コネクタ 26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1" name="テキスト ボックス 27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2" name="直線コネクタ 27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3" name="テキスト ボックス 27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87449</xdr:rowOff>
    </xdr:from>
    <xdr:to>
      <xdr:col>15</xdr:col>
      <xdr:colOff>180340</xdr:colOff>
      <xdr:row>38</xdr:row>
      <xdr:rowOff>86795</xdr:rowOff>
    </xdr:to>
    <xdr:cxnSp macro="">
      <xdr:nvCxnSpPr>
        <xdr:cNvPr id="277" name="直線コネクタ 276"/>
        <xdr:cNvCxnSpPr/>
      </xdr:nvCxnSpPr>
      <xdr:spPr>
        <a:xfrm flipV="1">
          <a:off x="10475595" y="5230949"/>
          <a:ext cx="1270" cy="137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90622</xdr:rowOff>
    </xdr:from>
    <xdr:ext cx="469744" cy="259045"/>
    <xdr:sp macro="" textlink="">
      <xdr:nvSpPr>
        <xdr:cNvPr id="278" name="労働費最小値テキスト"/>
        <xdr:cNvSpPr txBox="1"/>
      </xdr:nvSpPr>
      <xdr:spPr>
        <a:xfrm>
          <a:off x="10528300"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86795</xdr:rowOff>
    </xdr:from>
    <xdr:to>
      <xdr:col>15</xdr:col>
      <xdr:colOff>269875</xdr:colOff>
      <xdr:row>38</xdr:row>
      <xdr:rowOff>86795</xdr:rowOff>
    </xdr:to>
    <xdr:cxnSp macro="">
      <xdr:nvCxnSpPr>
        <xdr:cNvPr id="279" name="直線コネクタ 278"/>
        <xdr:cNvCxnSpPr/>
      </xdr:nvCxnSpPr>
      <xdr:spPr>
        <a:xfrm>
          <a:off x="10388600" y="660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34126</xdr:rowOff>
    </xdr:from>
    <xdr:ext cx="469744" cy="259045"/>
    <xdr:sp macro="" textlink="">
      <xdr:nvSpPr>
        <xdr:cNvPr id="280" name="労働費最大値テキスト"/>
        <xdr:cNvSpPr txBox="1"/>
      </xdr:nvSpPr>
      <xdr:spPr>
        <a:xfrm>
          <a:off x="10528300" y="50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30</xdr:row>
      <xdr:rowOff>87449</xdr:rowOff>
    </xdr:from>
    <xdr:to>
      <xdr:col>15</xdr:col>
      <xdr:colOff>269875</xdr:colOff>
      <xdr:row>30</xdr:row>
      <xdr:rowOff>87449</xdr:rowOff>
    </xdr:to>
    <xdr:cxnSp macro="">
      <xdr:nvCxnSpPr>
        <xdr:cNvPr id="281" name="直線コネクタ 280"/>
        <xdr:cNvCxnSpPr/>
      </xdr:nvCxnSpPr>
      <xdr:spPr>
        <a:xfrm>
          <a:off x="10388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129250</xdr:rowOff>
    </xdr:from>
    <xdr:to>
      <xdr:col>15</xdr:col>
      <xdr:colOff>180975</xdr:colOff>
      <xdr:row>37</xdr:row>
      <xdr:rowOff>164356</xdr:rowOff>
    </xdr:to>
    <xdr:cxnSp macro="">
      <xdr:nvCxnSpPr>
        <xdr:cNvPr id="282" name="直線コネクタ 281"/>
        <xdr:cNvCxnSpPr/>
      </xdr:nvCxnSpPr>
      <xdr:spPr>
        <a:xfrm>
          <a:off x="9639300" y="6472900"/>
          <a:ext cx="8382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33563</xdr:rowOff>
    </xdr:from>
    <xdr:ext cx="469744" cy="259045"/>
    <xdr:sp macro="" textlink="">
      <xdr:nvSpPr>
        <xdr:cNvPr id="283" name="労働費平均値テキスト"/>
        <xdr:cNvSpPr txBox="1"/>
      </xdr:nvSpPr>
      <xdr:spPr>
        <a:xfrm>
          <a:off x="10528300" y="62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10686</xdr:rowOff>
    </xdr:from>
    <xdr:to>
      <xdr:col>15</xdr:col>
      <xdr:colOff>231775</xdr:colOff>
      <xdr:row>37</xdr:row>
      <xdr:rowOff>112286</xdr:rowOff>
    </xdr:to>
    <xdr:sp macro="" textlink="">
      <xdr:nvSpPr>
        <xdr:cNvPr id="284" name="フローチャート : 判断 283"/>
        <xdr:cNvSpPr/>
      </xdr:nvSpPr>
      <xdr:spPr>
        <a:xfrm>
          <a:off x="10426700" y="63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63446</xdr:rowOff>
    </xdr:from>
    <xdr:to>
      <xdr:col>14</xdr:col>
      <xdr:colOff>28575</xdr:colOff>
      <xdr:row>37</xdr:row>
      <xdr:rowOff>129250</xdr:rowOff>
    </xdr:to>
    <xdr:cxnSp macro="">
      <xdr:nvCxnSpPr>
        <xdr:cNvPr id="285" name="直線コネクタ 284"/>
        <xdr:cNvCxnSpPr/>
      </xdr:nvCxnSpPr>
      <xdr:spPr>
        <a:xfrm>
          <a:off x="8750300" y="6407096"/>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120578</xdr:rowOff>
    </xdr:from>
    <xdr:to>
      <xdr:col>14</xdr:col>
      <xdr:colOff>79375</xdr:colOff>
      <xdr:row>36</xdr:row>
      <xdr:rowOff>50728</xdr:rowOff>
    </xdr:to>
    <xdr:sp macro="" textlink="">
      <xdr:nvSpPr>
        <xdr:cNvPr id="286" name="フローチャート : 判断 285"/>
        <xdr:cNvSpPr/>
      </xdr:nvSpPr>
      <xdr:spPr>
        <a:xfrm>
          <a:off x="9588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67255</xdr:rowOff>
    </xdr:from>
    <xdr:ext cx="469744" cy="259045"/>
    <xdr:sp macro="" textlink="">
      <xdr:nvSpPr>
        <xdr:cNvPr id="287" name="テキスト ボックス 286"/>
        <xdr:cNvSpPr txBox="1"/>
      </xdr:nvSpPr>
      <xdr:spPr>
        <a:xfrm>
          <a:off x="9391727"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56261</xdr:rowOff>
    </xdr:from>
    <xdr:to>
      <xdr:col>12</xdr:col>
      <xdr:colOff>511175</xdr:colOff>
      <xdr:row>37</xdr:row>
      <xdr:rowOff>63446</xdr:rowOff>
    </xdr:to>
    <xdr:cxnSp macro="">
      <xdr:nvCxnSpPr>
        <xdr:cNvPr id="288" name="直線コネクタ 287"/>
        <xdr:cNvCxnSpPr/>
      </xdr:nvCxnSpPr>
      <xdr:spPr>
        <a:xfrm>
          <a:off x="7861300" y="6057011"/>
          <a:ext cx="889000" cy="3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76653</xdr:rowOff>
    </xdr:from>
    <xdr:to>
      <xdr:col>12</xdr:col>
      <xdr:colOff>561975</xdr:colOff>
      <xdr:row>37</xdr:row>
      <xdr:rowOff>6803</xdr:rowOff>
    </xdr:to>
    <xdr:sp macro="" textlink="">
      <xdr:nvSpPr>
        <xdr:cNvPr id="289" name="フローチャート : 判断 288"/>
        <xdr:cNvSpPr/>
      </xdr:nvSpPr>
      <xdr:spPr>
        <a:xfrm>
          <a:off x="8699500" y="624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23330</xdr:rowOff>
    </xdr:from>
    <xdr:ext cx="469744" cy="259045"/>
    <xdr:sp macro="" textlink="">
      <xdr:nvSpPr>
        <xdr:cNvPr id="290" name="テキスト ボックス 289"/>
        <xdr:cNvSpPr txBox="1"/>
      </xdr:nvSpPr>
      <xdr:spPr>
        <a:xfrm>
          <a:off x="8515427" y="602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105084</xdr:rowOff>
    </xdr:from>
    <xdr:to>
      <xdr:col>11</xdr:col>
      <xdr:colOff>307975</xdr:colOff>
      <xdr:row>35</xdr:row>
      <xdr:rowOff>56261</xdr:rowOff>
    </xdr:to>
    <xdr:cxnSp macro="">
      <xdr:nvCxnSpPr>
        <xdr:cNvPr id="291" name="直線コネクタ 290"/>
        <xdr:cNvCxnSpPr/>
      </xdr:nvCxnSpPr>
      <xdr:spPr>
        <a:xfrm>
          <a:off x="6972300" y="5934384"/>
          <a:ext cx="8890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21953</xdr:rowOff>
    </xdr:from>
    <xdr:to>
      <xdr:col>11</xdr:col>
      <xdr:colOff>358775</xdr:colOff>
      <xdr:row>34</xdr:row>
      <xdr:rowOff>123553</xdr:rowOff>
    </xdr:to>
    <xdr:sp macro="" textlink="">
      <xdr:nvSpPr>
        <xdr:cNvPr id="292" name="フローチャート : 判断 291"/>
        <xdr:cNvSpPr/>
      </xdr:nvSpPr>
      <xdr:spPr>
        <a:xfrm>
          <a:off x="7810500" y="58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140080</xdr:rowOff>
    </xdr:from>
    <xdr:ext cx="469744" cy="259045"/>
    <xdr:sp macro="" textlink="">
      <xdr:nvSpPr>
        <xdr:cNvPr id="293" name="テキスト ボックス 292"/>
        <xdr:cNvSpPr txBox="1"/>
      </xdr:nvSpPr>
      <xdr:spPr>
        <a:xfrm>
          <a:off x="7626427"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35179</xdr:rowOff>
    </xdr:from>
    <xdr:to>
      <xdr:col>10</xdr:col>
      <xdr:colOff>155575</xdr:colOff>
      <xdr:row>30</xdr:row>
      <xdr:rowOff>136779</xdr:rowOff>
    </xdr:to>
    <xdr:sp macro="" textlink="">
      <xdr:nvSpPr>
        <xdr:cNvPr id="294" name="フローチャート : 判断 293"/>
        <xdr:cNvSpPr/>
      </xdr:nvSpPr>
      <xdr:spPr>
        <a:xfrm>
          <a:off x="6921500" y="517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153306</xdr:rowOff>
    </xdr:from>
    <xdr:ext cx="469744" cy="259045"/>
    <xdr:sp macro="" textlink="">
      <xdr:nvSpPr>
        <xdr:cNvPr id="295" name="テキスト ボックス 294"/>
        <xdr:cNvSpPr txBox="1"/>
      </xdr:nvSpPr>
      <xdr:spPr>
        <a:xfrm>
          <a:off x="6737427"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113556</xdr:rowOff>
    </xdr:from>
    <xdr:to>
      <xdr:col>15</xdr:col>
      <xdr:colOff>231775</xdr:colOff>
      <xdr:row>38</xdr:row>
      <xdr:rowOff>43706</xdr:rowOff>
    </xdr:to>
    <xdr:sp macro="" textlink="">
      <xdr:nvSpPr>
        <xdr:cNvPr id="301" name="円/楕円 300"/>
        <xdr:cNvSpPr/>
      </xdr:nvSpPr>
      <xdr:spPr>
        <a:xfrm>
          <a:off x="10426700" y="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28483</xdr:rowOff>
    </xdr:from>
    <xdr:ext cx="469744" cy="259045"/>
    <xdr:sp macro="" textlink="">
      <xdr:nvSpPr>
        <xdr:cNvPr id="302" name="労働費該当値テキスト"/>
        <xdr:cNvSpPr txBox="1"/>
      </xdr:nvSpPr>
      <xdr:spPr>
        <a:xfrm>
          <a:off x="10528300" y="637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78450</xdr:rowOff>
    </xdr:from>
    <xdr:to>
      <xdr:col>14</xdr:col>
      <xdr:colOff>79375</xdr:colOff>
      <xdr:row>38</xdr:row>
      <xdr:rowOff>8599</xdr:rowOff>
    </xdr:to>
    <xdr:sp macro="" textlink="">
      <xdr:nvSpPr>
        <xdr:cNvPr id="303" name="円/楕円 302"/>
        <xdr:cNvSpPr/>
      </xdr:nvSpPr>
      <xdr:spPr>
        <a:xfrm>
          <a:off x="9588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171176</xdr:rowOff>
    </xdr:from>
    <xdr:ext cx="469744" cy="259045"/>
    <xdr:sp macro="" textlink="">
      <xdr:nvSpPr>
        <xdr:cNvPr id="304" name="テキスト ボックス 303"/>
        <xdr:cNvSpPr txBox="1"/>
      </xdr:nvSpPr>
      <xdr:spPr>
        <a:xfrm>
          <a:off x="9391727" y="651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12646</xdr:rowOff>
    </xdr:from>
    <xdr:to>
      <xdr:col>12</xdr:col>
      <xdr:colOff>561975</xdr:colOff>
      <xdr:row>37</xdr:row>
      <xdr:rowOff>114246</xdr:rowOff>
    </xdr:to>
    <xdr:sp macro="" textlink="">
      <xdr:nvSpPr>
        <xdr:cNvPr id="305" name="円/楕円 304"/>
        <xdr:cNvSpPr/>
      </xdr:nvSpPr>
      <xdr:spPr>
        <a:xfrm>
          <a:off x="8699500" y="63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105373</xdr:rowOff>
    </xdr:from>
    <xdr:ext cx="469744" cy="259045"/>
    <xdr:sp macro="" textlink="">
      <xdr:nvSpPr>
        <xdr:cNvPr id="306" name="テキスト ボックス 305"/>
        <xdr:cNvSpPr txBox="1"/>
      </xdr:nvSpPr>
      <xdr:spPr>
        <a:xfrm>
          <a:off x="8515427" y="644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5461</xdr:rowOff>
    </xdr:from>
    <xdr:to>
      <xdr:col>11</xdr:col>
      <xdr:colOff>358775</xdr:colOff>
      <xdr:row>35</xdr:row>
      <xdr:rowOff>107061</xdr:rowOff>
    </xdr:to>
    <xdr:sp macro="" textlink="">
      <xdr:nvSpPr>
        <xdr:cNvPr id="307" name="円/楕円 306"/>
        <xdr:cNvSpPr/>
      </xdr:nvSpPr>
      <xdr:spPr>
        <a:xfrm>
          <a:off x="7810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98188</xdr:rowOff>
    </xdr:from>
    <xdr:ext cx="469744" cy="259045"/>
    <xdr:sp macro="" textlink="">
      <xdr:nvSpPr>
        <xdr:cNvPr id="308" name="テキスト ボックス 307"/>
        <xdr:cNvSpPr txBox="1"/>
      </xdr:nvSpPr>
      <xdr:spPr>
        <a:xfrm>
          <a:off x="7626427" y="60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54284</xdr:rowOff>
    </xdr:from>
    <xdr:to>
      <xdr:col>10</xdr:col>
      <xdr:colOff>155575</xdr:colOff>
      <xdr:row>34</xdr:row>
      <xdr:rowOff>155884</xdr:rowOff>
    </xdr:to>
    <xdr:sp macro="" textlink="">
      <xdr:nvSpPr>
        <xdr:cNvPr id="309" name="円/楕円 308"/>
        <xdr:cNvSpPr/>
      </xdr:nvSpPr>
      <xdr:spPr>
        <a:xfrm>
          <a:off x="6921500" y="58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147011</xdr:rowOff>
    </xdr:from>
    <xdr:ext cx="469744" cy="259045"/>
    <xdr:sp macro="" textlink="">
      <xdr:nvSpPr>
        <xdr:cNvPr id="310" name="テキスト ボックス 309"/>
        <xdr:cNvSpPr txBox="1"/>
      </xdr:nvSpPr>
      <xdr:spPr>
        <a:xfrm>
          <a:off x="6737427" y="59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1" name="テキスト ボックス 32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7" name="テキスト ボックス 32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9" name="テキスト ボックス 32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3" name="直線コネクタ 332"/>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4" name="農林水産業費最小値テキスト"/>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5" name="直線コネクタ 334"/>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6" name="農林水産業費最大値テキスト"/>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7" name="直線コネクタ 336"/>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27343</xdr:rowOff>
    </xdr:from>
    <xdr:to>
      <xdr:col>15</xdr:col>
      <xdr:colOff>180975</xdr:colOff>
      <xdr:row>53</xdr:row>
      <xdr:rowOff>111087</xdr:rowOff>
    </xdr:to>
    <xdr:cxnSp macro="">
      <xdr:nvCxnSpPr>
        <xdr:cNvPr id="338" name="直線コネクタ 337"/>
        <xdr:cNvCxnSpPr/>
      </xdr:nvCxnSpPr>
      <xdr:spPr>
        <a:xfrm>
          <a:off x="9639300" y="9114193"/>
          <a:ext cx="8382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56240</xdr:rowOff>
    </xdr:from>
    <xdr:ext cx="534377" cy="259045"/>
    <xdr:sp macro="" textlink="">
      <xdr:nvSpPr>
        <xdr:cNvPr id="339" name="農林水産業費平均値テキスト"/>
        <xdr:cNvSpPr txBox="1"/>
      </xdr:nvSpPr>
      <xdr:spPr>
        <a:xfrm>
          <a:off x="10528300" y="93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0" name="フローチャート : 判断 339"/>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39459</xdr:rowOff>
    </xdr:from>
    <xdr:to>
      <xdr:col>14</xdr:col>
      <xdr:colOff>28575</xdr:colOff>
      <xdr:row>53</xdr:row>
      <xdr:rowOff>27343</xdr:rowOff>
    </xdr:to>
    <xdr:cxnSp macro="">
      <xdr:nvCxnSpPr>
        <xdr:cNvPr id="341" name="直線コネクタ 340"/>
        <xdr:cNvCxnSpPr/>
      </xdr:nvCxnSpPr>
      <xdr:spPr>
        <a:xfrm>
          <a:off x="8750300" y="8783409"/>
          <a:ext cx="889000" cy="3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2" name="フローチャート : 判断 341"/>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30675</xdr:rowOff>
    </xdr:from>
    <xdr:ext cx="534377" cy="259045"/>
    <xdr:sp macro="" textlink="">
      <xdr:nvSpPr>
        <xdr:cNvPr id="343" name="テキスト ボックス 342"/>
        <xdr:cNvSpPr txBox="1"/>
      </xdr:nvSpPr>
      <xdr:spPr>
        <a:xfrm>
          <a:off x="9359411" y="94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118326</xdr:rowOff>
    </xdr:from>
    <xdr:to>
      <xdr:col>12</xdr:col>
      <xdr:colOff>511175</xdr:colOff>
      <xdr:row>51</xdr:row>
      <xdr:rowOff>39459</xdr:rowOff>
    </xdr:to>
    <xdr:cxnSp macro="">
      <xdr:nvCxnSpPr>
        <xdr:cNvPr id="344" name="直線コネクタ 343"/>
        <xdr:cNvCxnSpPr/>
      </xdr:nvCxnSpPr>
      <xdr:spPr>
        <a:xfrm>
          <a:off x="7861300" y="8690826"/>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5" name="フローチャート : 判断 344"/>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78223</xdr:rowOff>
    </xdr:from>
    <xdr:ext cx="534377" cy="259045"/>
    <xdr:sp macro="" textlink="">
      <xdr:nvSpPr>
        <xdr:cNvPr id="346" name="テキスト ボックス 345"/>
        <xdr:cNvSpPr txBox="1"/>
      </xdr:nvSpPr>
      <xdr:spPr>
        <a:xfrm>
          <a:off x="84831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118326</xdr:rowOff>
    </xdr:from>
    <xdr:to>
      <xdr:col>11</xdr:col>
      <xdr:colOff>307975</xdr:colOff>
      <xdr:row>53</xdr:row>
      <xdr:rowOff>42202</xdr:rowOff>
    </xdr:to>
    <xdr:cxnSp macro="">
      <xdr:nvCxnSpPr>
        <xdr:cNvPr id="347" name="直線コネクタ 346"/>
        <xdr:cNvCxnSpPr/>
      </xdr:nvCxnSpPr>
      <xdr:spPr>
        <a:xfrm flipV="1">
          <a:off x="6972300" y="8690826"/>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96520</xdr:rowOff>
    </xdr:from>
    <xdr:to>
      <xdr:col>11</xdr:col>
      <xdr:colOff>358775</xdr:colOff>
      <xdr:row>53</xdr:row>
      <xdr:rowOff>26670</xdr:rowOff>
    </xdr:to>
    <xdr:sp macro="" textlink="">
      <xdr:nvSpPr>
        <xdr:cNvPr id="348" name="フローチャート : 判断 347"/>
        <xdr:cNvSpPr/>
      </xdr:nvSpPr>
      <xdr:spPr>
        <a:xfrm>
          <a:off x="7810500" y="901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17797</xdr:rowOff>
    </xdr:from>
    <xdr:ext cx="534377" cy="259045"/>
    <xdr:sp macro="" textlink="">
      <xdr:nvSpPr>
        <xdr:cNvPr id="349" name="テキスト ボックス 348"/>
        <xdr:cNvSpPr txBox="1"/>
      </xdr:nvSpPr>
      <xdr:spPr>
        <a:xfrm>
          <a:off x="7594111" y="91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161290</xdr:rowOff>
    </xdr:from>
    <xdr:to>
      <xdr:col>10</xdr:col>
      <xdr:colOff>155575</xdr:colOff>
      <xdr:row>54</xdr:row>
      <xdr:rowOff>91440</xdr:rowOff>
    </xdr:to>
    <xdr:sp macro="" textlink="">
      <xdr:nvSpPr>
        <xdr:cNvPr id="350" name="フローチャート : 判断 349"/>
        <xdr:cNvSpPr/>
      </xdr:nvSpPr>
      <xdr:spPr>
        <a:xfrm>
          <a:off x="6921500" y="92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82567</xdr:rowOff>
    </xdr:from>
    <xdr:ext cx="534377" cy="259045"/>
    <xdr:sp macro="" textlink="">
      <xdr:nvSpPr>
        <xdr:cNvPr id="351" name="テキスト ボックス 350"/>
        <xdr:cNvSpPr txBox="1"/>
      </xdr:nvSpPr>
      <xdr:spPr>
        <a:xfrm>
          <a:off x="6705111" y="93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60287</xdr:rowOff>
    </xdr:from>
    <xdr:to>
      <xdr:col>15</xdr:col>
      <xdr:colOff>231775</xdr:colOff>
      <xdr:row>53</xdr:row>
      <xdr:rowOff>161887</xdr:rowOff>
    </xdr:to>
    <xdr:sp macro="" textlink="">
      <xdr:nvSpPr>
        <xdr:cNvPr id="357" name="円/楕円 356"/>
        <xdr:cNvSpPr/>
      </xdr:nvSpPr>
      <xdr:spPr>
        <a:xfrm>
          <a:off x="10426700" y="91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83164</xdr:rowOff>
    </xdr:from>
    <xdr:ext cx="534377" cy="259045"/>
    <xdr:sp macro="" textlink="">
      <xdr:nvSpPr>
        <xdr:cNvPr id="358" name="農林水産業費該当値テキスト"/>
        <xdr:cNvSpPr txBox="1"/>
      </xdr:nvSpPr>
      <xdr:spPr>
        <a:xfrm>
          <a:off x="10528300" y="89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147993</xdr:rowOff>
    </xdr:from>
    <xdr:to>
      <xdr:col>14</xdr:col>
      <xdr:colOff>79375</xdr:colOff>
      <xdr:row>53</xdr:row>
      <xdr:rowOff>78143</xdr:rowOff>
    </xdr:to>
    <xdr:sp macro="" textlink="">
      <xdr:nvSpPr>
        <xdr:cNvPr id="359" name="円/楕円 358"/>
        <xdr:cNvSpPr/>
      </xdr:nvSpPr>
      <xdr:spPr>
        <a:xfrm>
          <a:off x="9588500" y="906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94670</xdr:rowOff>
    </xdr:from>
    <xdr:ext cx="534377" cy="259045"/>
    <xdr:sp macro="" textlink="">
      <xdr:nvSpPr>
        <xdr:cNvPr id="360" name="テキスト ボックス 359"/>
        <xdr:cNvSpPr txBox="1"/>
      </xdr:nvSpPr>
      <xdr:spPr>
        <a:xfrm>
          <a:off x="9359411" y="883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47,449</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160109</xdr:rowOff>
    </xdr:from>
    <xdr:to>
      <xdr:col>12</xdr:col>
      <xdr:colOff>561975</xdr:colOff>
      <xdr:row>51</xdr:row>
      <xdr:rowOff>90259</xdr:rowOff>
    </xdr:to>
    <xdr:sp macro="" textlink="">
      <xdr:nvSpPr>
        <xdr:cNvPr id="361" name="円/楕円 360"/>
        <xdr:cNvSpPr/>
      </xdr:nvSpPr>
      <xdr:spPr>
        <a:xfrm>
          <a:off x="8699500" y="87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106786</xdr:rowOff>
    </xdr:from>
    <xdr:ext cx="534377" cy="259045"/>
    <xdr:sp macro="" textlink="">
      <xdr:nvSpPr>
        <xdr:cNvPr id="362" name="テキスト ボックス 361"/>
        <xdr:cNvSpPr txBox="1"/>
      </xdr:nvSpPr>
      <xdr:spPr>
        <a:xfrm>
          <a:off x="8483111" y="85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56,131</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67526</xdr:rowOff>
    </xdr:from>
    <xdr:to>
      <xdr:col>11</xdr:col>
      <xdr:colOff>358775</xdr:colOff>
      <xdr:row>50</xdr:row>
      <xdr:rowOff>169126</xdr:rowOff>
    </xdr:to>
    <xdr:sp macro="" textlink="">
      <xdr:nvSpPr>
        <xdr:cNvPr id="363" name="円/楕円 362"/>
        <xdr:cNvSpPr/>
      </xdr:nvSpPr>
      <xdr:spPr>
        <a:xfrm>
          <a:off x="7810500" y="86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14203</xdr:rowOff>
    </xdr:from>
    <xdr:ext cx="534377" cy="259045"/>
    <xdr:sp macro="" textlink="">
      <xdr:nvSpPr>
        <xdr:cNvPr id="364" name="テキスト ボックス 363"/>
        <xdr:cNvSpPr txBox="1"/>
      </xdr:nvSpPr>
      <xdr:spPr>
        <a:xfrm>
          <a:off x="7594111" y="84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162852</xdr:rowOff>
    </xdr:from>
    <xdr:to>
      <xdr:col>10</xdr:col>
      <xdr:colOff>155575</xdr:colOff>
      <xdr:row>53</xdr:row>
      <xdr:rowOff>93002</xdr:rowOff>
    </xdr:to>
    <xdr:sp macro="" textlink="">
      <xdr:nvSpPr>
        <xdr:cNvPr id="365" name="円/楕円 364"/>
        <xdr:cNvSpPr/>
      </xdr:nvSpPr>
      <xdr:spPr>
        <a:xfrm>
          <a:off x="6921500" y="90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109529</xdr:rowOff>
    </xdr:from>
    <xdr:ext cx="534377" cy="259045"/>
    <xdr:sp macro="" textlink="">
      <xdr:nvSpPr>
        <xdr:cNvPr id="366" name="テキスト ボックス 365"/>
        <xdr:cNvSpPr txBox="1"/>
      </xdr:nvSpPr>
      <xdr:spPr>
        <a:xfrm>
          <a:off x="6705111" y="88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0" name="直線コネクタ 389"/>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1" name="商工費最小値テキスト"/>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2" name="直線コネクタ 391"/>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3" name="商工費最大値テキスト"/>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4" name="直線コネクタ 393"/>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90421</xdr:rowOff>
    </xdr:from>
    <xdr:to>
      <xdr:col>15</xdr:col>
      <xdr:colOff>180975</xdr:colOff>
      <xdr:row>76</xdr:row>
      <xdr:rowOff>138068</xdr:rowOff>
    </xdr:to>
    <xdr:cxnSp macro="">
      <xdr:nvCxnSpPr>
        <xdr:cNvPr id="395" name="直線コネクタ 394"/>
        <xdr:cNvCxnSpPr/>
      </xdr:nvCxnSpPr>
      <xdr:spPr>
        <a:xfrm>
          <a:off x="9639300" y="13120621"/>
          <a:ext cx="8382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29726</xdr:rowOff>
    </xdr:from>
    <xdr:ext cx="534377" cy="259045"/>
    <xdr:sp macro="" textlink="">
      <xdr:nvSpPr>
        <xdr:cNvPr id="396" name="商工費平均値テキスト"/>
        <xdr:cNvSpPr txBox="1"/>
      </xdr:nvSpPr>
      <xdr:spPr>
        <a:xfrm>
          <a:off x="10528300" y="12717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7" name="フローチャート : 判断 396"/>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70662</xdr:rowOff>
    </xdr:from>
    <xdr:to>
      <xdr:col>14</xdr:col>
      <xdr:colOff>28575</xdr:colOff>
      <xdr:row>76</xdr:row>
      <xdr:rowOff>90421</xdr:rowOff>
    </xdr:to>
    <xdr:cxnSp macro="">
      <xdr:nvCxnSpPr>
        <xdr:cNvPr id="398" name="直線コネクタ 397"/>
        <xdr:cNvCxnSpPr/>
      </xdr:nvCxnSpPr>
      <xdr:spPr>
        <a:xfrm>
          <a:off x="8750300" y="13100862"/>
          <a:ext cx="8890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399" name="フローチャート : 判断 398"/>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42435</xdr:rowOff>
    </xdr:from>
    <xdr:ext cx="534377" cy="259045"/>
    <xdr:sp macro="" textlink="">
      <xdr:nvSpPr>
        <xdr:cNvPr id="400" name="テキスト ボックス 399"/>
        <xdr:cNvSpPr txBox="1"/>
      </xdr:nvSpPr>
      <xdr:spPr>
        <a:xfrm>
          <a:off x="93594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28927</xdr:rowOff>
    </xdr:from>
    <xdr:to>
      <xdr:col>12</xdr:col>
      <xdr:colOff>511175</xdr:colOff>
      <xdr:row>76</xdr:row>
      <xdr:rowOff>70662</xdr:rowOff>
    </xdr:to>
    <xdr:cxnSp macro="">
      <xdr:nvCxnSpPr>
        <xdr:cNvPr id="401" name="直線コネクタ 400"/>
        <xdr:cNvCxnSpPr/>
      </xdr:nvCxnSpPr>
      <xdr:spPr>
        <a:xfrm>
          <a:off x="7861300" y="13059127"/>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2" name="フローチャート : 判断 401"/>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93053</xdr:rowOff>
    </xdr:from>
    <xdr:ext cx="534377" cy="259045"/>
    <xdr:sp macro="" textlink="">
      <xdr:nvSpPr>
        <xdr:cNvPr id="403" name="テキスト ボックス 402"/>
        <xdr:cNvSpPr txBox="1"/>
      </xdr:nvSpPr>
      <xdr:spPr>
        <a:xfrm>
          <a:off x="8483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28927</xdr:rowOff>
    </xdr:from>
    <xdr:to>
      <xdr:col>11</xdr:col>
      <xdr:colOff>307975</xdr:colOff>
      <xdr:row>76</xdr:row>
      <xdr:rowOff>53518</xdr:rowOff>
    </xdr:to>
    <xdr:cxnSp macro="">
      <xdr:nvCxnSpPr>
        <xdr:cNvPr id="404" name="直線コネクタ 403"/>
        <xdr:cNvCxnSpPr/>
      </xdr:nvCxnSpPr>
      <xdr:spPr>
        <a:xfrm flipV="1">
          <a:off x="6972300" y="13059127"/>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15029</xdr:rowOff>
    </xdr:from>
    <xdr:to>
      <xdr:col>11</xdr:col>
      <xdr:colOff>358775</xdr:colOff>
      <xdr:row>75</xdr:row>
      <xdr:rowOff>116629</xdr:rowOff>
    </xdr:to>
    <xdr:sp macro="" textlink="">
      <xdr:nvSpPr>
        <xdr:cNvPr id="405" name="フローチャート : 判断 404"/>
        <xdr:cNvSpPr/>
      </xdr:nvSpPr>
      <xdr:spPr>
        <a:xfrm>
          <a:off x="7810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133156</xdr:rowOff>
    </xdr:from>
    <xdr:ext cx="534377" cy="259045"/>
    <xdr:sp macro="" textlink="">
      <xdr:nvSpPr>
        <xdr:cNvPr id="406" name="テキスト ボックス 405"/>
        <xdr:cNvSpPr txBox="1"/>
      </xdr:nvSpPr>
      <xdr:spPr>
        <a:xfrm>
          <a:off x="7594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86695</xdr:rowOff>
    </xdr:from>
    <xdr:to>
      <xdr:col>10</xdr:col>
      <xdr:colOff>155575</xdr:colOff>
      <xdr:row>75</xdr:row>
      <xdr:rowOff>16845</xdr:rowOff>
    </xdr:to>
    <xdr:sp macro="" textlink="">
      <xdr:nvSpPr>
        <xdr:cNvPr id="407" name="フローチャート : 判断 406"/>
        <xdr:cNvSpPr/>
      </xdr:nvSpPr>
      <xdr:spPr>
        <a:xfrm>
          <a:off x="6921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33372</xdr:rowOff>
    </xdr:from>
    <xdr:ext cx="534377" cy="259045"/>
    <xdr:sp macro="" textlink="">
      <xdr:nvSpPr>
        <xdr:cNvPr id="408" name="テキスト ボックス 407"/>
        <xdr:cNvSpPr txBox="1"/>
      </xdr:nvSpPr>
      <xdr:spPr>
        <a:xfrm>
          <a:off x="6705111" y="125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87268</xdr:rowOff>
    </xdr:from>
    <xdr:to>
      <xdr:col>15</xdr:col>
      <xdr:colOff>231775</xdr:colOff>
      <xdr:row>77</xdr:row>
      <xdr:rowOff>17418</xdr:rowOff>
    </xdr:to>
    <xdr:sp macro="" textlink="">
      <xdr:nvSpPr>
        <xdr:cNvPr id="414" name="円/楕円 413"/>
        <xdr:cNvSpPr/>
      </xdr:nvSpPr>
      <xdr:spPr>
        <a:xfrm>
          <a:off x="10426700" y="131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65695</xdr:rowOff>
    </xdr:from>
    <xdr:ext cx="534377" cy="259045"/>
    <xdr:sp macro="" textlink="">
      <xdr:nvSpPr>
        <xdr:cNvPr id="415" name="商工費該当値テキスト"/>
        <xdr:cNvSpPr txBox="1"/>
      </xdr:nvSpPr>
      <xdr:spPr>
        <a:xfrm>
          <a:off x="10528300" y="130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39621</xdr:rowOff>
    </xdr:from>
    <xdr:to>
      <xdr:col>14</xdr:col>
      <xdr:colOff>79375</xdr:colOff>
      <xdr:row>76</xdr:row>
      <xdr:rowOff>141221</xdr:rowOff>
    </xdr:to>
    <xdr:sp macro="" textlink="">
      <xdr:nvSpPr>
        <xdr:cNvPr id="416" name="円/楕円 415"/>
        <xdr:cNvSpPr/>
      </xdr:nvSpPr>
      <xdr:spPr>
        <a:xfrm>
          <a:off x="9588500" y="130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132348</xdr:rowOff>
    </xdr:from>
    <xdr:ext cx="534377" cy="259045"/>
    <xdr:sp macro="" textlink="">
      <xdr:nvSpPr>
        <xdr:cNvPr id="417" name="テキスト ボックス 416"/>
        <xdr:cNvSpPr txBox="1"/>
      </xdr:nvSpPr>
      <xdr:spPr>
        <a:xfrm>
          <a:off x="9359411" y="1316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19862</xdr:rowOff>
    </xdr:from>
    <xdr:to>
      <xdr:col>12</xdr:col>
      <xdr:colOff>561975</xdr:colOff>
      <xdr:row>76</xdr:row>
      <xdr:rowOff>121462</xdr:rowOff>
    </xdr:to>
    <xdr:sp macro="" textlink="">
      <xdr:nvSpPr>
        <xdr:cNvPr id="418" name="円/楕円 417"/>
        <xdr:cNvSpPr/>
      </xdr:nvSpPr>
      <xdr:spPr>
        <a:xfrm>
          <a:off x="8699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112589</xdr:rowOff>
    </xdr:from>
    <xdr:ext cx="534377" cy="259045"/>
    <xdr:sp macro="" textlink="">
      <xdr:nvSpPr>
        <xdr:cNvPr id="419" name="テキスト ボックス 418"/>
        <xdr:cNvSpPr txBox="1"/>
      </xdr:nvSpPr>
      <xdr:spPr>
        <a:xfrm>
          <a:off x="8483111" y="131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149577</xdr:rowOff>
    </xdr:from>
    <xdr:to>
      <xdr:col>11</xdr:col>
      <xdr:colOff>358775</xdr:colOff>
      <xdr:row>76</xdr:row>
      <xdr:rowOff>79727</xdr:rowOff>
    </xdr:to>
    <xdr:sp macro="" textlink="">
      <xdr:nvSpPr>
        <xdr:cNvPr id="420" name="円/楕円 419"/>
        <xdr:cNvSpPr/>
      </xdr:nvSpPr>
      <xdr:spPr>
        <a:xfrm>
          <a:off x="7810500" y="130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70854</xdr:rowOff>
    </xdr:from>
    <xdr:ext cx="534377" cy="259045"/>
    <xdr:sp macro="" textlink="">
      <xdr:nvSpPr>
        <xdr:cNvPr id="421" name="テキスト ボックス 420"/>
        <xdr:cNvSpPr txBox="1"/>
      </xdr:nvSpPr>
      <xdr:spPr>
        <a:xfrm>
          <a:off x="7594111" y="131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2718</xdr:rowOff>
    </xdr:from>
    <xdr:to>
      <xdr:col>10</xdr:col>
      <xdr:colOff>155575</xdr:colOff>
      <xdr:row>76</xdr:row>
      <xdr:rowOff>104318</xdr:rowOff>
    </xdr:to>
    <xdr:sp macro="" textlink="">
      <xdr:nvSpPr>
        <xdr:cNvPr id="422" name="円/楕円 421"/>
        <xdr:cNvSpPr/>
      </xdr:nvSpPr>
      <xdr:spPr>
        <a:xfrm>
          <a:off x="6921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95445</xdr:rowOff>
    </xdr:from>
    <xdr:ext cx="534377" cy="259045"/>
    <xdr:sp macro="" textlink="">
      <xdr:nvSpPr>
        <xdr:cNvPr id="423" name="テキスト ボックス 422"/>
        <xdr:cNvSpPr txBox="1"/>
      </xdr:nvSpPr>
      <xdr:spPr>
        <a:xfrm>
          <a:off x="6705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2" name="テキスト ボックス 43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4" name="テキスト ボックス 43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0" name="テキスト ボックス 43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48" name="直線コネクタ 447"/>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49" name="土木費最小値テキスト"/>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0" name="直線コネクタ 449"/>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1" name="土木費最大値テキスト"/>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2" name="直線コネクタ 451"/>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138018</xdr:rowOff>
    </xdr:from>
    <xdr:to>
      <xdr:col>15</xdr:col>
      <xdr:colOff>180975</xdr:colOff>
      <xdr:row>98</xdr:row>
      <xdr:rowOff>53273</xdr:rowOff>
    </xdr:to>
    <xdr:cxnSp macro="">
      <xdr:nvCxnSpPr>
        <xdr:cNvPr id="453" name="直線コネクタ 452"/>
        <xdr:cNvCxnSpPr/>
      </xdr:nvCxnSpPr>
      <xdr:spPr>
        <a:xfrm flipV="1">
          <a:off x="9639300" y="16768668"/>
          <a:ext cx="8382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124889</xdr:rowOff>
    </xdr:from>
    <xdr:ext cx="534377" cy="259045"/>
    <xdr:sp macro="" textlink="">
      <xdr:nvSpPr>
        <xdr:cNvPr id="454" name="土木費平均値テキスト"/>
        <xdr:cNvSpPr txBox="1"/>
      </xdr:nvSpPr>
      <xdr:spPr>
        <a:xfrm>
          <a:off x="10528300" y="1641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5" name="フローチャート : 判断 454"/>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104186</xdr:rowOff>
    </xdr:from>
    <xdr:to>
      <xdr:col>14</xdr:col>
      <xdr:colOff>28575</xdr:colOff>
      <xdr:row>98</xdr:row>
      <xdr:rowOff>53273</xdr:rowOff>
    </xdr:to>
    <xdr:cxnSp macro="">
      <xdr:nvCxnSpPr>
        <xdr:cNvPr id="456" name="直線コネクタ 455"/>
        <xdr:cNvCxnSpPr/>
      </xdr:nvCxnSpPr>
      <xdr:spPr>
        <a:xfrm>
          <a:off x="8750300" y="16734836"/>
          <a:ext cx="889000" cy="1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7" name="フローチャート : 判断 456"/>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93167</xdr:rowOff>
    </xdr:from>
    <xdr:ext cx="534377" cy="259045"/>
    <xdr:sp macro="" textlink="">
      <xdr:nvSpPr>
        <xdr:cNvPr id="458" name="テキスト ボックス 457"/>
        <xdr:cNvSpPr txBox="1"/>
      </xdr:nvSpPr>
      <xdr:spPr>
        <a:xfrm>
          <a:off x="93594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57290</xdr:rowOff>
    </xdr:from>
    <xdr:to>
      <xdr:col>12</xdr:col>
      <xdr:colOff>511175</xdr:colOff>
      <xdr:row>97</xdr:row>
      <xdr:rowOff>104186</xdr:rowOff>
    </xdr:to>
    <xdr:cxnSp macro="">
      <xdr:nvCxnSpPr>
        <xdr:cNvPr id="459" name="直線コネクタ 458"/>
        <xdr:cNvCxnSpPr/>
      </xdr:nvCxnSpPr>
      <xdr:spPr>
        <a:xfrm>
          <a:off x="7861300" y="16687940"/>
          <a:ext cx="889000" cy="4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0" name="フローチャート : 判断 459"/>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134969</xdr:rowOff>
    </xdr:from>
    <xdr:ext cx="534377" cy="259045"/>
    <xdr:sp macro="" textlink="">
      <xdr:nvSpPr>
        <xdr:cNvPr id="461" name="テキスト ボックス 460"/>
        <xdr:cNvSpPr txBox="1"/>
      </xdr:nvSpPr>
      <xdr:spPr>
        <a:xfrm>
          <a:off x="8483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57290</xdr:rowOff>
    </xdr:from>
    <xdr:to>
      <xdr:col>11</xdr:col>
      <xdr:colOff>307975</xdr:colOff>
      <xdr:row>97</xdr:row>
      <xdr:rowOff>134131</xdr:rowOff>
    </xdr:to>
    <xdr:cxnSp macro="">
      <xdr:nvCxnSpPr>
        <xdr:cNvPr id="462" name="直線コネクタ 461"/>
        <xdr:cNvCxnSpPr/>
      </xdr:nvCxnSpPr>
      <xdr:spPr>
        <a:xfrm flipV="1">
          <a:off x="6972300" y="16687940"/>
          <a:ext cx="889000" cy="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161905</xdr:rowOff>
    </xdr:from>
    <xdr:to>
      <xdr:col>11</xdr:col>
      <xdr:colOff>358775</xdr:colOff>
      <xdr:row>96</xdr:row>
      <xdr:rowOff>92055</xdr:rowOff>
    </xdr:to>
    <xdr:sp macro="" textlink="">
      <xdr:nvSpPr>
        <xdr:cNvPr id="463" name="フローチャート : 判断 462"/>
        <xdr:cNvSpPr/>
      </xdr:nvSpPr>
      <xdr:spPr>
        <a:xfrm>
          <a:off x="7810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108582</xdr:rowOff>
    </xdr:from>
    <xdr:ext cx="534377" cy="259045"/>
    <xdr:sp macro="" textlink="">
      <xdr:nvSpPr>
        <xdr:cNvPr id="464" name="テキスト ボックス 463"/>
        <xdr:cNvSpPr txBox="1"/>
      </xdr:nvSpPr>
      <xdr:spPr>
        <a:xfrm>
          <a:off x="7594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104037</xdr:rowOff>
    </xdr:from>
    <xdr:to>
      <xdr:col>10</xdr:col>
      <xdr:colOff>155575</xdr:colOff>
      <xdr:row>97</xdr:row>
      <xdr:rowOff>34187</xdr:rowOff>
    </xdr:to>
    <xdr:sp macro="" textlink="">
      <xdr:nvSpPr>
        <xdr:cNvPr id="465" name="フローチャート : 判断 464"/>
        <xdr:cNvSpPr/>
      </xdr:nvSpPr>
      <xdr:spPr>
        <a:xfrm>
          <a:off x="6921500" y="1656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50714</xdr:rowOff>
    </xdr:from>
    <xdr:ext cx="534377" cy="259045"/>
    <xdr:sp macro="" textlink="">
      <xdr:nvSpPr>
        <xdr:cNvPr id="466" name="テキスト ボックス 465"/>
        <xdr:cNvSpPr txBox="1"/>
      </xdr:nvSpPr>
      <xdr:spPr>
        <a:xfrm>
          <a:off x="6705111" y="163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87218</xdr:rowOff>
    </xdr:from>
    <xdr:to>
      <xdr:col>15</xdr:col>
      <xdr:colOff>231775</xdr:colOff>
      <xdr:row>98</xdr:row>
      <xdr:rowOff>17368</xdr:rowOff>
    </xdr:to>
    <xdr:sp macro="" textlink="">
      <xdr:nvSpPr>
        <xdr:cNvPr id="472" name="円/楕円 471"/>
        <xdr:cNvSpPr/>
      </xdr:nvSpPr>
      <xdr:spPr>
        <a:xfrm>
          <a:off x="10426700" y="167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65645</xdr:rowOff>
    </xdr:from>
    <xdr:ext cx="534377" cy="259045"/>
    <xdr:sp macro="" textlink="">
      <xdr:nvSpPr>
        <xdr:cNvPr id="473" name="土木費該当値テキスト"/>
        <xdr:cNvSpPr txBox="1"/>
      </xdr:nvSpPr>
      <xdr:spPr>
        <a:xfrm>
          <a:off x="10528300" y="166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2473</xdr:rowOff>
    </xdr:from>
    <xdr:to>
      <xdr:col>14</xdr:col>
      <xdr:colOff>79375</xdr:colOff>
      <xdr:row>98</xdr:row>
      <xdr:rowOff>104073</xdr:rowOff>
    </xdr:to>
    <xdr:sp macro="" textlink="">
      <xdr:nvSpPr>
        <xdr:cNvPr id="474" name="円/楕円 473"/>
        <xdr:cNvSpPr/>
      </xdr:nvSpPr>
      <xdr:spPr>
        <a:xfrm>
          <a:off x="9588500" y="168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95200</xdr:rowOff>
    </xdr:from>
    <xdr:ext cx="534377" cy="259045"/>
    <xdr:sp macro="" textlink="">
      <xdr:nvSpPr>
        <xdr:cNvPr id="475" name="テキスト ボックス 474"/>
        <xdr:cNvSpPr txBox="1"/>
      </xdr:nvSpPr>
      <xdr:spPr>
        <a:xfrm>
          <a:off x="9359411" y="1689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53386</xdr:rowOff>
    </xdr:from>
    <xdr:to>
      <xdr:col>12</xdr:col>
      <xdr:colOff>561975</xdr:colOff>
      <xdr:row>97</xdr:row>
      <xdr:rowOff>154986</xdr:rowOff>
    </xdr:to>
    <xdr:sp macro="" textlink="">
      <xdr:nvSpPr>
        <xdr:cNvPr id="476" name="円/楕円 475"/>
        <xdr:cNvSpPr/>
      </xdr:nvSpPr>
      <xdr:spPr>
        <a:xfrm>
          <a:off x="8699500" y="166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146113</xdr:rowOff>
    </xdr:from>
    <xdr:ext cx="534377" cy="259045"/>
    <xdr:sp macro="" textlink="">
      <xdr:nvSpPr>
        <xdr:cNvPr id="477" name="テキスト ボックス 476"/>
        <xdr:cNvSpPr txBox="1"/>
      </xdr:nvSpPr>
      <xdr:spPr>
        <a:xfrm>
          <a:off x="8483111" y="167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6490</xdr:rowOff>
    </xdr:from>
    <xdr:to>
      <xdr:col>11</xdr:col>
      <xdr:colOff>358775</xdr:colOff>
      <xdr:row>97</xdr:row>
      <xdr:rowOff>108090</xdr:rowOff>
    </xdr:to>
    <xdr:sp macro="" textlink="">
      <xdr:nvSpPr>
        <xdr:cNvPr id="478" name="円/楕円 477"/>
        <xdr:cNvSpPr/>
      </xdr:nvSpPr>
      <xdr:spPr>
        <a:xfrm>
          <a:off x="7810500" y="166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99217</xdr:rowOff>
    </xdr:from>
    <xdr:ext cx="534377" cy="259045"/>
    <xdr:sp macro="" textlink="">
      <xdr:nvSpPr>
        <xdr:cNvPr id="479" name="テキスト ボックス 478"/>
        <xdr:cNvSpPr txBox="1"/>
      </xdr:nvSpPr>
      <xdr:spPr>
        <a:xfrm>
          <a:off x="7594111" y="1672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83331</xdr:rowOff>
    </xdr:from>
    <xdr:to>
      <xdr:col>10</xdr:col>
      <xdr:colOff>155575</xdr:colOff>
      <xdr:row>98</xdr:row>
      <xdr:rowOff>13481</xdr:rowOff>
    </xdr:to>
    <xdr:sp macro="" textlink="">
      <xdr:nvSpPr>
        <xdr:cNvPr id="480" name="円/楕円 479"/>
        <xdr:cNvSpPr/>
      </xdr:nvSpPr>
      <xdr:spPr>
        <a:xfrm>
          <a:off x="6921500" y="167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4608</xdr:rowOff>
    </xdr:from>
    <xdr:ext cx="534377" cy="259045"/>
    <xdr:sp macro="" textlink="">
      <xdr:nvSpPr>
        <xdr:cNvPr id="481" name="テキスト ボックス 480"/>
        <xdr:cNvSpPr txBox="1"/>
      </xdr:nvSpPr>
      <xdr:spPr>
        <a:xfrm>
          <a:off x="6705111" y="168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2" name="テキスト ボックス 49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126964</xdr:rowOff>
    </xdr:from>
    <xdr:to>
      <xdr:col>23</xdr:col>
      <xdr:colOff>516889</xdr:colOff>
      <xdr:row>38</xdr:row>
      <xdr:rowOff>143292</xdr:rowOff>
    </xdr:to>
    <xdr:cxnSp macro="">
      <xdr:nvCxnSpPr>
        <xdr:cNvPr id="506" name="直線コネクタ 505"/>
        <xdr:cNvCxnSpPr/>
      </xdr:nvCxnSpPr>
      <xdr:spPr>
        <a:xfrm flipV="1">
          <a:off x="16317595" y="5099014"/>
          <a:ext cx="1269"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147119</xdr:rowOff>
    </xdr:from>
    <xdr:ext cx="534377" cy="259045"/>
    <xdr:sp macro="" textlink="">
      <xdr:nvSpPr>
        <xdr:cNvPr id="507" name="警察費最小値テキスト"/>
        <xdr:cNvSpPr txBox="1"/>
      </xdr:nvSpPr>
      <xdr:spPr>
        <a:xfrm>
          <a:off x="16370300" y="66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38</xdr:row>
      <xdr:rowOff>143292</xdr:rowOff>
    </xdr:from>
    <xdr:to>
      <xdr:col>23</xdr:col>
      <xdr:colOff>606425</xdr:colOff>
      <xdr:row>38</xdr:row>
      <xdr:rowOff>143292</xdr:rowOff>
    </xdr:to>
    <xdr:cxnSp macro="">
      <xdr:nvCxnSpPr>
        <xdr:cNvPr id="508" name="直線コネクタ 507"/>
        <xdr:cNvCxnSpPr/>
      </xdr:nvCxnSpPr>
      <xdr:spPr>
        <a:xfrm>
          <a:off x="16230600" y="66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73641</xdr:rowOff>
    </xdr:from>
    <xdr:ext cx="534377" cy="259045"/>
    <xdr:sp macro="" textlink="">
      <xdr:nvSpPr>
        <xdr:cNvPr id="509" name="警察費最大値テキスト"/>
        <xdr:cNvSpPr txBox="1"/>
      </xdr:nvSpPr>
      <xdr:spPr>
        <a:xfrm>
          <a:off x="16370300" y="48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29</xdr:row>
      <xdr:rowOff>126964</xdr:rowOff>
    </xdr:from>
    <xdr:to>
      <xdr:col>23</xdr:col>
      <xdr:colOff>606425</xdr:colOff>
      <xdr:row>29</xdr:row>
      <xdr:rowOff>126964</xdr:rowOff>
    </xdr:to>
    <xdr:cxnSp macro="">
      <xdr:nvCxnSpPr>
        <xdr:cNvPr id="510" name="直線コネクタ 509"/>
        <xdr:cNvCxnSpPr/>
      </xdr:nvCxnSpPr>
      <xdr:spPr>
        <a:xfrm>
          <a:off x="16230600" y="50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80427</xdr:rowOff>
    </xdr:from>
    <xdr:to>
      <xdr:col>23</xdr:col>
      <xdr:colOff>517525</xdr:colOff>
      <xdr:row>36</xdr:row>
      <xdr:rowOff>103941</xdr:rowOff>
    </xdr:to>
    <xdr:cxnSp macro="">
      <xdr:nvCxnSpPr>
        <xdr:cNvPr id="511" name="直線コネクタ 510"/>
        <xdr:cNvCxnSpPr/>
      </xdr:nvCxnSpPr>
      <xdr:spPr>
        <a:xfrm flipV="1">
          <a:off x="15481300" y="6252627"/>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129738</xdr:rowOff>
    </xdr:from>
    <xdr:ext cx="534377" cy="259045"/>
    <xdr:sp macro="" textlink="">
      <xdr:nvSpPr>
        <xdr:cNvPr id="512" name="警察費平均値テキスト"/>
        <xdr:cNvSpPr txBox="1"/>
      </xdr:nvSpPr>
      <xdr:spPr>
        <a:xfrm>
          <a:off x="16370300" y="595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106861</xdr:rowOff>
    </xdr:from>
    <xdr:to>
      <xdr:col>23</xdr:col>
      <xdr:colOff>568325</xdr:colOff>
      <xdr:row>36</xdr:row>
      <xdr:rowOff>37011</xdr:rowOff>
    </xdr:to>
    <xdr:sp macro="" textlink="">
      <xdr:nvSpPr>
        <xdr:cNvPr id="513" name="フローチャート : 判断 512"/>
        <xdr:cNvSpPr/>
      </xdr:nvSpPr>
      <xdr:spPr>
        <a:xfrm>
          <a:off x="16268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155539</xdr:rowOff>
    </xdr:from>
    <xdr:to>
      <xdr:col>22</xdr:col>
      <xdr:colOff>365125</xdr:colOff>
      <xdr:row>36</xdr:row>
      <xdr:rowOff>103941</xdr:rowOff>
    </xdr:to>
    <xdr:cxnSp macro="">
      <xdr:nvCxnSpPr>
        <xdr:cNvPr id="514" name="直線コネクタ 513"/>
        <xdr:cNvCxnSpPr/>
      </xdr:nvCxnSpPr>
      <xdr:spPr>
        <a:xfrm>
          <a:off x="14592300" y="615628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125313</xdr:rowOff>
    </xdr:from>
    <xdr:to>
      <xdr:col>22</xdr:col>
      <xdr:colOff>415925</xdr:colOff>
      <xdr:row>36</xdr:row>
      <xdr:rowOff>55463</xdr:rowOff>
    </xdr:to>
    <xdr:sp macro="" textlink="">
      <xdr:nvSpPr>
        <xdr:cNvPr id="515" name="フローチャート : 判断 514"/>
        <xdr:cNvSpPr/>
      </xdr:nvSpPr>
      <xdr:spPr>
        <a:xfrm>
          <a:off x="15430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71990</xdr:rowOff>
    </xdr:from>
    <xdr:ext cx="534377" cy="259045"/>
    <xdr:sp macro="" textlink="">
      <xdr:nvSpPr>
        <xdr:cNvPr id="516" name="テキスト ボックス 515"/>
        <xdr:cNvSpPr txBox="1"/>
      </xdr:nvSpPr>
      <xdr:spPr>
        <a:xfrm>
          <a:off x="15201411" y="5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155539</xdr:rowOff>
    </xdr:from>
    <xdr:to>
      <xdr:col>21</xdr:col>
      <xdr:colOff>161925</xdr:colOff>
      <xdr:row>36</xdr:row>
      <xdr:rowOff>154559</xdr:rowOff>
    </xdr:to>
    <xdr:cxnSp macro="">
      <xdr:nvCxnSpPr>
        <xdr:cNvPr id="517" name="直線コネクタ 516"/>
        <xdr:cNvCxnSpPr/>
      </xdr:nvCxnSpPr>
      <xdr:spPr>
        <a:xfrm flipV="1">
          <a:off x="13703300" y="6156289"/>
          <a:ext cx="8890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48895</xdr:rowOff>
    </xdr:from>
    <xdr:to>
      <xdr:col>21</xdr:col>
      <xdr:colOff>212725</xdr:colOff>
      <xdr:row>36</xdr:row>
      <xdr:rowOff>150495</xdr:rowOff>
    </xdr:to>
    <xdr:sp macro="" textlink="">
      <xdr:nvSpPr>
        <xdr:cNvPr id="518" name="フローチャート : 判断 517"/>
        <xdr:cNvSpPr/>
      </xdr:nvSpPr>
      <xdr:spPr>
        <a:xfrm>
          <a:off x="14541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141622</xdr:rowOff>
    </xdr:from>
    <xdr:ext cx="534377" cy="259045"/>
    <xdr:sp macro="" textlink="">
      <xdr:nvSpPr>
        <xdr:cNvPr id="519" name="テキスト ボックス 518"/>
        <xdr:cNvSpPr txBox="1"/>
      </xdr:nvSpPr>
      <xdr:spPr>
        <a:xfrm>
          <a:off x="14325111" y="6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126311</xdr:rowOff>
    </xdr:from>
    <xdr:to>
      <xdr:col>19</xdr:col>
      <xdr:colOff>644525</xdr:colOff>
      <xdr:row>36</xdr:row>
      <xdr:rowOff>154559</xdr:rowOff>
    </xdr:to>
    <xdr:cxnSp macro="">
      <xdr:nvCxnSpPr>
        <xdr:cNvPr id="520" name="直線コネクタ 519"/>
        <xdr:cNvCxnSpPr/>
      </xdr:nvCxnSpPr>
      <xdr:spPr>
        <a:xfrm>
          <a:off x="12814300" y="6127061"/>
          <a:ext cx="889000" cy="1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19503</xdr:rowOff>
    </xdr:from>
    <xdr:to>
      <xdr:col>20</xdr:col>
      <xdr:colOff>9525</xdr:colOff>
      <xdr:row>35</xdr:row>
      <xdr:rowOff>121103</xdr:rowOff>
    </xdr:to>
    <xdr:sp macro="" textlink="">
      <xdr:nvSpPr>
        <xdr:cNvPr id="521" name="フローチャート : 判断 520"/>
        <xdr:cNvSpPr/>
      </xdr:nvSpPr>
      <xdr:spPr>
        <a:xfrm>
          <a:off x="13652500" y="602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137630</xdr:rowOff>
    </xdr:from>
    <xdr:ext cx="534377" cy="259045"/>
    <xdr:sp macro="" textlink="">
      <xdr:nvSpPr>
        <xdr:cNvPr id="522" name="テキスト ボックス 521"/>
        <xdr:cNvSpPr txBox="1"/>
      </xdr:nvSpPr>
      <xdr:spPr>
        <a:xfrm>
          <a:off x="13436111" y="579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23912</xdr:rowOff>
    </xdr:from>
    <xdr:to>
      <xdr:col>18</xdr:col>
      <xdr:colOff>492125</xdr:colOff>
      <xdr:row>35</xdr:row>
      <xdr:rowOff>125512</xdr:rowOff>
    </xdr:to>
    <xdr:sp macro="" textlink="">
      <xdr:nvSpPr>
        <xdr:cNvPr id="523" name="フローチャート : 判断 522"/>
        <xdr:cNvSpPr/>
      </xdr:nvSpPr>
      <xdr:spPr>
        <a:xfrm>
          <a:off x="12763500" y="602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142039</xdr:rowOff>
    </xdr:from>
    <xdr:ext cx="534377" cy="259045"/>
    <xdr:sp macro="" textlink="">
      <xdr:nvSpPr>
        <xdr:cNvPr id="524" name="テキスト ボックス 523"/>
        <xdr:cNvSpPr txBox="1"/>
      </xdr:nvSpPr>
      <xdr:spPr>
        <a:xfrm>
          <a:off x="12547111" y="57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29627</xdr:rowOff>
    </xdr:from>
    <xdr:to>
      <xdr:col>23</xdr:col>
      <xdr:colOff>568325</xdr:colOff>
      <xdr:row>36</xdr:row>
      <xdr:rowOff>131227</xdr:rowOff>
    </xdr:to>
    <xdr:sp macro="" textlink="">
      <xdr:nvSpPr>
        <xdr:cNvPr id="530" name="円/楕円 529"/>
        <xdr:cNvSpPr/>
      </xdr:nvSpPr>
      <xdr:spPr>
        <a:xfrm>
          <a:off x="16268700" y="62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8054</xdr:rowOff>
    </xdr:from>
    <xdr:ext cx="534377" cy="259045"/>
    <xdr:sp macro="" textlink="">
      <xdr:nvSpPr>
        <xdr:cNvPr id="531" name="警察費該当値テキスト"/>
        <xdr:cNvSpPr txBox="1"/>
      </xdr:nvSpPr>
      <xdr:spPr>
        <a:xfrm>
          <a:off x="16370300" y="618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53141</xdr:rowOff>
    </xdr:from>
    <xdr:to>
      <xdr:col>22</xdr:col>
      <xdr:colOff>415925</xdr:colOff>
      <xdr:row>36</xdr:row>
      <xdr:rowOff>154741</xdr:rowOff>
    </xdr:to>
    <xdr:sp macro="" textlink="">
      <xdr:nvSpPr>
        <xdr:cNvPr id="532" name="円/楕円 531"/>
        <xdr:cNvSpPr/>
      </xdr:nvSpPr>
      <xdr:spPr>
        <a:xfrm>
          <a:off x="15430500" y="62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145868</xdr:rowOff>
    </xdr:from>
    <xdr:ext cx="534377" cy="259045"/>
    <xdr:sp macro="" textlink="">
      <xdr:nvSpPr>
        <xdr:cNvPr id="533" name="テキスト ボックス 532"/>
        <xdr:cNvSpPr txBox="1"/>
      </xdr:nvSpPr>
      <xdr:spPr>
        <a:xfrm>
          <a:off x="15201411" y="631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104739</xdr:rowOff>
    </xdr:from>
    <xdr:to>
      <xdr:col>21</xdr:col>
      <xdr:colOff>212725</xdr:colOff>
      <xdr:row>36</xdr:row>
      <xdr:rowOff>34889</xdr:rowOff>
    </xdr:to>
    <xdr:sp macro="" textlink="">
      <xdr:nvSpPr>
        <xdr:cNvPr id="534" name="円/楕円 533"/>
        <xdr:cNvSpPr/>
      </xdr:nvSpPr>
      <xdr:spPr>
        <a:xfrm>
          <a:off x="14541500" y="6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51416</xdr:rowOff>
    </xdr:from>
    <xdr:ext cx="534377" cy="259045"/>
    <xdr:sp macro="" textlink="">
      <xdr:nvSpPr>
        <xdr:cNvPr id="535" name="テキスト ボックス 534"/>
        <xdr:cNvSpPr txBox="1"/>
      </xdr:nvSpPr>
      <xdr:spPr>
        <a:xfrm>
          <a:off x="14325111" y="58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103759</xdr:rowOff>
    </xdr:from>
    <xdr:to>
      <xdr:col>20</xdr:col>
      <xdr:colOff>9525</xdr:colOff>
      <xdr:row>37</xdr:row>
      <xdr:rowOff>33909</xdr:rowOff>
    </xdr:to>
    <xdr:sp macro="" textlink="">
      <xdr:nvSpPr>
        <xdr:cNvPr id="536" name="円/楕円 535"/>
        <xdr:cNvSpPr/>
      </xdr:nvSpPr>
      <xdr:spPr>
        <a:xfrm>
          <a:off x="13652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25036</xdr:rowOff>
    </xdr:from>
    <xdr:ext cx="534377" cy="259045"/>
    <xdr:sp macro="" textlink="">
      <xdr:nvSpPr>
        <xdr:cNvPr id="537" name="テキスト ボックス 536"/>
        <xdr:cNvSpPr txBox="1"/>
      </xdr:nvSpPr>
      <xdr:spPr>
        <a:xfrm>
          <a:off x="13436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75511</xdr:rowOff>
    </xdr:from>
    <xdr:to>
      <xdr:col>18</xdr:col>
      <xdr:colOff>492125</xdr:colOff>
      <xdr:row>36</xdr:row>
      <xdr:rowOff>5661</xdr:rowOff>
    </xdr:to>
    <xdr:sp macro="" textlink="">
      <xdr:nvSpPr>
        <xdr:cNvPr id="538" name="円/楕円 537"/>
        <xdr:cNvSpPr/>
      </xdr:nvSpPr>
      <xdr:spPr>
        <a:xfrm>
          <a:off x="12763500" y="60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168238</xdr:rowOff>
    </xdr:from>
    <xdr:ext cx="534377" cy="259045"/>
    <xdr:sp macro="" textlink="">
      <xdr:nvSpPr>
        <xdr:cNvPr id="539" name="テキスト ボックス 538"/>
        <xdr:cNvSpPr txBox="1"/>
      </xdr:nvSpPr>
      <xdr:spPr>
        <a:xfrm>
          <a:off x="12547111" y="61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62" name="直線コネクタ 561"/>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63" name="教育費最小値テキスト"/>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64" name="直線コネクタ 563"/>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65" name="教育費最大値テキスト"/>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6" name="直線コネクタ 565"/>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3149</xdr:rowOff>
    </xdr:from>
    <xdr:to>
      <xdr:col>23</xdr:col>
      <xdr:colOff>517525</xdr:colOff>
      <xdr:row>57</xdr:row>
      <xdr:rowOff>30315</xdr:rowOff>
    </xdr:to>
    <xdr:cxnSp macro="">
      <xdr:nvCxnSpPr>
        <xdr:cNvPr id="567" name="直線コネクタ 566"/>
        <xdr:cNvCxnSpPr/>
      </xdr:nvCxnSpPr>
      <xdr:spPr>
        <a:xfrm flipV="1">
          <a:off x="15481300" y="9775799"/>
          <a:ext cx="8382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14774</xdr:rowOff>
    </xdr:from>
    <xdr:ext cx="599010" cy="259045"/>
    <xdr:sp macro="" textlink="">
      <xdr:nvSpPr>
        <xdr:cNvPr id="568" name="教育費平均値テキスト"/>
        <xdr:cNvSpPr txBox="1"/>
      </xdr:nvSpPr>
      <xdr:spPr>
        <a:xfrm>
          <a:off x="16370300" y="9273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69" name="フローチャート : 判断 568"/>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21095</xdr:rowOff>
    </xdr:from>
    <xdr:to>
      <xdr:col>22</xdr:col>
      <xdr:colOff>365125</xdr:colOff>
      <xdr:row>57</xdr:row>
      <xdr:rowOff>30315</xdr:rowOff>
    </xdr:to>
    <xdr:cxnSp macro="">
      <xdr:nvCxnSpPr>
        <xdr:cNvPr id="570" name="直線コネクタ 569"/>
        <xdr:cNvCxnSpPr/>
      </xdr:nvCxnSpPr>
      <xdr:spPr>
        <a:xfrm>
          <a:off x="14592300" y="979374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71" name="フローチャート : 判断 570"/>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53</xdr:row>
      <xdr:rowOff>134714</xdr:rowOff>
    </xdr:from>
    <xdr:ext cx="599010" cy="259045"/>
    <xdr:sp macro="" textlink="">
      <xdr:nvSpPr>
        <xdr:cNvPr id="572" name="テキスト ボックス 571"/>
        <xdr:cNvSpPr txBox="1"/>
      </xdr:nvSpPr>
      <xdr:spPr>
        <a:xfrm>
          <a:off x="15169094" y="922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21095</xdr:rowOff>
    </xdr:from>
    <xdr:to>
      <xdr:col>21</xdr:col>
      <xdr:colOff>161925</xdr:colOff>
      <xdr:row>58</xdr:row>
      <xdr:rowOff>28372</xdr:rowOff>
    </xdr:to>
    <xdr:cxnSp macro="">
      <xdr:nvCxnSpPr>
        <xdr:cNvPr id="573" name="直線コネクタ 572"/>
        <xdr:cNvCxnSpPr/>
      </xdr:nvCxnSpPr>
      <xdr:spPr>
        <a:xfrm flipV="1">
          <a:off x="13703300" y="9793745"/>
          <a:ext cx="889000" cy="1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74" name="フローチャート : 判断 573"/>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168241</xdr:rowOff>
    </xdr:from>
    <xdr:ext cx="599010" cy="259045"/>
    <xdr:sp macro="" textlink="">
      <xdr:nvSpPr>
        <xdr:cNvPr id="575" name="テキスト ボックス 574"/>
        <xdr:cNvSpPr txBox="1"/>
      </xdr:nvSpPr>
      <xdr:spPr>
        <a:xfrm>
          <a:off x="14292794" y="942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17514</xdr:rowOff>
    </xdr:from>
    <xdr:to>
      <xdr:col>19</xdr:col>
      <xdr:colOff>644525</xdr:colOff>
      <xdr:row>58</xdr:row>
      <xdr:rowOff>28372</xdr:rowOff>
    </xdr:to>
    <xdr:cxnSp macro="">
      <xdr:nvCxnSpPr>
        <xdr:cNvPr id="576" name="直線コネクタ 575"/>
        <xdr:cNvCxnSpPr/>
      </xdr:nvCxnSpPr>
      <xdr:spPr>
        <a:xfrm>
          <a:off x="12814300" y="9790164"/>
          <a:ext cx="8890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42799</xdr:rowOff>
    </xdr:from>
    <xdr:to>
      <xdr:col>20</xdr:col>
      <xdr:colOff>9525</xdr:colOff>
      <xdr:row>55</xdr:row>
      <xdr:rowOff>144399</xdr:rowOff>
    </xdr:to>
    <xdr:sp macro="" textlink="">
      <xdr:nvSpPr>
        <xdr:cNvPr id="577" name="フローチャート : 判断 576"/>
        <xdr:cNvSpPr/>
      </xdr:nvSpPr>
      <xdr:spPr>
        <a:xfrm>
          <a:off x="13652500" y="947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160926</xdr:rowOff>
    </xdr:from>
    <xdr:ext cx="599010" cy="259045"/>
    <xdr:sp macro="" textlink="">
      <xdr:nvSpPr>
        <xdr:cNvPr id="578" name="テキスト ボックス 577"/>
        <xdr:cNvSpPr txBox="1"/>
      </xdr:nvSpPr>
      <xdr:spPr>
        <a:xfrm>
          <a:off x="13403794" y="924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71107</xdr:rowOff>
    </xdr:from>
    <xdr:to>
      <xdr:col>18</xdr:col>
      <xdr:colOff>492125</xdr:colOff>
      <xdr:row>55</xdr:row>
      <xdr:rowOff>1257</xdr:rowOff>
    </xdr:to>
    <xdr:sp macro="" textlink="">
      <xdr:nvSpPr>
        <xdr:cNvPr id="579" name="フローチャート : 判断 578"/>
        <xdr:cNvSpPr/>
      </xdr:nvSpPr>
      <xdr:spPr>
        <a:xfrm>
          <a:off x="12763500" y="93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17784</xdr:rowOff>
    </xdr:from>
    <xdr:ext cx="599010" cy="259045"/>
    <xdr:sp macro="" textlink="">
      <xdr:nvSpPr>
        <xdr:cNvPr id="580" name="テキスト ボックス 579"/>
        <xdr:cNvSpPr txBox="1"/>
      </xdr:nvSpPr>
      <xdr:spPr>
        <a:xfrm>
          <a:off x="12514794" y="91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123799</xdr:rowOff>
    </xdr:from>
    <xdr:to>
      <xdr:col>23</xdr:col>
      <xdr:colOff>568325</xdr:colOff>
      <xdr:row>57</xdr:row>
      <xdr:rowOff>53949</xdr:rowOff>
    </xdr:to>
    <xdr:sp macro="" textlink="">
      <xdr:nvSpPr>
        <xdr:cNvPr id="586" name="円/楕円 585"/>
        <xdr:cNvSpPr/>
      </xdr:nvSpPr>
      <xdr:spPr>
        <a:xfrm>
          <a:off x="16268700" y="97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102226</xdr:rowOff>
    </xdr:from>
    <xdr:ext cx="599010" cy="259045"/>
    <xdr:sp macro="" textlink="">
      <xdr:nvSpPr>
        <xdr:cNvPr id="587" name="教育費該当値テキスト"/>
        <xdr:cNvSpPr txBox="1"/>
      </xdr:nvSpPr>
      <xdr:spPr>
        <a:xfrm>
          <a:off x="16370300" y="970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150965</xdr:rowOff>
    </xdr:from>
    <xdr:to>
      <xdr:col>22</xdr:col>
      <xdr:colOff>415925</xdr:colOff>
      <xdr:row>57</xdr:row>
      <xdr:rowOff>81115</xdr:rowOff>
    </xdr:to>
    <xdr:sp macro="" textlink="">
      <xdr:nvSpPr>
        <xdr:cNvPr id="588" name="円/楕円 587"/>
        <xdr:cNvSpPr/>
      </xdr:nvSpPr>
      <xdr:spPr>
        <a:xfrm>
          <a:off x="15430500" y="97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57</xdr:row>
      <xdr:rowOff>72242</xdr:rowOff>
    </xdr:from>
    <xdr:ext cx="534377" cy="259045"/>
    <xdr:sp macro="" textlink="">
      <xdr:nvSpPr>
        <xdr:cNvPr id="589" name="テキスト ボックス 588"/>
        <xdr:cNvSpPr txBox="1"/>
      </xdr:nvSpPr>
      <xdr:spPr>
        <a:xfrm>
          <a:off x="15201411" y="984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141745</xdr:rowOff>
    </xdr:from>
    <xdr:to>
      <xdr:col>21</xdr:col>
      <xdr:colOff>212725</xdr:colOff>
      <xdr:row>57</xdr:row>
      <xdr:rowOff>71895</xdr:rowOff>
    </xdr:to>
    <xdr:sp macro="" textlink="">
      <xdr:nvSpPr>
        <xdr:cNvPr id="590" name="円/楕円 589"/>
        <xdr:cNvSpPr/>
      </xdr:nvSpPr>
      <xdr:spPr>
        <a:xfrm>
          <a:off x="14541500" y="97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63022</xdr:rowOff>
    </xdr:from>
    <xdr:ext cx="534377" cy="259045"/>
    <xdr:sp macro="" textlink="">
      <xdr:nvSpPr>
        <xdr:cNvPr id="591" name="テキスト ボックス 590"/>
        <xdr:cNvSpPr txBox="1"/>
      </xdr:nvSpPr>
      <xdr:spPr>
        <a:xfrm>
          <a:off x="14325111" y="98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149022</xdr:rowOff>
    </xdr:from>
    <xdr:to>
      <xdr:col>20</xdr:col>
      <xdr:colOff>9525</xdr:colOff>
      <xdr:row>58</xdr:row>
      <xdr:rowOff>79172</xdr:rowOff>
    </xdr:to>
    <xdr:sp macro="" textlink="">
      <xdr:nvSpPr>
        <xdr:cNvPr id="592" name="円/楕円 591"/>
        <xdr:cNvSpPr/>
      </xdr:nvSpPr>
      <xdr:spPr>
        <a:xfrm>
          <a:off x="13652500" y="99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70299</xdr:rowOff>
    </xdr:from>
    <xdr:ext cx="534377" cy="259045"/>
    <xdr:sp macro="" textlink="">
      <xdr:nvSpPr>
        <xdr:cNvPr id="593" name="テキスト ボックス 592"/>
        <xdr:cNvSpPr txBox="1"/>
      </xdr:nvSpPr>
      <xdr:spPr>
        <a:xfrm>
          <a:off x="13436111" y="100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138164</xdr:rowOff>
    </xdr:from>
    <xdr:to>
      <xdr:col>18</xdr:col>
      <xdr:colOff>492125</xdr:colOff>
      <xdr:row>57</xdr:row>
      <xdr:rowOff>68314</xdr:rowOff>
    </xdr:to>
    <xdr:sp macro="" textlink="">
      <xdr:nvSpPr>
        <xdr:cNvPr id="594" name="円/楕円 593"/>
        <xdr:cNvSpPr/>
      </xdr:nvSpPr>
      <xdr:spPr>
        <a:xfrm>
          <a:off x="12763500" y="97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59441</xdr:rowOff>
    </xdr:from>
    <xdr:ext cx="534377" cy="259045"/>
    <xdr:sp macro="" textlink="">
      <xdr:nvSpPr>
        <xdr:cNvPr id="595" name="テキスト ボックス 594"/>
        <xdr:cNvSpPr txBox="1"/>
      </xdr:nvSpPr>
      <xdr:spPr>
        <a:xfrm>
          <a:off x="12547111" y="98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7" name="正方形/長方形 59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8" name="正方形/長方形 59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9" name="正方形/長方形 59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0" name="正方形/長方形 59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7" name="直線コネクタ 616"/>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18" name="災害復旧費最小値テキスト"/>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19" name="直線コネクタ 618"/>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0" name="災害復旧費最大値テキスト"/>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1" name="直線コネクタ 620"/>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140061</xdr:rowOff>
    </xdr:from>
    <xdr:to>
      <xdr:col>23</xdr:col>
      <xdr:colOff>517525</xdr:colOff>
      <xdr:row>79</xdr:row>
      <xdr:rowOff>1645</xdr:rowOff>
    </xdr:to>
    <xdr:cxnSp macro="">
      <xdr:nvCxnSpPr>
        <xdr:cNvPr id="622" name="直線コネクタ 621"/>
        <xdr:cNvCxnSpPr/>
      </xdr:nvCxnSpPr>
      <xdr:spPr>
        <a:xfrm flipV="1">
          <a:off x="15481300" y="13513161"/>
          <a:ext cx="8382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2658</xdr:rowOff>
    </xdr:from>
    <xdr:ext cx="469744" cy="259045"/>
    <xdr:sp macro="" textlink="">
      <xdr:nvSpPr>
        <xdr:cNvPr id="623" name="災害復旧費平均値テキスト"/>
        <xdr:cNvSpPr txBox="1"/>
      </xdr:nvSpPr>
      <xdr:spPr>
        <a:xfrm>
          <a:off x="16370300" y="1320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4" name="フローチャート : 判断 623"/>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1645</xdr:rowOff>
    </xdr:from>
    <xdr:to>
      <xdr:col>22</xdr:col>
      <xdr:colOff>365125</xdr:colOff>
      <xdr:row>79</xdr:row>
      <xdr:rowOff>12103</xdr:rowOff>
    </xdr:to>
    <xdr:cxnSp macro="">
      <xdr:nvCxnSpPr>
        <xdr:cNvPr id="625" name="直線コネクタ 624"/>
        <xdr:cNvCxnSpPr/>
      </xdr:nvCxnSpPr>
      <xdr:spPr>
        <a:xfrm flipV="1">
          <a:off x="14592300" y="13546195"/>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6" name="フローチャート : 判断 625"/>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7" name="テキスト ボックス 626"/>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12103</xdr:rowOff>
    </xdr:from>
    <xdr:to>
      <xdr:col>21</xdr:col>
      <xdr:colOff>161925</xdr:colOff>
      <xdr:row>79</xdr:row>
      <xdr:rowOff>21152</xdr:rowOff>
    </xdr:to>
    <xdr:cxnSp macro="">
      <xdr:nvCxnSpPr>
        <xdr:cNvPr id="628" name="直線コネクタ 627"/>
        <xdr:cNvCxnSpPr/>
      </xdr:nvCxnSpPr>
      <xdr:spPr>
        <a:xfrm flipV="1">
          <a:off x="13703300" y="1355665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29" name="フローチャート : 判断 628"/>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138276</xdr:rowOff>
    </xdr:from>
    <xdr:ext cx="469744" cy="259045"/>
    <xdr:sp macro="" textlink="">
      <xdr:nvSpPr>
        <xdr:cNvPr id="630" name="テキスト ボックス 629"/>
        <xdr:cNvSpPr txBox="1"/>
      </xdr:nvSpPr>
      <xdr:spPr>
        <a:xfrm>
          <a:off x="143574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169742</xdr:rowOff>
    </xdr:from>
    <xdr:to>
      <xdr:col>19</xdr:col>
      <xdr:colOff>644525</xdr:colOff>
      <xdr:row>79</xdr:row>
      <xdr:rowOff>21152</xdr:rowOff>
    </xdr:to>
    <xdr:cxnSp macro="">
      <xdr:nvCxnSpPr>
        <xdr:cNvPr id="631" name="直線コネクタ 630"/>
        <xdr:cNvCxnSpPr/>
      </xdr:nvCxnSpPr>
      <xdr:spPr>
        <a:xfrm>
          <a:off x="12814300" y="135428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102673</xdr:rowOff>
    </xdr:from>
    <xdr:to>
      <xdr:col>20</xdr:col>
      <xdr:colOff>9525</xdr:colOff>
      <xdr:row>79</xdr:row>
      <xdr:rowOff>32823</xdr:rowOff>
    </xdr:to>
    <xdr:sp macro="" textlink="">
      <xdr:nvSpPr>
        <xdr:cNvPr id="632" name="フローチャート : 判断 631"/>
        <xdr:cNvSpPr/>
      </xdr:nvSpPr>
      <xdr:spPr>
        <a:xfrm>
          <a:off x="13652500" y="13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49350</xdr:rowOff>
    </xdr:from>
    <xdr:ext cx="469744" cy="259045"/>
    <xdr:sp macro="" textlink="">
      <xdr:nvSpPr>
        <xdr:cNvPr id="633" name="テキスト ボックス 632"/>
        <xdr:cNvSpPr txBox="1"/>
      </xdr:nvSpPr>
      <xdr:spPr>
        <a:xfrm>
          <a:off x="13468427" y="13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165252</xdr:rowOff>
    </xdr:from>
    <xdr:to>
      <xdr:col>18</xdr:col>
      <xdr:colOff>492125</xdr:colOff>
      <xdr:row>77</xdr:row>
      <xdr:rowOff>95402</xdr:rowOff>
    </xdr:to>
    <xdr:sp macro="" textlink="">
      <xdr:nvSpPr>
        <xdr:cNvPr id="634" name="フローチャート : 判断 633"/>
        <xdr:cNvSpPr/>
      </xdr:nvSpPr>
      <xdr:spPr>
        <a:xfrm>
          <a:off x="12763500" y="1319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111929</xdr:rowOff>
    </xdr:from>
    <xdr:ext cx="534377" cy="259045"/>
    <xdr:sp macro="" textlink="">
      <xdr:nvSpPr>
        <xdr:cNvPr id="635" name="テキスト ボックス 634"/>
        <xdr:cNvSpPr txBox="1"/>
      </xdr:nvSpPr>
      <xdr:spPr>
        <a:xfrm>
          <a:off x="12547111"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89261</xdr:rowOff>
    </xdr:from>
    <xdr:to>
      <xdr:col>23</xdr:col>
      <xdr:colOff>568325</xdr:colOff>
      <xdr:row>79</xdr:row>
      <xdr:rowOff>19411</xdr:rowOff>
    </xdr:to>
    <xdr:sp macro="" textlink="">
      <xdr:nvSpPr>
        <xdr:cNvPr id="641" name="円/楕円 640"/>
        <xdr:cNvSpPr/>
      </xdr:nvSpPr>
      <xdr:spPr>
        <a:xfrm>
          <a:off x="16268700" y="134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4188</xdr:rowOff>
    </xdr:from>
    <xdr:ext cx="469744" cy="259045"/>
    <xdr:sp macro="" textlink="">
      <xdr:nvSpPr>
        <xdr:cNvPr id="642" name="災害復旧費該当値テキスト"/>
        <xdr:cNvSpPr txBox="1"/>
      </xdr:nvSpPr>
      <xdr:spPr>
        <a:xfrm>
          <a:off x="16370300" y="1337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122295</xdr:rowOff>
    </xdr:from>
    <xdr:to>
      <xdr:col>22</xdr:col>
      <xdr:colOff>415925</xdr:colOff>
      <xdr:row>79</xdr:row>
      <xdr:rowOff>52445</xdr:rowOff>
    </xdr:to>
    <xdr:sp macro="" textlink="">
      <xdr:nvSpPr>
        <xdr:cNvPr id="643" name="円/楕円 642"/>
        <xdr:cNvSpPr/>
      </xdr:nvSpPr>
      <xdr:spPr>
        <a:xfrm>
          <a:off x="15430500" y="13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43572</xdr:rowOff>
    </xdr:from>
    <xdr:ext cx="469744" cy="259045"/>
    <xdr:sp macro="" textlink="">
      <xdr:nvSpPr>
        <xdr:cNvPr id="644" name="テキスト ボックス 643"/>
        <xdr:cNvSpPr txBox="1"/>
      </xdr:nvSpPr>
      <xdr:spPr>
        <a:xfrm>
          <a:off x="15233727" y="135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132753</xdr:rowOff>
    </xdr:from>
    <xdr:to>
      <xdr:col>21</xdr:col>
      <xdr:colOff>212725</xdr:colOff>
      <xdr:row>79</xdr:row>
      <xdr:rowOff>62903</xdr:rowOff>
    </xdr:to>
    <xdr:sp macro="" textlink="">
      <xdr:nvSpPr>
        <xdr:cNvPr id="645" name="円/楕円 644"/>
        <xdr:cNvSpPr/>
      </xdr:nvSpPr>
      <xdr:spPr>
        <a:xfrm>
          <a:off x="14541500" y="135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54030</xdr:rowOff>
    </xdr:from>
    <xdr:ext cx="469744" cy="259045"/>
    <xdr:sp macro="" textlink="">
      <xdr:nvSpPr>
        <xdr:cNvPr id="646" name="テキスト ボックス 645"/>
        <xdr:cNvSpPr txBox="1"/>
      </xdr:nvSpPr>
      <xdr:spPr>
        <a:xfrm>
          <a:off x="14357427" y="1359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141802</xdr:rowOff>
    </xdr:from>
    <xdr:to>
      <xdr:col>20</xdr:col>
      <xdr:colOff>9525</xdr:colOff>
      <xdr:row>79</xdr:row>
      <xdr:rowOff>71952</xdr:rowOff>
    </xdr:to>
    <xdr:sp macro="" textlink="">
      <xdr:nvSpPr>
        <xdr:cNvPr id="647" name="円/楕円 646"/>
        <xdr:cNvSpPr/>
      </xdr:nvSpPr>
      <xdr:spPr>
        <a:xfrm>
          <a:off x="13652500" y="135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63079</xdr:rowOff>
    </xdr:from>
    <xdr:ext cx="469744" cy="259045"/>
    <xdr:sp macro="" textlink="">
      <xdr:nvSpPr>
        <xdr:cNvPr id="648" name="テキスト ボックス 647"/>
        <xdr:cNvSpPr txBox="1"/>
      </xdr:nvSpPr>
      <xdr:spPr>
        <a:xfrm>
          <a:off x="13468427" y="136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118942</xdr:rowOff>
    </xdr:from>
    <xdr:to>
      <xdr:col>18</xdr:col>
      <xdr:colOff>492125</xdr:colOff>
      <xdr:row>79</xdr:row>
      <xdr:rowOff>49092</xdr:rowOff>
    </xdr:to>
    <xdr:sp macro="" textlink="">
      <xdr:nvSpPr>
        <xdr:cNvPr id="649" name="円/楕円 648"/>
        <xdr:cNvSpPr/>
      </xdr:nvSpPr>
      <xdr:spPr>
        <a:xfrm>
          <a:off x="12763500" y="134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40219</xdr:rowOff>
    </xdr:from>
    <xdr:ext cx="469744" cy="259045"/>
    <xdr:sp macro="" textlink="">
      <xdr:nvSpPr>
        <xdr:cNvPr id="650" name="テキスト ボックス 649"/>
        <xdr:cNvSpPr txBox="1"/>
      </xdr:nvSpPr>
      <xdr:spPr>
        <a:xfrm>
          <a:off x="12579427" y="135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9" name="テキスト ボックス 65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61" name="テキスト ボックス 66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67" name="テキスト ボックス 66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690</xdr:rowOff>
    </xdr:from>
    <xdr:to>
      <xdr:col>23</xdr:col>
      <xdr:colOff>516889</xdr:colOff>
      <xdr:row>98</xdr:row>
      <xdr:rowOff>80775</xdr:rowOff>
    </xdr:to>
    <xdr:cxnSp macro="">
      <xdr:nvCxnSpPr>
        <xdr:cNvPr id="675" name="直線コネクタ 674"/>
        <xdr:cNvCxnSpPr/>
      </xdr:nvCxnSpPr>
      <xdr:spPr>
        <a:xfrm flipV="1">
          <a:off x="16317595" y="16288440"/>
          <a:ext cx="1269" cy="5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84602</xdr:rowOff>
    </xdr:from>
    <xdr:ext cx="534377" cy="259045"/>
    <xdr:sp macro="" textlink="">
      <xdr:nvSpPr>
        <xdr:cNvPr id="676" name="公債費最小値テキスト"/>
        <xdr:cNvSpPr txBox="1"/>
      </xdr:nvSpPr>
      <xdr:spPr>
        <a:xfrm>
          <a:off x="16370300" y="168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98</xdr:row>
      <xdr:rowOff>80775</xdr:rowOff>
    </xdr:from>
    <xdr:to>
      <xdr:col>23</xdr:col>
      <xdr:colOff>606425</xdr:colOff>
      <xdr:row>98</xdr:row>
      <xdr:rowOff>80775</xdr:rowOff>
    </xdr:to>
    <xdr:cxnSp macro="">
      <xdr:nvCxnSpPr>
        <xdr:cNvPr id="677" name="直線コネクタ 676"/>
        <xdr:cNvCxnSpPr/>
      </xdr:nvCxnSpPr>
      <xdr:spPr>
        <a:xfrm>
          <a:off x="16230600" y="1688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118817</xdr:rowOff>
    </xdr:from>
    <xdr:ext cx="599010" cy="259045"/>
    <xdr:sp macro="" textlink="">
      <xdr:nvSpPr>
        <xdr:cNvPr id="678" name="公債費最大値テキスト"/>
        <xdr:cNvSpPr txBox="1"/>
      </xdr:nvSpPr>
      <xdr:spPr>
        <a:xfrm>
          <a:off x="16370300" y="1606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95</xdr:row>
      <xdr:rowOff>690</xdr:rowOff>
    </xdr:from>
    <xdr:to>
      <xdr:col>23</xdr:col>
      <xdr:colOff>606425</xdr:colOff>
      <xdr:row>95</xdr:row>
      <xdr:rowOff>690</xdr:rowOff>
    </xdr:to>
    <xdr:cxnSp macro="">
      <xdr:nvCxnSpPr>
        <xdr:cNvPr id="679" name="直線コネクタ 678"/>
        <xdr:cNvCxnSpPr/>
      </xdr:nvCxnSpPr>
      <xdr:spPr>
        <a:xfrm>
          <a:off x="16230600" y="1628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89</xdr:row>
      <xdr:rowOff>126453</xdr:rowOff>
    </xdr:from>
    <xdr:to>
      <xdr:col>23</xdr:col>
      <xdr:colOff>517525</xdr:colOff>
      <xdr:row>96</xdr:row>
      <xdr:rowOff>86686</xdr:rowOff>
    </xdr:to>
    <xdr:cxnSp macro="">
      <xdr:nvCxnSpPr>
        <xdr:cNvPr id="680" name="直線コネクタ 679"/>
        <xdr:cNvCxnSpPr/>
      </xdr:nvCxnSpPr>
      <xdr:spPr>
        <a:xfrm>
          <a:off x="15481300" y="15385503"/>
          <a:ext cx="838200" cy="1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33279</xdr:rowOff>
    </xdr:from>
    <xdr:ext cx="534377" cy="259045"/>
    <xdr:sp macro="" textlink="">
      <xdr:nvSpPr>
        <xdr:cNvPr id="681" name="公債費平均値テキスト"/>
        <xdr:cNvSpPr txBox="1"/>
      </xdr:nvSpPr>
      <xdr:spPr>
        <a:xfrm>
          <a:off x="16370300" y="1632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10402</xdr:rowOff>
    </xdr:from>
    <xdr:to>
      <xdr:col>23</xdr:col>
      <xdr:colOff>568325</xdr:colOff>
      <xdr:row>96</xdr:row>
      <xdr:rowOff>112002</xdr:rowOff>
    </xdr:to>
    <xdr:sp macro="" textlink="">
      <xdr:nvSpPr>
        <xdr:cNvPr id="682" name="フローチャート : 判断 681"/>
        <xdr:cNvSpPr/>
      </xdr:nvSpPr>
      <xdr:spPr>
        <a:xfrm>
          <a:off x="16268700" y="164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126453</xdr:rowOff>
    </xdr:from>
    <xdr:to>
      <xdr:col>22</xdr:col>
      <xdr:colOff>365125</xdr:colOff>
      <xdr:row>96</xdr:row>
      <xdr:rowOff>40956</xdr:rowOff>
    </xdr:to>
    <xdr:cxnSp macro="">
      <xdr:nvCxnSpPr>
        <xdr:cNvPr id="683" name="直線コネクタ 682"/>
        <xdr:cNvCxnSpPr/>
      </xdr:nvCxnSpPr>
      <xdr:spPr>
        <a:xfrm flipV="1">
          <a:off x="14592300" y="15385503"/>
          <a:ext cx="889000" cy="11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86984</xdr:rowOff>
    </xdr:from>
    <xdr:to>
      <xdr:col>22</xdr:col>
      <xdr:colOff>415925</xdr:colOff>
      <xdr:row>96</xdr:row>
      <xdr:rowOff>17134</xdr:rowOff>
    </xdr:to>
    <xdr:sp macro="" textlink="">
      <xdr:nvSpPr>
        <xdr:cNvPr id="684" name="フローチャート : 判断 683"/>
        <xdr:cNvSpPr/>
      </xdr:nvSpPr>
      <xdr:spPr>
        <a:xfrm>
          <a:off x="154305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8261</xdr:rowOff>
    </xdr:from>
    <xdr:ext cx="534377" cy="259045"/>
    <xdr:sp macro="" textlink="">
      <xdr:nvSpPr>
        <xdr:cNvPr id="685" name="テキスト ボックス 684"/>
        <xdr:cNvSpPr txBox="1"/>
      </xdr:nvSpPr>
      <xdr:spPr>
        <a:xfrm>
          <a:off x="15201411" y="164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32748</xdr:rowOff>
    </xdr:from>
    <xdr:to>
      <xdr:col>21</xdr:col>
      <xdr:colOff>161925</xdr:colOff>
      <xdr:row>96</xdr:row>
      <xdr:rowOff>40956</xdr:rowOff>
    </xdr:to>
    <xdr:cxnSp macro="">
      <xdr:nvCxnSpPr>
        <xdr:cNvPr id="686" name="直線コネクタ 685"/>
        <xdr:cNvCxnSpPr/>
      </xdr:nvCxnSpPr>
      <xdr:spPr>
        <a:xfrm>
          <a:off x="13703300" y="16491948"/>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1543</xdr:rowOff>
    </xdr:from>
    <xdr:to>
      <xdr:col>21</xdr:col>
      <xdr:colOff>212725</xdr:colOff>
      <xdr:row>96</xdr:row>
      <xdr:rowOff>103143</xdr:rowOff>
    </xdr:to>
    <xdr:sp macro="" textlink="">
      <xdr:nvSpPr>
        <xdr:cNvPr id="687" name="フローチャート : 判断 686"/>
        <xdr:cNvSpPr/>
      </xdr:nvSpPr>
      <xdr:spPr>
        <a:xfrm>
          <a:off x="14541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94270</xdr:rowOff>
    </xdr:from>
    <xdr:ext cx="534377" cy="259045"/>
    <xdr:sp macro="" textlink="">
      <xdr:nvSpPr>
        <xdr:cNvPr id="688" name="テキスト ボックス 687"/>
        <xdr:cNvSpPr txBox="1"/>
      </xdr:nvSpPr>
      <xdr:spPr>
        <a:xfrm>
          <a:off x="143251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32748</xdr:rowOff>
    </xdr:from>
    <xdr:to>
      <xdr:col>19</xdr:col>
      <xdr:colOff>644525</xdr:colOff>
      <xdr:row>96</xdr:row>
      <xdr:rowOff>33184</xdr:rowOff>
    </xdr:to>
    <xdr:cxnSp macro="">
      <xdr:nvCxnSpPr>
        <xdr:cNvPr id="689" name="直線コネクタ 688"/>
        <xdr:cNvCxnSpPr/>
      </xdr:nvCxnSpPr>
      <xdr:spPr>
        <a:xfrm flipV="1">
          <a:off x="12814300" y="16491948"/>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118715</xdr:rowOff>
    </xdr:from>
    <xdr:to>
      <xdr:col>20</xdr:col>
      <xdr:colOff>9525</xdr:colOff>
      <xdr:row>96</xdr:row>
      <xdr:rowOff>48865</xdr:rowOff>
    </xdr:to>
    <xdr:sp macro="" textlink="">
      <xdr:nvSpPr>
        <xdr:cNvPr id="690" name="フローチャート : 判断 689"/>
        <xdr:cNvSpPr/>
      </xdr:nvSpPr>
      <xdr:spPr>
        <a:xfrm>
          <a:off x="13652500" y="164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65392</xdr:rowOff>
    </xdr:from>
    <xdr:ext cx="534377" cy="259045"/>
    <xdr:sp macro="" textlink="">
      <xdr:nvSpPr>
        <xdr:cNvPr id="691" name="テキスト ボックス 690"/>
        <xdr:cNvSpPr txBox="1"/>
      </xdr:nvSpPr>
      <xdr:spPr>
        <a:xfrm>
          <a:off x="13436111" y="16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117573</xdr:rowOff>
    </xdr:from>
    <xdr:to>
      <xdr:col>18</xdr:col>
      <xdr:colOff>492125</xdr:colOff>
      <xdr:row>96</xdr:row>
      <xdr:rowOff>47723</xdr:rowOff>
    </xdr:to>
    <xdr:sp macro="" textlink="">
      <xdr:nvSpPr>
        <xdr:cNvPr id="692" name="フローチャート : 判断 691"/>
        <xdr:cNvSpPr/>
      </xdr:nvSpPr>
      <xdr:spPr>
        <a:xfrm>
          <a:off x="12763500" y="1640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64250</xdr:rowOff>
    </xdr:from>
    <xdr:ext cx="534377" cy="259045"/>
    <xdr:sp macro="" textlink="">
      <xdr:nvSpPr>
        <xdr:cNvPr id="693" name="テキスト ボックス 692"/>
        <xdr:cNvSpPr txBox="1"/>
      </xdr:nvSpPr>
      <xdr:spPr>
        <a:xfrm>
          <a:off x="12547111" y="161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35886</xdr:rowOff>
    </xdr:from>
    <xdr:to>
      <xdr:col>23</xdr:col>
      <xdr:colOff>568325</xdr:colOff>
      <xdr:row>96</xdr:row>
      <xdr:rowOff>137486</xdr:rowOff>
    </xdr:to>
    <xdr:sp macro="" textlink="">
      <xdr:nvSpPr>
        <xdr:cNvPr id="699" name="円/楕円 698"/>
        <xdr:cNvSpPr/>
      </xdr:nvSpPr>
      <xdr:spPr>
        <a:xfrm>
          <a:off x="16268700" y="164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14313</xdr:rowOff>
    </xdr:from>
    <xdr:ext cx="534377" cy="259045"/>
    <xdr:sp macro="" textlink="">
      <xdr:nvSpPr>
        <xdr:cNvPr id="700" name="公債費該当値テキスト"/>
        <xdr:cNvSpPr txBox="1"/>
      </xdr:nvSpPr>
      <xdr:spPr>
        <a:xfrm>
          <a:off x="16370300" y="164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78,370</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75653</xdr:rowOff>
    </xdr:from>
    <xdr:to>
      <xdr:col>22</xdr:col>
      <xdr:colOff>415925</xdr:colOff>
      <xdr:row>90</xdr:row>
      <xdr:rowOff>5803</xdr:rowOff>
    </xdr:to>
    <xdr:sp macro="" textlink="">
      <xdr:nvSpPr>
        <xdr:cNvPr id="701" name="円/楕円 700"/>
        <xdr:cNvSpPr/>
      </xdr:nvSpPr>
      <xdr:spPr>
        <a:xfrm>
          <a:off x="15430500" y="153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88</xdr:row>
      <xdr:rowOff>22330</xdr:rowOff>
    </xdr:from>
    <xdr:ext cx="599010" cy="259045"/>
    <xdr:sp macro="" textlink="">
      <xdr:nvSpPr>
        <xdr:cNvPr id="702" name="テキスト ボックス 701"/>
        <xdr:cNvSpPr txBox="1"/>
      </xdr:nvSpPr>
      <xdr:spPr>
        <a:xfrm>
          <a:off x="15169094" y="1510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184,967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161606</xdr:rowOff>
    </xdr:from>
    <xdr:to>
      <xdr:col>21</xdr:col>
      <xdr:colOff>212725</xdr:colOff>
      <xdr:row>96</xdr:row>
      <xdr:rowOff>91756</xdr:rowOff>
    </xdr:to>
    <xdr:sp macro="" textlink="">
      <xdr:nvSpPr>
        <xdr:cNvPr id="703" name="円/楕円 702"/>
        <xdr:cNvSpPr/>
      </xdr:nvSpPr>
      <xdr:spPr>
        <a:xfrm>
          <a:off x="14541500" y="164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108283</xdr:rowOff>
    </xdr:from>
    <xdr:ext cx="534377" cy="259045"/>
    <xdr:sp macro="" textlink="">
      <xdr:nvSpPr>
        <xdr:cNvPr id="704" name="テキスト ボックス 703"/>
        <xdr:cNvSpPr txBox="1"/>
      </xdr:nvSpPr>
      <xdr:spPr>
        <a:xfrm>
          <a:off x="14325111" y="162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153398</xdr:rowOff>
    </xdr:from>
    <xdr:to>
      <xdr:col>20</xdr:col>
      <xdr:colOff>9525</xdr:colOff>
      <xdr:row>96</xdr:row>
      <xdr:rowOff>83548</xdr:rowOff>
    </xdr:to>
    <xdr:sp macro="" textlink="">
      <xdr:nvSpPr>
        <xdr:cNvPr id="705" name="円/楕円 704"/>
        <xdr:cNvSpPr/>
      </xdr:nvSpPr>
      <xdr:spPr>
        <a:xfrm>
          <a:off x="13652500" y="164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74675</xdr:rowOff>
    </xdr:from>
    <xdr:ext cx="534377" cy="259045"/>
    <xdr:sp macro="" textlink="">
      <xdr:nvSpPr>
        <xdr:cNvPr id="706" name="テキスト ボックス 705"/>
        <xdr:cNvSpPr txBox="1"/>
      </xdr:nvSpPr>
      <xdr:spPr>
        <a:xfrm>
          <a:off x="13436111" y="165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153834</xdr:rowOff>
    </xdr:from>
    <xdr:to>
      <xdr:col>18</xdr:col>
      <xdr:colOff>492125</xdr:colOff>
      <xdr:row>96</xdr:row>
      <xdr:rowOff>83984</xdr:rowOff>
    </xdr:to>
    <xdr:sp macro="" textlink="">
      <xdr:nvSpPr>
        <xdr:cNvPr id="707" name="円/楕円 706"/>
        <xdr:cNvSpPr/>
      </xdr:nvSpPr>
      <xdr:spPr>
        <a:xfrm>
          <a:off x="12763500" y="164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75111</xdr:rowOff>
    </xdr:from>
    <xdr:ext cx="534377" cy="259045"/>
    <xdr:sp macro="" textlink="">
      <xdr:nvSpPr>
        <xdr:cNvPr id="708" name="テキスト ボックス 707"/>
        <xdr:cNvSpPr txBox="1"/>
      </xdr:nvSpPr>
      <xdr:spPr>
        <a:xfrm>
          <a:off x="12547111" y="165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10" name="正方形/長方形 70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11" name="正方形/長方形 71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2" name="正方形/長方形 71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3" name="正方形/長方形 71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0" name="テキスト ボックス 71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2" name="テキスト ボックス 72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4" name="テキスト ボックス 72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6" name="テキスト ボックス 72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32" name="直線コネクタ 731"/>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5"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6" name="直線コネクタ 735"/>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8" name="諸支出金平均値テキスト"/>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9" name="フローチャート : 判断 738"/>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41" name="フローチャート : 判断 740"/>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42" name="テキスト ボックス 741"/>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4" name="フローチャート : 判断 743"/>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5" name="テキスト ボックス 744"/>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26851</xdr:rowOff>
    </xdr:from>
    <xdr:to>
      <xdr:col>28</xdr:col>
      <xdr:colOff>365125</xdr:colOff>
      <xdr:row>38</xdr:row>
      <xdr:rowOff>128451</xdr:rowOff>
    </xdr:to>
    <xdr:sp macro="" textlink="">
      <xdr:nvSpPr>
        <xdr:cNvPr id="747" name="フローチャート : 判断 746"/>
        <xdr:cNvSpPr/>
      </xdr:nvSpPr>
      <xdr:spPr>
        <a:xfrm>
          <a:off x="19494500" y="654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144978</xdr:rowOff>
    </xdr:from>
    <xdr:ext cx="378565" cy="259045"/>
    <xdr:sp macro="" textlink="">
      <xdr:nvSpPr>
        <xdr:cNvPr id="748" name="テキスト ボックス 747"/>
        <xdr:cNvSpPr txBox="1"/>
      </xdr:nvSpPr>
      <xdr:spPr>
        <a:xfrm>
          <a:off x="19356017" y="631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54610</xdr:rowOff>
    </xdr:from>
    <xdr:to>
      <xdr:col>27</xdr:col>
      <xdr:colOff>161925</xdr:colOff>
      <xdr:row>38</xdr:row>
      <xdr:rowOff>156210</xdr:rowOff>
    </xdr:to>
    <xdr:sp macro="" textlink="">
      <xdr:nvSpPr>
        <xdr:cNvPr id="749" name="フローチャート : 判断 748"/>
        <xdr:cNvSpPr/>
      </xdr:nvSpPr>
      <xdr:spPr>
        <a:xfrm>
          <a:off x="18605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1287</xdr:rowOff>
    </xdr:from>
    <xdr:ext cx="378565" cy="259045"/>
    <xdr:sp macro="" textlink="">
      <xdr:nvSpPr>
        <xdr:cNvPr id="750" name="テキスト ボックス 749"/>
        <xdr:cNvSpPr txBox="1"/>
      </xdr:nvSpPr>
      <xdr:spPr>
        <a:xfrm>
          <a:off x="18467017" y="634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6" name="円/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8" name="円/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59" name="テキスト ボックス 758"/>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0" name="円/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1" name="テキスト ボックス 76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2" name="円/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3" name="テキスト ボックス 76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4" name="円/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5" name="テキスト ボックス 76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7" name="正方形/長方形 76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8" name="正方形/長方形 76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9" name="正方形/長方形 76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70" name="正方形/長方形 76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9" name="テキスト ボックス 788"/>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6" name="テキスト ボックス 805"/>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総務費が住民一人当たり３７千円となっており、対前年度から減少しているが、大規模災害対策基金への積立金等の減によるもの。</a:t>
          </a:r>
          <a:endParaRPr kumimoji="1" lang="en-US" altLang="ja-JP" sz="1100">
            <a:latin typeface="ＭＳ Ｐゴシック"/>
          </a:endParaRPr>
        </a:p>
        <a:p>
          <a:r>
            <a:rPr kumimoji="1" lang="ja-JP" altLang="en-US" sz="1100">
              <a:latin typeface="ＭＳ Ｐゴシック"/>
            </a:rPr>
            <a:t>民生費が住民一人当たり７７千円となっており、対前年度から増加しているが、子ども子育て新制度や保育士修学資金貸付事業等の増によるもの。</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農林水産業費が住民一人当たり４５千円となっており、対</a:t>
          </a:r>
          <a:r>
            <a:rPr kumimoji="1" lang="ja-JP" altLang="ja-JP" sz="1100">
              <a:solidFill>
                <a:schemeClr val="dk1"/>
              </a:solidFill>
              <a:effectLst/>
              <a:latin typeface="+mn-lt"/>
              <a:ea typeface="+mn-ea"/>
              <a:cs typeface="+mn-cs"/>
            </a:rPr>
            <a:t>前年度から減少</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土地改良事業負担金等の減に</a:t>
          </a:r>
          <a:r>
            <a:rPr kumimoji="1" lang="ja-JP" altLang="en-US" sz="1100">
              <a:solidFill>
                <a:schemeClr val="dk1"/>
              </a:solidFill>
              <a:effectLst/>
              <a:latin typeface="+mn-lt"/>
              <a:ea typeface="+mn-ea"/>
              <a:cs typeface="+mn-cs"/>
            </a:rPr>
            <a:t>よるもの。</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また、類似団体の平均値より高く推移しているのは、</a:t>
          </a:r>
          <a:r>
            <a:rPr kumimoji="1" lang="ja-JP" altLang="en-US" sz="1100">
              <a:latin typeface="ＭＳ Ｐゴシック"/>
            </a:rPr>
            <a:t>本県が第一次産業の就業者比率が高く、農林水産業が主たる産業となっていることから歳出に占める割合が高くなっている。</a:t>
          </a:r>
          <a:endParaRPr kumimoji="1" lang="en-US" altLang="ja-JP" sz="1100">
            <a:latin typeface="ＭＳ Ｐゴシック"/>
          </a:endParaRPr>
        </a:p>
        <a:p>
          <a:r>
            <a:rPr kumimoji="1" lang="ja-JP" altLang="en-US" sz="1100">
              <a:latin typeface="ＭＳ Ｐゴシック"/>
            </a:rPr>
            <a:t>商工費が住民一人当たり２９千円となっており、</a:t>
          </a:r>
          <a:r>
            <a:rPr kumimoji="1" lang="ja-JP" altLang="ja-JP" sz="1100">
              <a:solidFill>
                <a:schemeClr val="dk1"/>
              </a:solidFill>
              <a:effectLst/>
              <a:latin typeface="+mn-lt"/>
              <a:ea typeface="+mn-ea"/>
              <a:cs typeface="+mn-cs"/>
            </a:rPr>
            <a:t>対前年度から減少し</a:t>
          </a:r>
          <a:r>
            <a:rPr kumimoji="1" lang="ja-JP" altLang="en-US" sz="1100">
              <a:solidFill>
                <a:schemeClr val="dk1"/>
              </a:solidFill>
              <a:effectLst/>
              <a:latin typeface="+mn-lt"/>
              <a:ea typeface="+mn-ea"/>
              <a:cs typeface="+mn-cs"/>
            </a:rPr>
            <a:t>ている</a:t>
          </a:r>
          <a:r>
            <a:rPr kumimoji="1" lang="ja-JP" altLang="en-US" sz="1100">
              <a:latin typeface="ＭＳ Ｐゴシック"/>
            </a:rPr>
            <a:t>が、中小企業金融制度貸付金等の減によるもの。</a:t>
          </a:r>
          <a:endParaRPr kumimoji="1" lang="en-US" altLang="ja-JP" sz="1100">
            <a:latin typeface="ＭＳ Ｐゴシック"/>
          </a:endParaRPr>
        </a:p>
        <a:p>
          <a:r>
            <a:rPr kumimoji="1" lang="ja-JP" altLang="en-US" sz="1100">
              <a:latin typeface="ＭＳ Ｐゴシック"/>
            </a:rPr>
            <a:t>教育費が住民一人当たり１００千円となっており類似団体の平均より低くなっているが、これは、平成２７年度から私学振興費の一部を施設型給付事業（民生費）に移行したことによるもの。</a:t>
          </a:r>
          <a:endParaRPr kumimoji="1" lang="en-US" altLang="ja-JP" sz="1100">
            <a:latin typeface="ＭＳ Ｐゴシック"/>
          </a:endParaRPr>
        </a:p>
        <a:p>
          <a:r>
            <a:rPr kumimoji="1" lang="ja-JP" altLang="en-US" sz="1100">
              <a:latin typeface="ＭＳ Ｐゴシック"/>
            </a:rPr>
            <a:t>なお、公債費については、</a:t>
          </a:r>
          <a:r>
            <a:rPr kumimoji="1" lang="en-US" altLang="ja-JP" sz="1100">
              <a:latin typeface="ＭＳ Ｐゴシック"/>
            </a:rPr>
            <a:t>(5)</a:t>
          </a:r>
          <a:r>
            <a:rPr kumimoji="1" lang="ja-JP" altLang="en-US" sz="1100">
              <a:latin typeface="ＭＳ Ｐゴシック"/>
            </a:rPr>
            <a:t>性質別と同様の分析。</a:t>
          </a:r>
          <a:endParaRPr kumimoji="1" lang="en-US" altLang="ja-JP" sz="11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本県は、県税等の自主財源が少なく、地方交付税や国庫支出金などに大きく依存する脆弱な財政構造となっている上、他県と同様に社会保障関係費が年々増加しており、極めて厳しい財政状況となっている。　このため、県税等の自主財源の確保に努める一方、予算の効率的・重点的な配分、徹底した経費の削減等に努めている。 </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その結果、財政調整基金</a:t>
          </a:r>
          <a:r>
            <a:rPr lang="ja-JP" altLang="en-US" sz="1100" b="0" i="0" baseline="0">
              <a:solidFill>
                <a:schemeClr val="dk1"/>
              </a:solidFill>
              <a:effectLst/>
              <a:latin typeface="+mn-lt"/>
              <a:ea typeface="+mn-ea"/>
              <a:cs typeface="+mn-cs"/>
            </a:rPr>
            <a:t>（財政調整積立金）</a:t>
          </a:r>
          <a:r>
            <a:rPr lang="ja-JP" altLang="ja-JP" sz="1100" b="0" i="0" baseline="0">
              <a:solidFill>
                <a:schemeClr val="dk1"/>
              </a:solidFill>
              <a:effectLst/>
              <a:latin typeface="+mn-lt"/>
              <a:ea typeface="+mn-ea"/>
              <a:cs typeface="+mn-cs"/>
            </a:rPr>
            <a:t>残高は、ここ数年１１０億円程度</a:t>
          </a:r>
          <a:r>
            <a:rPr lang="ja-JP" altLang="en-US" sz="1100" b="0" i="0" baseline="0">
              <a:solidFill>
                <a:schemeClr val="dk1"/>
              </a:solidFill>
              <a:effectLst/>
              <a:latin typeface="+mn-lt"/>
              <a:ea typeface="+mn-ea"/>
              <a:cs typeface="+mn-cs"/>
            </a:rPr>
            <a:t>（県債管理基金と合わせた財政調整２基金残高では４５０億円程度）の規模を当初予算編成時の収支不足や災害等有事の際の財源として確保</a:t>
          </a:r>
          <a:r>
            <a:rPr lang="ja-JP" altLang="ja-JP" sz="1100" b="0" i="0" baseline="0">
              <a:solidFill>
                <a:schemeClr val="dk1"/>
              </a:solidFill>
              <a:effectLst/>
              <a:latin typeface="+mn-lt"/>
              <a:ea typeface="+mn-ea"/>
              <a:cs typeface="+mn-cs"/>
            </a:rPr>
            <a:t>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引き続き「第四期財政改革推進計画」（Ｈ２７～Ｈ３０）に基づき、健全な財政運営を確保していく。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普通会計全体としては毎年度黒字を確保しているが、貸付金の事業繰越が生じている２つの特別会計</a:t>
          </a:r>
          <a:r>
            <a:rPr lang="ja-JP" altLang="en-US" sz="1100" b="0" i="0" baseline="0">
              <a:solidFill>
                <a:schemeClr val="dk1"/>
              </a:solidFill>
              <a:effectLst/>
              <a:latin typeface="+mn-lt"/>
              <a:ea typeface="+mn-ea"/>
              <a:cs typeface="+mn-cs"/>
            </a:rPr>
            <a:t>（小規模・母子）</a:t>
          </a:r>
          <a:r>
            <a:rPr lang="ja-JP" altLang="ja-JP" sz="1100" b="0" i="0" baseline="0">
              <a:solidFill>
                <a:schemeClr val="dk1"/>
              </a:solidFill>
              <a:effectLst/>
              <a:latin typeface="+mn-lt"/>
              <a:ea typeface="+mn-ea"/>
              <a:cs typeface="+mn-cs"/>
            </a:rPr>
            <a:t>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、純計処理の影響</a:t>
          </a:r>
          <a:r>
            <a:rPr lang="ja-JP" altLang="en-US" sz="1100" b="0" i="0" baseline="0">
              <a:solidFill>
                <a:schemeClr val="dk1"/>
              </a:solidFill>
              <a:effectLst/>
              <a:latin typeface="+mn-lt"/>
              <a:ea typeface="+mn-ea"/>
              <a:cs typeface="+mn-cs"/>
            </a:rPr>
            <a:t>で（一般会計への繰出金が、特別会計への繰入金よりも大きく、差額が形式収支に加算され事業繰越額となることから）実質収支がマイナスとな</a:t>
          </a:r>
          <a:r>
            <a:rPr lang="ja-JP" altLang="ja-JP" sz="1100" b="0" i="0" baseline="0">
              <a:solidFill>
                <a:schemeClr val="dk1"/>
              </a:solidFill>
              <a:effectLst/>
              <a:latin typeface="+mn-lt"/>
              <a:ea typeface="+mn-ea"/>
              <a:cs typeface="+mn-cs"/>
            </a:rPr>
            <a:t>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会計毎に見た場合、黒字額の標準財政規模比では電気事業が最も大きいが、</a:t>
          </a:r>
          <a:r>
            <a:rPr lang="ja-JP" altLang="ja-JP" sz="1100" b="0" i="0" baseline="0">
              <a:solidFill>
                <a:schemeClr val="dk1"/>
              </a:solidFill>
              <a:effectLst/>
              <a:latin typeface="+mn-lt"/>
              <a:ea typeface="+mn-ea"/>
              <a:cs typeface="+mn-cs"/>
            </a:rPr>
            <a:t>黒字額が前年度と比べて伸びているのは、</a:t>
          </a:r>
          <a:r>
            <a:rPr lang="ja-JP" altLang="en-US" sz="1100" b="0" i="0" baseline="0">
              <a:solidFill>
                <a:schemeClr val="dk1"/>
              </a:solidFill>
              <a:effectLst/>
              <a:latin typeface="+mn-lt"/>
              <a:ea typeface="+mn-ea"/>
              <a:cs typeface="+mn-cs"/>
            </a:rPr>
            <a:t>有価証券の一部売却により流動資産が減少（約８億円）したものの、改良工事等の請負代金に係る未払金の減による流動負債の減少（約１４億円）により、資金剰余額（黒字額）が増加したことによるもの。</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また、一般会計では、企業業績の堅調な推移等に伴う税収の上振れ等により、ここ数年実質収支額（決算剰余金＝黒字額）の増加傾向が続いている。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7" t="s">
        <v>62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8" t="s">
        <v>64</v>
      </c>
      <c r="C3" s="559"/>
      <c r="D3" s="560"/>
      <c r="E3" s="560"/>
      <c r="F3" s="560"/>
      <c r="G3" s="560"/>
      <c r="H3" s="560"/>
      <c r="I3" s="560"/>
      <c r="J3" s="560"/>
      <c r="K3" s="560"/>
      <c r="L3" s="560" t="s">
        <v>65</v>
      </c>
      <c r="M3" s="560"/>
      <c r="N3" s="560"/>
      <c r="O3" s="560"/>
      <c r="P3" s="560"/>
      <c r="Q3" s="560"/>
      <c r="R3" s="561"/>
      <c r="S3" s="561"/>
      <c r="T3" s="561"/>
      <c r="U3" s="561"/>
      <c r="V3" s="562"/>
      <c r="W3" s="590" t="s">
        <v>66</v>
      </c>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2"/>
      <c r="AZ3" s="456" t="s">
        <v>1</v>
      </c>
      <c r="BA3" s="457"/>
      <c r="BB3" s="457"/>
      <c r="BC3" s="457"/>
      <c r="BD3" s="457"/>
      <c r="BE3" s="457"/>
      <c r="BF3" s="457"/>
      <c r="BG3" s="457"/>
      <c r="BH3" s="457"/>
      <c r="BI3" s="457"/>
      <c r="BJ3" s="457"/>
      <c r="BK3" s="457"/>
      <c r="BL3" s="457"/>
      <c r="BM3" s="593"/>
      <c r="BN3" s="557" t="s">
        <v>67</v>
      </c>
      <c r="BO3" s="558"/>
      <c r="BP3" s="558"/>
      <c r="BQ3" s="558"/>
      <c r="BR3" s="558"/>
      <c r="BS3" s="558"/>
      <c r="BT3" s="558"/>
      <c r="BU3" s="594"/>
      <c r="BV3" s="557" t="s">
        <v>68</v>
      </c>
      <c r="BW3" s="558"/>
      <c r="BX3" s="558"/>
      <c r="BY3" s="558"/>
      <c r="BZ3" s="558"/>
      <c r="CA3" s="558"/>
      <c r="CB3" s="558"/>
      <c r="CC3" s="594"/>
      <c r="CD3" s="456" t="s">
        <v>1</v>
      </c>
      <c r="CE3" s="457"/>
      <c r="CF3" s="457"/>
      <c r="CG3" s="457"/>
      <c r="CH3" s="457"/>
      <c r="CI3" s="457"/>
      <c r="CJ3" s="457"/>
      <c r="CK3" s="457"/>
      <c r="CL3" s="457"/>
      <c r="CM3" s="457"/>
      <c r="CN3" s="457"/>
      <c r="CO3" s="457"/>
      <c r="CP3" s="457"/>
      <c r="CQ3" s="457"/>
      <c r="CR3" s="457"/>
      <c r="CS3" s="593"/>
      <c r="CT3" s="557" t="s">
        <v>69</v>
      </c>
      <c r="CU3" s="558"/>
      <c r="CV3" s="558"/>
      <c r="CW3" s="558"/>
      <c r="CX3" s="558"/>
      <c r="CY3" s="558"/>
      <c r="CZ3" s="558"/>
      <c r="DA3" s="594"/>
      <c r="DB3" s="557" t="s">
        <v>70</v>
      </c>
      <c r="DC3" s="558"/>
      <c r="DD3" s="558"/>
      <c r="DE3" s="558"/>
      <c r="DF3" s="558"/>
      <c r="DG3" s="558"/>
      <c r="DH3" s="558"/>
      <c r="DI3" s="594"/>
      <c r="DJ3" s="114"/>
      <c r="DK3" s="114"/>
      <c r="DL3" s="114"/>
      <c r="DM3" s="114"/>
      <c r="DN3" s="114"/>
      <c r="DO3" s="114"/>
    </row>
    <row r="4" spans="1:119" ht="18.75" customHeight="1">
      <c r="A4" s="115"/>
      <c r="B4" s="589"/>
      <c r="C4" s="547"/>
      <c r="D4" s="563"/>
      <c r="E4" s="563"/>
      <c r="F4" s="563"/>
      <c r="G4" s="563"/>
      <c r="H4" s="563"/>
      <c r="I4" s="563"/>
      <c r="J4" s="563"/>
      <c r="K4" s="563"/>
      <c r="L4" s="563"/>
      <c r="M4" s="563"/>
      <c r="N4" s="563"/>
      <c r="O4" s="563"/>
      <c r="P4" s="563"/>
      <c r="Q4" s="563"/>
      <c r="R4" s="564"/>
      <c r="S4" s="564"/>
      <c r="T4" s="564"/>
      <c r="U4" s="564"/>
      <c r="V4" s="565"/>
      <c r="W4" s="509" t="s">
        <v>71</v>
      </c>
      <c r="X4" s="510"/>
      <c r="Y4" s="511"/>
      <c r="Z4" s="518" t="s">
        <v>1</v>
      </c>
      <c r="AA4" s="519"/>
      <c r="AB4" s="519"/>
      <c r="AC4" s="519"/>
      <c r="AD4" s="519"/>
      <c r="AE4" s="519"/>
      <c r="AF4" s="519"/>
      <c r="AG4" s="519"/>
      <c r="AH4" s="520"/>
      <c r="AI4" s="518" t="s">
        <v>72</v>
      </c>
      <c r="AJ4" s="568"/>
      <c r="AK4" s="568"/>
      <c r="AL4" s="568"/>
      <c r="AM4" s="568"/>
      <c r="AN4" s="568"/>
      <c r="AO4" s="568"/>
      <c r="AP4" s="569"/>
      <c r="AQ4" s="524" t="s">
        <v>73</v>
      </c>
      <c r="AR4" s="525"/>
      <c r="AS4" s="568"/>
      <c r="AT4" s="568"/>
      <c r="AU4" s="568"/>
      <c r="AV4" s="568"/>
      <c r="AW4" s="568"/>
      <c r="AX4" s="568"/>
      <c r="AY4" s="573"/>
      <c r="AZ4" s="430" t="s">
        <v>74</v>
      </c>
      <c r="BA4" s="431"/>
      <c r="BB4" s="431"/>
      <c r="BC4" s="431"/>
      <c r="BD4" s="431"/>
      <c r="BE4" s="431"/>
      <c r="BF4" s="431"/>
      <c r="BG4" s="431"/>
      <c r="BH4" s="431"/>
      <c r="BI4" s="431"/>
      <c r="BJ4" s="431"/>
      <c r="BK4" s="431"/>
      <c r="BL4" s="431"/>
      <c r="BM4" s="432"/>
      <c r="BN4" s="433">
        <v>565437227</v>
      </c>
      <c r="BO4" s="434"/>
      <c r="BP4" s="434"/>
      <c r="BQ4" s="434"/>
      <c r="BR4" s="434"/>
      <c r="BS4" s="434"/>
      <c r="BT4" s="434"/>
      <c r="BU4" s="435"/>
      <c r="BV4" s="433">
        <v>692216411</v>
      </c>
      <c r="BW4" s="434"/>
      <c r="BX4" s="434"/>
      <c r="BY4" s="434"/>
      <c r="BZ4" s="434"/>
      <c r="CA4" s="434"/>
      <c r="CB4" s="434"/>
      <c r="CC4" s="435"/>
      <c r="CD4" s="542" t="s">
        <v>75</v>
      </c>
      <c r="CE4" s="543"/>
      <c r="CF4" s="543"/>
      <c r="CG4" s="543"/>
      <c r="CH4" s="543"/>
      <c r="CI4" s="543"/>
      <c r="CJ4" s="543"/>
      <c r="CK4" s="543"/>
      <c r="CL4" s="543"/>
      <c r="CM4" s="543"/>
      <c r="CN4" s="543"/>
      <c r="CO4" s="543"/>
      <c r="CP4" s="543"/>
      <c r="CQ4" s="543"/>
      <c r="CR4" s="543"/>
      <c r="CS4" s="544"/>
      <c r="CT4" s="595">
        <v>2.4</v>
      </c>
      <c r="CU4" s="596"/>
      <c r="CV4" s="596"/>
      <c r="CW4" s="596"/>
      <c r="CX4" s="596"/>
      <c r="CY4" s="596"/>
      <c r="CZ4" s="596"/>
      <c r="DA4" s="597"/>
      <c r="DB4" s="595">
        <v>2.2000000000000002</v>
      </c>
      <c r="DC4" s="596"/>
      <c r="DD4" s="596"/>
      <c r="DE4" s="596"/>
      <c r="DF4" s="596"/>
      <c r="DG4" s="596"/>
      <c r="DH4" s="596"/>
      <c r="DI4" s="597"/>
      <c r="DJ4" s="114"/>
      <c r="DK4" s="114"/>
      <c r="DL4" s="114"/>
      <c r="DM4" s="114"/>
      <c r="DN4" s="114"/>
      <c r="DO4" s="114"/>
    </row>
    <row r="5" spans="1:119" ht="18.75" customHeight="1" thickBot="1">
      <c r="A5" s="115"/>
      <c r="B5" s="589"/>
      <c r="C5" s="547"/>
      <c r="D5" s="563"/>
      <c r="E5" s="563"/>
      <c r="F5" s="563"/>
      <c r="G5" s="563"/>
      <c r="H5" s="563"/>
      <c r="I5" s="563"/>
      <c r="J5" s="563"/>
      <c r="K5" s="563"/>
      <c r="L5" s="566"/>
      <c r="M5" s="566"/>
      <c r="N5" s="566"/>
      <c r="O5" s="566"/>
      <c r="P5" s="566"/>
      <c r="Q5" s="566"/>
      <c r="R5" s="521"/>
      <c r="S5" s="521"/>
      <c r="T5" s="521"/>
      <c r="U5" s="521"/>
      <c r="V5" s="567"/>
      <c r="W5" s="512"/>
      <c r="X5" s="513"/>
      <c r="Y5" s="514"/>
      <c r="Z5" s="521"/>
      <c r="AA5" s="522"/>
      <c r="AB5" s="522"/>
      <c r="AC5" s="522"/>
      <c r="AD5" s="522"/>
      <c r="AE5" s="522"/>
      <c r="AF5" s="522"/>
      <c r="AG5" s="522"/>
      <c r="AH5" s="523"/>
      <c r="AI5" s="570"/>
      <c r="AJ5" s="571"/>
      <c r="AK5" s="571"/>
      <c r="AL5" s="571"/>
      <c r="AM5" s="571"/>
      <c r="AN5" s="571"/>
      <c r="AO5" s="571"/>
      <c r="AP5" s="572"/>
      <c r="AQ5" s="570"/>
      <c r="AR5" s="571"/>
      <c r="AS5" s="571"/>
      <c r="AT5" s="571"/>
      <c r="AU5" s="571"/>
      <c r="AV5" s="571"/>
      <c r="AW5" s="571"/>
      <c r="AX5" s="571"/>
      <c r="AY5" s="574"/>
      <c r="AZ5" s="436" t="s">
        <v>76</v>
      </c>
      <c r="BA5" s="437"/>
      <c r="BB5" s="437"/>
      <c r="BC5" s="437"/>
      <c r="BD5" s="437"/>
      <c r="BE5" s="437"/>
      <c r="BF5" s="437"/>
      <c r="BG5" s="437"/>
      <c r="BH5" s="437"/>
      <c r="BI5" s="437"/>
      <c r="BJ5" s="437"/>
      <c r="BK5" s="437"/>
      <c r="BL5" s="437"/>
      <c r="BM5" s="438"/>
      <c r="BN5" s="439">
        <v>550873422</v>
      </c>
      <c r="BO5" s="440"/>
      <c r="BP5" s="440"/>
      <c r="BQ5" s="440"/>
      <c r="BR5" s="440"/>
      <c r="BS5" s="440"/>
      <c r="BT5" s="440"/>
      <c r="BU5" s="441"/>
      <c r="BV5" s="439">
        <v>677446735</v>
      </c>
      <c r="BW5" s="440"/>
      <c r="BX5" s="440"/>
      <c r="BY5" s="440"/>
      <c r="BZ5" s="440"/>
      <c r="CA5" s="440"/>
      <c r="CB5" s="440"/>
      <c r="CC5" s="441"/>
      <c r="CD5" s="486" t="s">
        <v>77</v>
      </c>
      <c r="CE5" s="487"/>
      <c r="CF5" s="487"/>
      <c r="CG5" s="487"/>
      <c r="CH5" s="487"/>
      <c r="CI5" s="487"/>
      <c r="CJ5" s="487"/>
      <c r="CK5" s="487"/>
      <c r="CL5" s="487"/>
      <c r="CM5" s="487"/>
      <c r="CN5" s="487"/>
      <c r="CO5" s="487"/>
      <c r="CP5" s="487"/>
      <c r="CQ5" s="487"/>
      <c r="CR5" s="487"/>
      <c r="CS5" s="488"/>
      <c r="CT5" s="418">
        <v>92.2</v>
      </c>
      <c r="CU5" s="419"/>
      <c r="CV5" s="419"/>
      <c r="CW5" s="419"/>
      <c r="CX5" s="419"/>
      <c r="CY5" s="419"/>
      <c r="CZ5" s="419"/>
      <c r="DA5" s="420"/>
      <c r="DB5" s="418">
        <v>91.3</v>
      </c>
      <c r="DC5" s="419"/>
      <c r="DD5" s="419"/>
      <c r="DE5" s="419"/>
      <c r="DF5" s="419"/>
      <c r="DG5" s="419"/>
      <c r="DH5" s="419"/>
      <c r="DI5" s="420"/>
      <c r="DJ5" s="114"/>
      <c r="DK5" s="114"/>
      <c r="DL5" s="114"/>
      <c r="DM5" s="114"/>
      <c r="DN5" s="114"/>
      <c r="DO5" s="114"/>
    </row>
    <row r="6" spans="1:119" ht="18.75" customHeight="1">
      <c r="A6" s="115"/>
      <c r="B6" s="557" t="s">
        <v>78</v>
      </c>
      <c r="C6" s="558"/>
      <c r="D6" s="558"/>
      <c r="E6" s="558"/>
      <c r="F6" s="558"/>
      <c r="G6" s="558"/>
      <c r="H6" s="558"/>
      <c r="I6" s="558"/>
      <c r="J6" s="558"/>
      <c r="K6" s="559"/>
      <c r="L6" s="560" t="s">
        <v>79</v>
      </c>
      <c r="M6" s="560"/>
      <c r="N6" s="560"/>
      <c r="O6" s="560"/>
      <c r="P6" s="560"/>
      <c r="Q6" s="560"/>
      <c r="R6" s="561"/>
      <c r="S6" s="561"/>
      <c r="T6" s="561"/>
      <c r="U6" s="561"/>
      <c r="V6" s="562"/>
      <c r="W6" s="512"/>
      <c r="X6" s="513"/>
      <c r="Y6" s="514"/>
      <c r="Z6" s="539" t="s">
        <v>80</v>
      </c>
      <c r="AA6" s="540"/>
      <c r="AB6" s="540"/>
      <c r="AC6" s="540"/>
      <c r="AD6" s="540"/>
      <c r="AE6" s="540"/>
      <c r="AF6" s="540"/>
      <c r="AG6" s="540"/>
      <c r="AH6" s="541"/>
      <c r="AI6" s="464">
        <v>1</v>
      </c>
      <c r="AJ6" s="465"/>
      <c r="AK6" s="465"/>
      <c r="AL6" s="465"/>
      <c r="AM6" s="465"/>
      <c r="AN6" s="465"/>
      <c r="AO6" s="465"/>
      <c r="AP6" s="466"/>
      <c r="AQ6" s="464">
        <v>12400</v>
      </c>
      <c r="AR6" s="465"/>
      <c r="AS6" s="465"/>
      <c r="AT6" s="465"/>
      <c r="AU6" s="465"/>
      <c r="AV6" s="465"/>
      <c r="AW6" s="465"/>
      <c r="AX6" s="465"/>
      <c r="AY6" s="467"/>
      <c r="AZ6" s="436" t="s">
        <v>81</v>
      </c>
      <c r="BA6" s="437"/>
      <c r="BB6" s="437"/>
      <c r="BC6" s="437"/>
      <c r="BD6" s="437"/>
      <c r="BE6" s="437"/>
      <c r="BF6" s="437"/>
      <c r="BG6" s="437"/>
      <c r="BH6" s="437"/>
      <c r="BI6" s="437"/>
      <c r="BJ6" s="437"/>
      <c r="BK6" s="437"/>
      <c r="BL6" s="437"/>
      <c r="BM6" s="438"/>
      <c r="BN6" s="439">
        <v>14563805</v>
      </c>
      <c r="BO6" s="440"/>
      <c r="BP6" s="440"/>
      <c r="BQ6" s="440"/>
      <c r="BR6" s="440"/>
      <c r="BS6" s="440"/>
      <c r="BT6" s="440"/>
      <c r="BU6" s="441"/>
      <c r="BV6" s="439">
        <v>14769676</v>
      </c>
      <c r="BW6" s="440"/>
      <c r="BX6" s="440"/>
      <c r="BY6" s="440"/>
      <c r="BZ6" s="440"/>
      <c r="CA6" s="440"/>
      <c r="CB6" s="440"/>
      <c r="CC6" s="441"/>
      <c r="CD6" s="486" t="s">
        <v>82</v>
      </c>
      <c r="CE6" s="487"/>
      <c r="CF6" s="487"/>
      <c r="CG6" s="487"/>
      <c r="CH6" s="487"/>
      <c r="CI6" s="487"/>
      <c r="CJ6" s="487"/>
      <c r="CK6" s="487"/>
      <c r="CL6" s="487"/>
      <c r="CM6" s="487"/>
      <c r="CN6" s="487"/>
      <c r="CO6" s="487"/>
      <c r="CP6" s="487"/>
      <c r="CQ6" s="487"/>
      <c r="CR6" s="487"/>
      <c r="CS6" s="488"/>
      <c r="CT6" s="584">
        <v>99.8</v>
      </c>
      <c r="CU6" s="585"/>
      <c r="CV6" s="585"/>
      <c r="CW6" s="585"/>
      <c r="CX6" s="585"/>
      <c r="CY6" s="585"/>
      <c r="CZ6" s="585"/>
      <c r="DA6" s="586"/>
      <c r="DB6" s="584">
        <v>100.8</v>
      </c>
      <c r="DC6" s="585"/>
      <c r="DD6" s="585"/>
      <c r="DE6" s="585"/>
      <c r="DF6" s="585"/>
      <c r="DG6" s="585"/>
      <c r="DH6" s="585"/>
      <c r="DI6" s="586"/>
      <c r="DJ6" s="114"/>
      <c r="DK6" s="114"/>
      <c r="DL6" s="114"/>
      <c r="DM6" s="114"/>
      <c r="DN6" s="114"/>
      <c r="DO6" s="114"/>
    </row>
    <row r="7" spans="1:119" ht="18.75" customHeight="1">
      <c r="A7" s="115"/>
      <c r="B7" s="546"/>
      <c r="C7" s="408"/>
      <c r="D7" s="408"/>
      <c r="E7" s="408"/>
      <c r="F7" s="408"/>
      <c r="G7" s="408"/>
      <c r="H7" s="408"/>
      <c r="I7" s="408"/>
      <c r="J7" s="408"/>
      <c r="K7" s="547"/>
      <c r="L7" s="563"/>
      <c r="M7" s="563"/>
      <c r="N7" s="563"/>
      <c r="O7" s="563"/>
      <c r="P7" s="563"/>
      <c r="Q7" s="563"/>
      <c r="R7" s="564"/>
      <c r="S7" s="564"/>
      <c r="T7" s="564"/>
      <c r="U7" s="564"/>
      <c r="V7" s="565"/>
      <c r="W7" s="512"/>
      <c r="X7" s="513"/>
      <c r="Y7" s="514"/>
      <c r="Z7" s="539" t="s">
        <v>83</v>
      </c>
      <c r="AA7" s="540"/>
      <c r="AB7" s="540"/>
      <c r="AC7" s="540"/>
      <c r="AD7" s="540"/>
      <c r="AE7" s="540"/>
      <c r="AF7" s="540"/>
      <c r="AG7" s="540"/>
      <c r="AH7" s="541"/>
      <c r="AI7" s="464">
        <v>2</v>
      </c>
      <c r="AJ7" s="465"/>
      <c r="AK7" s="465"/>
      <c r="AL7" s="465"/>
      <c r="AM7" s="465"/>
      <c r="AN7" s="465"/>
      <c r="AO7" s="465"/>
      <c r="AP7" s="466"/>
      <c r="AQ7" s="464">
        <v>9800</v>
      </c>
      <c r="AR7" s="465"/>
      <c r="AS7" s="465"/>
      <c r="AT7" s="465"/>
      <c r="AU7" s="465"/>
      <c r="AV7" s="465"/>
      <c r="AW7" s="465"/>
      <c r="AX7" s="465"/>
      <c r="AY7" s="467"/>
      <c r="AZ7" s="436" t="s">
        <v>84</v>
      </c>
      <c r="BA7" s="437"/>
      <c r="BB7" s="437"/>
      <c r="BC7" s="437"/>
      <c r="BD7" s="437"/>
      <c r="BE7" s="437"/>
      <c r="BF7" s="437"/>
      <c r="BG7" s="437"/>
      <c r="BH7" s="437"/>
      <c r="BI7" s="437"/>
      <c r="BJ7" s="437"/>
      <c r="BK7" s="437"/>
      <c r="BL7" s="437"/>
      <c r="BM7" s="438"/>
      <c r="BN7" s="439">
        <v>6751778</v>
      </c>
      <c r="BO7" s="440"/>
      <c r="BP7" s="440"/>
      <c r="BQ7" s="440"/>
      <c r="BR7" s="440"/>
      <c r="BS7" s="440"/>
      <c r="BT7" s="440"/>
      <c r="BU7" s="441"/>
      <c r="BV7" s="439">
        <v>7338641</v>
      </c>
      <c r="BW7" s="440"/>
      <c r="BX7" s="440"/>
      <c r="BY7" s="440"/>
      <c r="BZ7" s="440"/>
      <c r="CA7" s="440"/>
      <c r="CB7" s="440"/>
      <c r="CC7" s="441"/>
      <c r="CD7" s="486" t="s">
        <v>85</v>
      </c>
      <c r="CE7" s="487"/>
      <c r="CF7" s="487"/>
      <c r="CG7" s="487"/>
      <c r="CH7" s="487"/>
      <c r="CI7" s="487"/>
      <c r="CJ7" s="487"/>
      <c r="CK7" s="487"/>
      <c r="CL7" s="487"/>
      <c r="CM7" s="487"/>
      <c r="CN7" s="487"/>
      <c r="CO7" s="487"/>
      <c r="CP7" s="487"/>
      <c r="CQ7" s="487"/>
      <c r="CR7" s="487"/>
      <c r="CS7" s="488"/>
      <c r="CT7" s="439">
        <v>327322457</v>
      </c>
      <c r="CU7" s="440"/>
      <c r="CV7" s="440"/>
      <c r="CW7" s="440"/>
      <c r="CX7" s="440"/>
      <c r="CY7" s="440"/>
      <c r="CZ7" s="440"/>
      <c r="DA7" s="441"/>
      <c r="DB7" s="439">
        <v>330592828</v>
      </c>
      <c r="DC7" s="440"/>
      <c r="DD7" s="440"/>
      <c r="DE7" s="440"/>
      <c r="DF7" s="440"/>
      <c r="DG7" s="440"/>
      <c r="DH7" s="440"/>
      <c r="DI7" s="441"/>
      <c r="DJ7" s="114"/>
      <c r="DK7" s="114"/>
      <c r="DL7" s="114"/>
      <c r="DM7" s="114"/>
      <c r="DN7" s="114"/>
      <c r="DO7" s="114"/>
    </row>
    <row r="8" spans="1:119" ht="18.75" customHeight="1" thickBot="1">
      <c r="A8" s="115"/>
      <c r="B8" s="548"/>
      <c r="C8" s="549"/>
      <c r="D8" s="549"/>
      <c r="E8" s="549"/>
      <c r="F8" s="549"/>
      <c r="G8" s="549"/>
      <c r="H8" s="549"/>
      <c r="I8" s="549"/>
      <c r="J8" s="549"/>
      <c r="K8" s="550"/>
      <c r="L8" s="566"/>
      <c r="M8" s="566"/>
      <c r="N8" s="566"/>
      <c r="O8" s="566"/>
      <c r="P8" s="566"/>
      <c r="Q8" s="566"/>
      <c r="R8" s="521"/>
      <c r="S8" s="521"/>
      <c r="T8" s="521"/>
      <c r="U8" s="521"/>
      <c r="V8" s="567"/>
      <c r="W8" s="512"/>
      <c r="X8" s="513"/>
      <c r="Y8" s="514"/>
      <c r="Z8" s="539" t="s">
        <v>86</v>
      </c>
      <c r="AA8" s="540"/>
      <c r="AB8" s="540"/>
      <c r="AC8" s="540"/>
      <c r="AD8" s="540"/>
      <c r="AE8" s="540"/>
      <c r="AF8" s="540"/>
      <c r="AG8" s="540"/>
      <c r="AH8" s="541"/>
      <c r="AI8" s="464">
        <v>1</v>
      </c>
      <c r="AJ8" s="465"/>
      <c r="AK8" s="465"/>
      <c r="AL8" s="465"/>
      <c r="AM8" s="465"/>
      <c r="AN8" s="465"/>
      <c r="AO8" s="465"/>
      <c r="AP8" s="466"/>
      <c r="AQ8" s="464">
        <v>7800</v>
      </c>
      <c r="AR8" s="465"/>
      <c r="AS8" s="465"/>
      <c r="AT8" s="465"/>
      <c r="AU8" s="465"/>
      <c r="AV8" s="465"/>
      <c r="AW8" s="465"/>
      <c r="AX8" s="465"/>
      <c r="AY8" s="467"/>
      <c r="AZ8" s="436" t="s">
        <v>87</v>
      </c>
      <c r="BA8" s="437"/>
      <c r="BB8" s="437"/>
      <c r="BC8" s="437"/>
      <c r="BD8" s="437"/>
      <c r="BE8" s="437"/>
      <c r="BF8" s="437"/>
      <c r="BG8" s="437"/>
      <c r="BH8" s="437"/>
      <c r="BI8" s="437"/>
      <c r="BJ8" s="437"/>
      <c r="BK8" s="437"/>
      <c r="BL8" s="437"/>
      <c r="BM8" s="438"/>
      <c r="BN8" s="439">
        <v>7812027</v>
      </c>
      <c r="BO8" s="440"/>
      <c r="BP8" s="440"/>
      <c r="BQ8" s="440"/>
      <c r="BR8" s="440"/>
      <c r="BS8" s="440"/>
      <c r="BT8" s="440"/>
      <c r="BU8" s="441"/>
      <c r="BV8" s="439">
        <v>7431035</v>
      </c>
      <c r="BW8" s="440"/>
      <c r="BX8" s="440"/>
      <c r="BY8" s="440"/>
      <c r="BZ8" s="440"/>
      <c r="CA8" s="440"/>
      <c r="CB8" s="440"/>
      <c r="CC8" s="441"/>
      <c r="CD8" s="486" t="s">
        <v>88</v>
      </c>
      <c r="CE8" s="487"/>
      <c r="CF8" s="487"/>
      <c r="CG8" s="487"/>
      <c r="CH8" s="487"/>
      <c r="CI8" s="487"/>
      <c r="CJ8" s="487"/>
      <c r="CK8" s="487"/>
      <c r="CL8" s="487"/>
      <c r="CM8" s="487"/>
      <c r="CN8" s="487"/>
      <c r="CO8" s="487"/>
      <c r="CP8" s="487"/>
      <c r="CQ8" s="487"/>
      <c r="CR8" s="487"/>
      <c r="CS8" s="488"/>
      <c r="CT8" s="581">
        <v>0.33278000000000002</v>
      </c>
      <c r="CU8" s="582"/>
      <c r="CV8" s="582"/>
      <c r="CW8" s="582"/>
      <c r="CX8" s="582"/>
      <c r="CY8" s="582"/>
      <c r="CZ8" s="582"/>
      <c r="DA8" s="583"/>
      <c r="DB8" s="581">
        <v>0.32034000000000001</v>
      </c>
      <c r="DC8" s="582"/>
      <c r="DD8" s="582"/>
      <c r="DE8" s="582"/>
      <c r="DF8" s="582"/>
      <c r="DG8" s="582"/>
      <c r="DH8" s="582"/>
      <c r="DI8" s="583"/>
      <c r="DJ8" s="114"/>
      <c r="DK8" s="114"/>
      <c r="DL8" s="114"/>
      <c r="DM8" s="114"/>
      <c r="DN8" s="114"/>
      <c r="DO8" s="114"/>
    </row>
    <row r="9" spans="1:119" ht="18.75" customHeight="1" thickBot="1">
      <c r="A9" s="115"/>
      <c r="B9" s="545" t="s">
        <v>89</v>
      </c>
      <c r="C9" s="519"/>
      <c r="D9" s="519"/>
      <c r="E9" s="519"/>
      <c r="F9" s="519"/>
      <c r="G9" s="519"/>
      <c r="H9" s="519"/>
      <c r="I9" s="519"/>
      <c r="J9" s="519"/>
      <c r="K9" s="520"/>
      <c r="L9" s="551" t="s">
        <v>90</v>
      </c>
      <c r="M9" s="552"/>
      <c r="N9" s="552"/>
      <c r="O9" s="552"/>
      <c r="P9" s="552"/>
      <c r="Q9" s="553"/>
      <c r="R9" s="554">
        <v>1104069</v>
      </c>
      <c r="S9" s="555"/>
      <c r="T9" s="555"/>
      <c r="U9" s="555"/>
      <c r="V9" s="556"/>
      <c r="W9" s="512"/>
      <c r="X9" s="513"/>
      <c r="Y9" s="514"/>
      <c r="Z9" s="539" t="s">
        <v>91</v>
      </c>
      <c r="AA9" s="540"/>
      <c r="AB9" s="540"/>
      <c r="AC9" s="540"/>
      <c r="AD9" s="540"/>
      <c r="AE9" s="540"/>
      <c r="AF9" s="540"/>
      <c r="AG9" s="540"/>
      <c r="AH9" s="541"/>
      <c r="AI9" s="464">
        <v>1</v>
      </c>
      <c r="AJ9" s="465"/>
      <c r="AK9" s="465"/>
      <c r="AL9" s="465"/>
      <c r="AM9" s="465"/>
      <c r="AN9" s="465"/>
      <c r="AO9" s="465"/>
      <c r="AP9" s="466"/>
      <c r="AQ9" s="464">
        <v>9800</v>
      </c>
      <c r="AR9" s="465"/>
      <c r="AS9" s="465"/>
      <c r="AT9" s="465"/>
      <c r="AU9" s="465"/>
      <c r="AV9" s="465"/>
      <c r="AW9" s="465"/>
      <c r="AX9" s="465"/>
      <c r="AY9" s="467"/>
      <c r="AZ9" s="436" t="s">
        <v>92</v>
      </c>
      <c r="BA9" s="437"/>
      <c r="BB9" s="437"/>
      <c r="BC9" s="437"/>
      <c r="BD9" s="437"/>
      <c r="BE9" s="437"/>
      <c r="BF9" s="437"/>
      <c r="BG9" s="437"/>
      <c r="BH9" s="437"/>
      <c r="BI9" s="437"/>
      <c r="BJ9" s="437"/>
      <c r="BK9" s="437"/>
      <c r="BL9" s="437"/>
      <c r="BM9" s="438"/>
      <c r="BN9" s="439">
        <v>380992</v>
      </c>
      <c r="BO9" s="440"/>
      <c r="BP9" s="440"/>
      <c r="BQ9" s="440"/>
      <c r="BR9" s="440"/>
      <c r="BS9" s="440"/>
      <c r="BT9" s="440"/>
      <c r="BU9" s="441"/>
      <c r="BV9" s="439">
        <v>1049474</v>
      </c>
      <c r="BW9" s="440"/>
      <c r="BX9" s="440"/>
      <c r="BY9" s="440"/>
      <c r="BZ9" s="440"/>
      <c r="CA9" s="440"/>
      <c r="CB9" s="440"/>
      <c r="CC9" s="441"/>
      <c r="CD9" s="410" t="s">
        <v>93</v>
      </c>
      <c r="CE9" s="411"/>
      <c r="CF9" s="411"/>
      <c r="CG9" s="411"/>
      <c r="CH9" s="411"/>
      <c r="CI9" s="411"/>
      <c r="CJ9" s="411"/>
      <c r="CK9" s="411"/>
      <c r="CL9" s="411"/>
      <c r="CM9" s="411"/>
      <c r="CN9" s="411"/>
      <c r="CO9" s="411"/>
      <c r="CP9" s="411"/>
      <c r="CQ9" s="411"/>
      <c r="CR9" s="411"/>
      <c r="CS9" s="412"/>
      <c r="CT9" s="418">
        <v>22.7</v>
      </c>
      <c r="CU9" s="419"/>
      <c r="CV9" s="419"/>
      <c r="CW9" s="419"/>
      <c r="CX9" s="419"/>
      <c r="CY9" s="419"/>
      <c r="CZ9" s="419"/>
      <c r="DA9" s="420"/>
      <c r="DB9" s="418">
        <v>22.2</v>
      </c>
      <c r="DC9" s="419"/>
      <c r="DD9" s="419"/>
      <c r="DE9" s="419"/>
      <c r="DF9" s="419"/>
      <c r="DG9" s="419"/>
      <c r="DH9" s="419"/>
      <c r="DI9" s="420"/>
      <c r="DJ9" s="114"/>
      <c r="DK9" s="114"/>
      <c r="DL9" s="114"/>
      <c r="DM9" s="114"/>
      <c r="DN9" s="114"/>
      <c r="DO9" s="114"/>
    </row>
    <row r="10" spans="1:119" ht="18.75" customHeight="1">
      <c r="A10" s="115"/>
      <c r="B10" s="546"/>
      <c r="C10" s="408"/>
      <c r="D10" s="408"/>
      <c r="E10" s="408"/>
      <c r="F10" s="408"/>
      <c r="G10" s="408"/>
      <c r="H10" s="408"/>
      <c r="I10" s="408"/>
      <c r="J10" s="408"/>
      <c r="K10" s="547"/>
      <c r="L10" s="461" t="s">
        <v>94</v>
      </c>
      <c r="M10" s="462"/>
      <c r="N10" s="462"/>
      <c r="O10" s="462"/>
      <c r="P10" s="462"/>
      <c r="Q10" s="463"/>
      <c r="R10" s="464">
        <v>1135233</v>
      </c>
      <c r="S10" s="465"/>
      <c r="T10" s="465"/>
      <c r="U10" s="465"/>
      <c r="V10" s="467"/>
      <c r="W10" s="512"/>
      <c r="X10" s="513"/>
      <c r="Y10" s="514"/>
      <c r="Z10" s="539" t="s">
        <v>95</v>
      </c>
      <c r="AA10" s="540"/>
      <c r="AB10" s="540"/>
      <c r="AC10" s="540"/>
      <c r="AD10" s="540"/>
      <c r="AE10" s="540"/>
      <c r="AF10" s="540"/>
      <c r="AG10" s="540"/>
      <c r="AH10" s="541"/>
      <c r="AI10" s="464">
        <v>1</v>
      </c>
      <c r="AJ10" s="465"/>
      <c r="AK10" s="465"/>
      <c r="AL10" s="465"/>
      <c r="AM10" s="465"/>
      <c r="AN10" s="465"/>
      <c r="AO10" s="465"/>
      <c r="AP10" s="466"/>
      <c r="AQ10" s="464">
        <v>8900</v>
      </c>
      <c r="AR10" s="465"/>
      <c r="AS10" s="465"/>
      <c r="AT10" s="465"/>
      <c r="AU10" s="465"/>
      <c r="AV10" s="465"/>
      <c r="AW10" s="465"/>
      <c r="AX10" s="465"/>
      <c r="AY10" s="467"/>
      <c r="AZ10" s="436" t="s">
        <v>96</v>
      </c>
      <c r="BA10" s="437"/>
      <c r="BB10" s="437"/>
      <c r="BC10" s="437"/>
      <c r="BD10" s="437"/>
      <c r="BE10" s="437"/>
      <c r="BF10" s="437"/>
      <c r="BG10" s="437"/>
      <c r="BH10" s="437"/>
      <c r="BI10" s="437"/>
      <c r="BJ10" s="437"/>
      <c r="BK10" s="437"/>
      <c r="BL10" s="437"/>
      <c r="BM10" s="438"/>
      <c r="BN10" s="439">
        <v>12362</v>
      </c>
      <c r="BO10" s="440"/>
      <c r="BP10" s="440"/>
      <c r="BQ10" s="440"/>
      <c r="BR10" s="440"/>
      <c r="BS10" s="440"/>
      <c r="BT10" s="440"/>
      <c r="BU10" s="441"/>
      <c r="BV10" s="439">
        <v>666989</v>
      </c>
      <c r="BW10" s="440"/>
      <c r="BX10" s="440"/>
      <c r="BY10" s="440"/>
      <c r="BZ10" s="440"/>
      <c r="CA10" s="440"/>
      <c r="CB10" s="440"/>
      <c r="CC10" s="441"/>
      <c r="CD10" s="542" t="s">
        <v>97</v>
      </c>
      <c r="CE10" s="543"/>
      <c r="CF10" s="543"/>
      <c r="CG10" s="543"/>
      <c r="CH10" s="543"/>
      <c r="CI10" s="543"/>
      <c r="CJ10" s="543"/>
      <c r="CK10" s="543"/>
      <c r="CL10" s="543"/>
      <c r="CM10" s="543"/>
      <c r="CN10" s="543"/>
      <c r="CO10" s="543"/>
      <c r="CP10" s="543"/>
      <c r="CQ10" s="543"/>
      <c r="CR10" s="543"/>
      <c r="CS10" s="544"/>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8"/>
      <c r="C11" s="549"/>
      <c r="D11" s="549"/>
      <c r="E11" s="549"/>
      <c r="F11" s="549"/>
      <c r="G11" s="549"/>
      <c r="H11" s="549"/>
      <c r="I11" s="549"/>
      <c r="J11" s="549"/>
      <c r="K11" s="550"/>
      <c r="L11" s="575" t="s">
        <v>98</v>
      </c>
      <c r="M11" s="576"/>
      <c r="N11" s="576"/>
      <c r="O11" s="576"/>
      <c r="P11" s="576"/>
      <c r="Q11" s="577"/>
      <c r="R11" s="578" t="s">
        <v>99</v>
      </c>
      <c r="S11" s="579"/>
      <c r="T11" s="579"/>
      <c r="U11" s="579"/>
      <c r="V11" s="580"/>
      <c r="W11" s="515"/>
      <c r="X11" s="516"/>
      <c r="Y11" s="517"/>
      <c r="Z11" s="539" t="s">
        <v>100</v>
      </c>
      <c r="AA11" s="540"/>
      <c r="AB11" s="540"/>
      <c r="AC11" s="540"/>
      <c r="AD11" s="540"/>
      <c r="AE11" s="540"/>
      <c r="AF11" s="540"/>
      <c r="AG11" s="540"/>
      <c r="AH11" s="541"/>
      <c r="AI11" s="464">
        <v>37</v>
      </c>
      <c r="AJ11" s="465"/>
      <c r="AK11" s="465"/>
      <c r="AL11" s="465"/>
      <c r="AM11" s="465"/>
      <c r="AN11" s="465"/>
      <c r="AO11" s="465"/>
      <c r="AP11" s="466"/>
      <c r="AQ11" s="464">
        <v>7800</v>
      </c>
      <c r="AR11" s="465"/>
      <c r="AS11" s="465"/>
      <c r="AT11" s="465"/>
      <c r="AU11" s="465"/>
      <c r="AV11" s="465"/>
      <c r="AW11" s="465"/>
      <c r="AX11" s="465"/>
      <c r="AY11" s="467"/>
      <c r="AZ11" s="436" t="s">
        <v>101</v>
      </c>
      <c r="BA11" s="437"/>
      <c r="BB11" s="437"/>
      <c r="BC11" s="437"/>
      <c r="BD11" s="437"/>
      <c r="BE11" s="437"/>
      <c r="BF11" s="437"/>
      <c r="BG11" s="437"/>
      <c r="BH11" s="437"/>
      <c r="BI11" s="437"/>
      <c r="BJ11" s="437"/>
      <c r="BK11" s="437"/>
      <c r="BL11" s="437"/>
      <c r="BM11" s="438"/>
      <c r="BN11" s="439" t="s">
        <v>102</v>
      </c>
      <c r="BO11" s="440"/>
      <c r="BP11" s="440"/>
      <c r="BQ11" s="440"/>
      <c r="BR11" s="440"/>
      <c r="BS11" s="440"/>
      <c r="BT11" s="440"/>
      <c r="BU11" s="441"/>
      <c r="BV11" s="439" t="s">
        <v>102</v>
      </c>
      <c r="BW11" s="440"/>
      <c r="BX11" s="440"/>
      <c r="BY11" s="440"/>
      <c r="BZ11" s="440"/>
      <c r="CA11" s="440"/>
      <c r="CB11" s="440"/>
      <c r="CC11" s="441"/>
      <c r="CD11" s="486" t="s">
        <v>103</v>
      </c>
      <c r="CE11" s="487"/>
      <c r="CF11" s="487"/>
      <c r="CG11" s="487"/>
      <c r="CH11" s="487"/>
      <c r="CI11" s="487"/>
      <c r="CJ11" s="487"/>
      <c r="CK11" s="487"/>
      <c r="CL11" s="487"/>
      <c r="CM11" s="487"/>
      <c r="CN11" s="487"/>
      <c r="CO11" s="487"/>
      <c r="CP11" s="487"/>
      <c r="CQ11" s="487"/>
      <c r="CR11" s="487"/>
      <c r="CS11" s="488"/>
      <c r="CT11" s="489" t="s">
        <v>102</v>
      </c>
      <c r="CU11" s="490"/>
      <c r="CV11" s="490"/>
      <c r="CW11" s="490"/>
      <c r="CX11" s="490"/>
      <c r="CY11" s="490"/>
      <c r="CZ11" s="490"/>
      <c r="DA11" s="491"/>
      <c r="DB11" s="489" t="s">
        <v>102</v>
      </c>
      <c r="DC11" s="490"/>
      <c r="DD11" s="490"/>
      <c r="DE11" s="490"/>
      <c r="DF11" s="490"/>
      <c r="DG11" s="490"/>
      <c r="DH11" s="490"/>
      <c r="DI11" s="491"/>
      <c r="DJ11" s="114"/>
      <c r="DK11" s="114"/>
      <c r="DL11" s="114"/>
      <c r="DM11" s="114"/>
      <c r="DN11" s="114"/>
      <c r="DO11" s="114"/>
    </row>
    <row r="12" spans="1:119" ht="18.75" customHeight="1">
      <c r="A12" s="115"/>
      <c r="B12" s="494" t="s">
        <v>104</v>
      </c>
      <c r="C12" s="495"/>
      <c r="D12" s="495"/>
      <c r="E12" s="495"/>
      <c r="F12" s="495"/>
      <c r="G12" s="495"/>
      <c r="H12" s="495"/>
      <c r="I12" s="495"/>
      <c r="J12" s="495"/>
      <c r="K12" s="496"/>
      <c r="L12" s="503" t="s">
        <v>105</v>
      </c>
      <c r="M12" s="504"/>
      <c r="N12" s="504"/>
      <c r="O12" s="504"/>
      <c r="P12" s="504"/>
      <c r="Q12" s="505"/>
      <c r="R12" s="506">
        <v>1119544</v>
      </c>
      <c r="S12" s="507"/>
      <c r="T12" s="507"/>
      <c r="U12" s="507"/>
      <c r="V12" s="508"/>
      <c r="W12" s="509" t="s">
        <v>106</v>
      </c>
      <c r="X12" s="510"/>
      <c r="Y12" s="511"/>
      <c r="Z12" s="518" t="s">
        <v>1</v>
      </c>
      <c r="AA12" s="519"/>
      <c r="AB12" s="519"/>
      <c r="AC12" s="519"/>
      <c r="AD12" s="519"/>
      <c r="AE12" s="519"/>
      <c r="AF12" s="519"/>
      <c r="AG12" s="519"/>
      <c r="AH12" s="520"/>
      <c r="AI12" s="524" t="s">
        <v>107</v>
      </c>
      <c r="AJ12" s="519"/>
      <c r="AK12" s="519"/>
      <c r="AL12" s="519"/>
      <c r="AM12" s="520"/>
      <c r="AN12" s="524" t="s">
        <v>108</v>
      </c>
      <c r="AO12" s="525"/>
      <c r="AP12" s="525"/>
      <c r="AQ12" s="525"/>
      <c r="AR12" s="525"/>
      <c r="AS12" s="526"/>
      <c r="AT12" s="533" t="s">
        <v>109</v>
      </c>
      <c r="AU12" s="534"/>
      <c r="AV12" s="534"/>
      <c r="AW12" s="534"/>
      <c r="AX12" s="534"/>
      <c r="AY12" s="535"/>
      <c r="AZ12" s="436" t="s">
        <v>110</v>
      </c>
      <c r="BA12" s="437"/>
      <c r="BB12" s="437"/>
      <c r="BC12" s="437"/>
      <c r="BD12" s="437"/>
      <c r="BE12" s="437"/>
      <c r="BF12" s="437"/>
      <c r="BG12" s="437"/>
      <c r="BH12" s="437"/>
      <c r="BI12" s="437"/>
      <c r="BJ12" s="437"/>
      <c r="BK12" s="437"/>
      <c r="BL12" s="437"/>
      <c r="BM12" s="438"/>
      <c r="BN12" s="439" t="s">
        <v>111</v>
      </c>
      <c r="BO12" s="440"/>
      <c r="BP12" s="440"/>
      <c r="BQ12" s="440"/>
      <c r="BR12" s="440"/>
      <c r="BS12" s="440"/>
      <c r="BT12" s="440"/>
      <c r="BU12" s="441"/>
      <c r="BV12" s="439" t="s">
        <v>111</v>
      </c>
      <c r="BW12" s="440"/>
      <c r="BX12" s="440"/>
      <c r="BY12" s="440"/>
      <c r="BZ12" s="440"/>
      <c r="CA12" s="440"/>
      <c r="CB12" s="440"/>
      <c r="CC12" s="441"/>
      <c r="CD12" s="486" t="s">
        <v>112</v>
      </c>
      <c r="CE12" s="487"/>
      <c r="CF12" s="487"/>
      <c r="CG12" s="487"/>
      <c r="CH12" s="487"/>
      <c r="CI12" s="487"/>
      <c r="CJ12" s="487"/>
      <c r="CK12" s="487"/>
      <c r="CL12" s="487"/>
      <c r="CM12" s="487"/>
      <c r="CN12" s="487"/>
      <c r="CO12" s="487"/>
      <c r="CP12" s="487"/>
      <c r="CQ12" s="487"/>
      <c r="CR12" s="487"/>
      <c r="CS12" s="488"/>
      <c r="CT12" s="489" t="s">
        <v>111</v>
      </c>
      <c r="CU12" s="490"/>
      <c r="CV12" s="490"/>
      <c r="CW12" s="490"/>
      <c r="CX12" s="490"/>
      <c r="CY12" s="490"/>
      <c r="CZ12" s="490"/>
      <c r="DA12" s="491"/>
      <c r="DB12" s="489" t="s">
        <v>111</v>
      </c>
      <c r="DC12" s="490"/>
      <c r="DD12" s="490"/>
      <c r="DE12" s="490"/>
      <c r="DF12" s="490"/>
      <c r="DG12" s="490"/>
      <c r="DH12" s="490"/>
      <c r="DI12" s="491"/>
      <c r="DJ12" s="114"/>
      <c r="DK12" s="114"/>
      <c r="DL12" s="114"/>
      <c r="DM12" s="114"/>
      <c r="DN12" s="114"/>
      <c r="DO12" s="114"/>
    </row>
    <row r="13" spans="1:119" ht="18.75" customHeight="1" thickBot="1">
      <c r="A13" s="115"/>
      <c r="B13" s="497"/>
      <c r="C13" s="498"/>
      <c r="D13" s="498"/>
      <c r="E13" s="498"/>
      <c r="F13" s="498"/>
      <c r="G13" s="498"/>
      <c r="H13" s="498"/>
      <c r="I13" s="498"/>
      <c r="J13" s="498"/>
      <c r="K13" s="499"/>
      <c r="L13" s="122"/>
      <c r="M13" s="480" t="s">
        <v>113</v>
      </c>
      <c r="N13" s="481"/>
      <c r="O13" s="481"/>
      <c r="P13" s="481"/>
      <c r="Q13" s="482"/>
      <c r="R13" s="530">
        <v>1114552</v>
      </c>
      <c r="S13" s="531"/>
      <c r="T13" s="531"/>
      <c r="U13" s="531"/>
      <c r="V13" s="532"/>
      <c r="W13" s="512"/>
      <c r="X13" s="513"/>
      <c r="Y13" s="514"/>
      <c r="Z13" s="521"/>
      <c r="AA13" s="522"/>
      <c r="AB13" s="522"/>
      <c r="AC13" s="522"/>
      <c r="AD13" s="522"/>
      <c r="AE13" s="522"/>
      <c r="AF13" s="522"/>
      <c r="AG13" s="522"/>
      <c r="AH13" s="523"/>
      <c r="AI13" s="521"/>
      <c r="AJ13" s="522"/>
      <c r="AK13" s="522"/>
      <c r="AL13" s="522"/>
      <c r="AM13" s="523"/>
      <c r="AN13" s="527"/>
      <c r="AO13" s="528"/>
      <c r="AP13" s="528"/>
      <c r="AQ13" s="528"/>
      <c r="AR13" s="528"/>
      <c r="AS13" s="529"/>
      <c r="AT13" s="536"/>
      <c r="AU13" s="537"/>
      <c r="AV13" s="537"/>
      <c r="AW13" s="537"/>
      <c r="AX13" s="537"/>
      <c r="AY13" s="538"/>
      <c r="AZ13" s="447" t="s">
        <v>114</v>
      </c>
      <c r="BA13" s="448"/>
      <c r="BB13" s="448"/>
      <c r="BC13" s="448"/>
      <c r="BD13" s="448"/>
      <c r="BE13" s="448"/>
      <c r="BF13" s="448"/>
      <c r="BG13" s="448"/>
      <c r="BH13" s="448"/>
      <c r="BI13" s="448"/>
      <c r="BJ13" s="448"/>
      <c r="BK13" s="448"/>
      <c r="BL13" s="448"/>
      <c r="BM13" s="449"/>
      <c r="BN13" s="439">
        <v>393354</v>
      </c>
      <c r="BO13" s="440"/>
      <c r="BP13" s="440"/>
      <c r="BQ13" s="440"/>
      <c r="BR13" s="440"/>
      <c r="BS13" s="440"/>
      <c r="BT13" s="440"/>
      <c r="BU13" s="441"/>
      <c r="BV13" s="439">
        <v>1716463</v>
      </c>
      <c r="BW13" s="440"/>
      <c r="BX13" s="440"/>
      <c r="BY13" s="440"/>
      <c r="BZ13" s="440"/>
      <c r="CA13" s="440"/>
      <c r="CB13" s="440"/>
      <c r="CC13" s="441"/>
      <c r="CD13" s="486" t="s">
        <v>115</v>
      </c>
      <c r="CE13" s="487"/>
      <c r="CF13" s="487"/>
      <c r="CG13" s="487"/>
      <c r="CH13" s="487"/>
      <c r="CI13" s="487"/>
      <c r="CJ13" s="487"/>
      <c r="CK13" s="487"/>
      <c r="CL13" s="487"/>
      <c r="CM13" s="487"/>
      <c r="CN13" s="487"/>
      <c r="CO13" s="487"/>
      <c r="CP13" s="487"/>
      <c r="CQ13" s="487"/>
      <c r="CR13" s="487"/>
      <c r="CS13" s="488"/>
      <c r="CT13" s="418">
        <v>14.2</v>
      </c>
      <c r="CU13" s="419"/>
      <c r="CV13" s="419"/>
      <c r="CW13" s="419"/>
      <c r="CX13" s="419"/>
      <c r="CY13" s="419"/>
      <c r="CZ13" s="419"/>
      <c r="DA13" s="420"/>
      <c r="DB13" s="418">
        <v>15.5</v>
      </c>
      <c r="DC13" s="419"/>
      <c r="DD13" s="419"/>
      <c r="DE13" s="419"/>
      <c r="DF13" s="419"/>
      <c r="DG13" s="419"/>
      <c r="DH13" s="419"/>
      <c r="DI13" s="420"/>
      <c r="DJ13" s="114"/>
      <c r="DK13" s="114"/>
      <c r="DL13" s="114"/>
      <c r="DM13" s="114"/>
      <c r="DN13" s="114"/>
      <c r="DO13" s="114"/>
    </row>
    <row r="14" spans="1:119" ht="18.75" customHeight="1" thickBot="1">
      <c r="A14" s="115"/>
      <c r="B14" s="497"/>
      <c r="C14" s="498"/>
      <c r="D14" s="498"/>
      <c r="E14" s="498"/>
      <c r="F14" s="498"/>
      <c r="G14" s="498"/>
      <c r="H14" s="498"/>
      <c r="I14" s="498"/>
      <c r="J14" s="498"/>
      <c r="K14" s="499"/>
      <c r="L14" s="474" t="s">
        <v>116</v>
      </c>
      <c r="M14" s="492"/>
      <c r="N14" s="492"/>
      <c r="O14" s="492"/>
      <c r="P14" s="492"/>
      <c r="Q14" s="493"/>
      <c r="R14" s="483">
        <v>1128078</v>
      </c>
      <c r="S14" s="484"/>
      <c r="T14" s="484"/>
      <c r="U14" s="484"/>
      <c r="V14" s="485"/>
      <c r="W14" s="512"/>
      <c r="X14" s="513"/>
      <c r="Y14" s="514"/>
      <c r="Z14" s="461" t="s">
        <v>117</v>
      </c>
      <c r="AA14" s="462"/>
      <c r="AB14" s="462"/>
      <c r="AC14" s="462"/>
      <c r="AD14" s="462"/>
      <c r="AE14" s="462"/>
      <c r="AF14" s="462"/>
      <c r="AG14" s="462"/>
      <c r="AH14" s="463"/>
      <c r="AI14" s="464">
        <v>4915</v>
      </c>
      <c r="AJ14" s="465"/>
      <c r="AK14" s="465"/>
      <c r="AL14" s="465"/>
      <c r="AM14" s="466"/>
      <c r="AN14" s="464">
        <v>15860705</v>
      </c>
      <c r="AO14" s="465"/>
      <c r="AP14" s="465"/>
      <c r="AQ14" s="465"/>
      <c r="AR14" s="465"/>
      <c r="AS14" s="466"/>
      <c r="AT14" s="464">
        <v>3227</v>
      </c>
      <c r="AU14" s="465"/>
      <c r="AV14" s="465"/>
      <c r="AW14" s="465"/>
      <c r="AX14" s="465"/>
      <c r="AY14" s="467"/>
      <c r="AZ14" s="430" t="s">
        <v>118</v>
      </c>
      <c r="BA14" s="431"/>
      <c r="BB14" s="431"/>
      <c r="BC14" s="431"/>
      <c r="BD14" s="431"/>
      <c r="BE14" s="431"/>
      <c r="BF14" s="431"/>
      <c r="BG14" s="431"/>
      <c r="BH14" s="431"/>
      <c r="BI14" s="431"/>
      <c r="BJ14" s="431"/>
      <c r="BK14" s="431"/>
      <c r="BL14" s="431"/>
      <c r="BM14" s="432"/>
      <c r="BN14" s="433">
        <v>95002247</v>
      </c>
      <c r="BO14" s="434"/>
      <c r="BP14" s="434"/>
      <c r="BQ14" s="434"/>
      <c r="BR14" s="434"/>
      <c r="BS14" s="434"/>
      <c r="BT14" s="434"/>
      <c r="BU14" s="435"/>
      <c r="BV14" s="433">
        <v>95434481</v>
      </c>
      <c r="BW14" s="434"/>
      <c r="BX14" s="434"/>
      <c r="BY14" s="434"/>
      <c r="BZ14" s="434"/>
      <c r="CA14" s="434"/>
      <c r="CB14" s="434"/>
      <c r="CC14" s="435"/>
      <c r="CD14" s="410" t="s">
        <v>119</v>
      </c>
      <c r="CE14" s="411"/>
      <c r="CF14" s="411"/>
      <c r="CG14" s="411"/>
      <c r="CH14" s="411"/>
      <c r="CI14" s="411"/>
      <c r="CJ14" s="411"/>
      <c r="CK14" s="411"/>
      <c r="CL14" s="411"/>
      <c r="CM14" s="411"/>
      <c r="CN14" s="411"/>
      <c r="CO14" s="411"/>
      <c r="CP14" s="411"/>
      <c r="CQ14" s="411"/>
      <c r="CR14" s="411"/>
      <c r="CS14" s="412"/>
      <c r="CT14" s="444">
        <v>122.9</v>
      </c>
      <c r="CU14" s="445"/>
      <c r="CV14" s="445"/>
      <c r="CW14" s="445"/>
      <c r="CX14" s="445"/>
      <c r="CY14" s="445"/>
      <c r="CZ14" s="445"/>
      <c r="DA14" s="446"/>
      <c r="DB14" s="444">
        <v>126.4</v>
      </c>
      <c r="DC14" s="445"/>
      <c r="DD14" s="445"/>
      <c r="DE14" s="445"/>
      <c r="DF14" s="445"/>
      <c r="DG14" s="445"/>
      <c r="DH14" s="445"/>
      <c r="DI14" s="446"/>
      <c r="DJ14" s="114"/>
      <c r="DK14" s="114"/>
      <c r="DL14" s="114"/>
      <c r="DM14" s="114"/>
      <c r="DN14" s="114"/>
      <c r="DO14" s="114"/>
    </row>
    <row r="15" spans="1:119" ht="18.75" customHeight="1">
      <c r="A15" s="115"/>
      <c r="B15" s="497"/>
      <c r="C15" s="498"/>
      <c r="D15" s="498"/>
      <c r="E15" s="498"/>
      <c r="F15" s="498"/>
      <c r="G15" s="498"/>
      <c r="H15" s="498"/>
      <c r="I15" s="498"/>
      <c r="J15" s="498"/>
      <c r="K15" s="499"/>
      <c r="L15" s="122"/>
      <c r="M15" s="480" t="s">
        <v>113</v>
      </c>
      <c r="N15" s="481"/>
      <c r="O15" s="481"/>
      <c r="P15" s="481"/>
      <c r="Q15" s="482"/>
      <c r="R15" s="483">
        <v>1123545</v>
      </c>
      <c r="S15" s="484"/>
      <c r="T15" s="484"/>
      <c r="U15" s="484"/>
      <c r="V15" s="485"/>
      <c r="W15" s="512"/>
      <c r="X15" s="513"/>
      <c r="Y15" s="514"/>
      <c r="Z15" s="461" t="s">
        <v>120</v>
      </c>
      <c r="AA15" s="462"/>
      <c r="AB15" s="462"/>
      <c r="AC15" s="462"/>
      <c r="AD15" s="462"/>
      <c r="AE15" s="462"/>
      <c r="AF15" s="462"/>
      <c r="AG15" s="462"/>
      <c r="AH15" s="463"/>
      <c r="AI15" s="464" t="s">
        <v>111</v>
      </c>
      <c r="AJ15" s="465"/>
      <c r="AK15" s="465"/>
      <c r="AL15" s="465"/>
      <c r="AM15" s="466"/>
      <c r="AN15" s="464" t="s">
        <v>111</v>
      </c>
      <c r="AO15" s="465"/>
      <c r="AP15" s="465"/>
      <c r="AQ15" s="465"/>
      <c r="AR15" s="465"/>
      <c r="AS15" s="466"/>
      <c r="AT15" s="464" t="s">
        <v>111</v>
      </c>
      <c r="AU15" s="465"/>
      <c r="AV15" s="465"/>
      <c r="AW15" s="465"/>
      <c r="AX15" s="465"/>
      <c r="AY15" s="467"/>
      <c r="AZ15" s="436" t="s">
        <v>121</v>
      </c>
      <c r="BA15" s="437"/>
      <c r="BB15" s="437"/>
      <c r="BC15" s="437"/>
      <c r="BD15" s="437"/>
      <c r="BE15" s="437"/>
      <c r="BF15" s="437"/>
      <c r="BG15" s="437"/>
      <c r="BH15" s="437"/>
      <c r="BI15" s="437"/>
      <c r="BJ15" s="437"/>
      <c r="BK15" s="437"/>
      <c r="BL15" s="437"/>
      <c r="BM15" s="438"/>
      <c r="BN15" s="439">
        <v>279055056</v>
      </c>
      <c r="BO15" s="440"/>
      <c r="BP15" s="440"/>
      <c r="BQ15" s="440"/>
      <c r="BR15" s="440"/>
      <c r="BS15" s="440"/>
      <c r="BT15" s="440"/>
      <c r="BU15" s="441"/>
      <c r="BV15" s="439">
        <v>275820460</v>
      </c>
      <c r="BW15" s="440"/>
      <c r="BX15" s="440"/>
      <c r="BY15" s="440"/>
      <c r="BZ15" s="440"/>
      <c r="CA15" s="440"/>
      <c r="CB15" s="440"/>
      <c r="CC15" s="441"/>
      <c r="CD15" s="477" t="s">
        <v>122</v>
      </c>
      <c r="CE15" s="478"/>
      <c r="CF15" s="478"/>
      <c r="CG15" s="478"/>
      <c r="CH15" s="478"/>
      <c r="CI15" s="478"/>
      <c r="CJ15" s="478"/>
      <c r="CK15" s="478"/>
      <c r="CL15" s="478"/>
      <c r="CM15" s="478"/>
      <c r="CN15" s="478"/>
      <c r="CO15" s="478"/>
      <c r="CP15" s="478"/>
      <c r="CQ15" s="478"/>
      <c r="CR15" s="478"/>
      <c r="CS15" s="479"/>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7"/>
      <c r="C16" s="498"/>
      <c r="D16" s="498"/>
      <c r="E16" s="498"/>
      <c r="F16" s="498"/>
      <c r="G16" s="498"/>
      <c r="H16" s="498"/>
      <c r="I16" s="498"/>
      <c r="J16" s="498"/>
      <c r="K16" s="499"/>
      <c r="L16" s="474" t="s">
        <v>123</v>
      </c>
      <c r="M16" s="475"/>
      <c r="N16" s="475"/>
      <c r="O16" s="475"/>
      <c r="P16" s="475"/>
      <c r="Q16" s="476"/>
      <c r="R16" s="471" t="s">
        <v>124</v>
      </c>
      <c r="S16" s="472"/>
      <c r="T16" s="472"/>
      <c r="U16" s="472"/>
      <c r="V16" s="473"/>
      <c r="W16" s="512"/>
      <c r="X16" s="513"/>
      <c r="Y16" s="514"/>
      <c r="Z16" s="461" t="s">
        <v>125</v>
      </c>
      <c r="AA16" s="462"/>
      <c r="AB16" s="462"/>
      <c r="AC16" s="462"/>
      <c r="AD16" s="462"/>
      <c r="AE16" s="462"/>
      <c r="AF16" s="462"/>
      <c r="AG16" s="462"/>
      <c r="AH16" s="463"/>
      <c r="AI16" s="464" t="s">
        <v>111</v>
      </c>
      <c r="AJ16" s="465"/>
      <c r="AK16" s="465"/>
      <c r="AL16" s="465"/>
      <c r="AM16" s="466"/>
      <c r="AN16" s="464" t="s">
        <v>111</v>
      </c>
      <c r="AO16" s="465"/>
      <c r="AP16" s="465"/>
      <c r="AQ16" s="465"/>
      <c r="AR16" s="465"/>
      <c r="AS16" s="466"/>
      <c r="AT16" s="464" t="s">
        <v>111</v>
      </c>
      <c r="AU16" s="465"/>
      <c r="AV16" s="465"/>
      <c r="AW16" s="465"/>
      <c r="AX16" s="465"/>
      <c r="AY16" s="467"/>
      <c r="AZ16" s="436" t="s">
        <v>126</v>
      </c>
      <c r="BA16" s="437"/>
      <c r="BB16" s="437"/>
      <c r="BC16" s="437"/>
      <c r="BD16" s="437"/>
      <c r="BE16" s="437"/>
      <c r="BF16" s="437"/>
      <c r="BG16" s="437"/>
      <c r="BH16" s="437"/>
      <c r="BI16" s="437"/>
      <c r="BJ16" s="437"/>
      <c r="BK16" s="437"/>
      <c r="BL16" s="437"/>
      <c r="BM16" s="438"/>
      <c r="BN16" s="439">
        <v>118652391</v>
      </c>
      <c r="BO16" s="440"/>
      <c r="BP16" s="440"/>
      <c r="BQ16" s="440"/>
      <c r="BR16" s="440"/>
      <c r="BS16" s="440"/>
      <c r="BT16" s="440"/>
      <c r="BU16" s="441"/>
      <c r="BV16" s="439">
        <v>119053835</v>
      </c>
      <c r="BW16" s="440"/>
      <c r="BX16" s="440"/>
      <c r="BY16" s="440"/>
      <c r="BZ16" s="440"/>
      <c r="CA16" s="440"/>
      <c r="CB16" s="440"/>
      <c r="CC16" s="441"/>
      <c r="CD16" s="126"/>
      <c r="CE16" s="416"/>
      <c r="CF16" s="416"/>
      <c r="CG16" s="416"/>
      <c r="CH16" s="416"/>
      <c r="CI16" s="416"/>
      <c r="CJ16" s="416"/>
      <c r="CK16" s="416"/>
      <c r="CL16" s="416"/>
      <c r="CM16" s="416"/>
      <c r="CN16" s="416"/>
      <c r="CO16" s="416"/>
      <c r="CP16" s="416"/>
      <c r="CQ16" s="416"/>
      <c r="CR16" s="416"/>
      <c r="CS16" s="417"/>
      <c r="CT16" s="418"/>
      <c r="CU16" s="419"/>
      <c r="CV16" s="419"/>
      <c r="CW16" s="419"/>
      <c r="CX16" s="419"/>
      <c r="CY16" s="419"/>
      <c r="CZ16" s="419"/>
      <c r="DA16" s="420"/>
      <c r="DB16" s="418"/>
      <c r="DC16" s="419"/>
      <c r="DD16" s="419"/>
      <c r="DE16" s="419"/>
      <c r="DF16" s="419"/>
      <c r="DG16" s="419"/>
      <c r="DH16" s="419"/>
      <c r="DI16" s="420"/>
      <c r="DJ16" s="114"/>
      <c r="DK16" s="114"/>
      <c r="DL16" s="114"/>
      <c r="DM16" s="114"/>
      <c r="DN16" s="114"/>
      <c r="DO16" s="114"/>
    </row>
    <row r="17" spans="1:119" ht="18.75" customHeight="1" thickBot="1">
      <c r="A17" s="115"/>
      <c r="B17" s="500"/>
      <c r="C17" s="501"/>
      <c r="D17" s="501"/>
      <c r="E17" s="501"/>
      <c r="F17" s="501"/>
      <c r="G17" s="501"/>
      <c r="H17" s="501"/>
      <c r="I17" s="501"/>
      <c r="J17" s="501"/>
      <c r="K17" s="502"/>
      <c r="L17" s="127"/>
      <c r="M17" s="468" t="s">
        <v>127</v>
      </c>
      <c r="N17" s="469"/>
      <c r="O17" s="469"/>
      <c r="P17" s="469"/>
      <c r="Q17" s="470"/>
      <c r="R17" s="471" t="s">
        <v>128</v>
      </c>
      <c r="S17" s="472"/>
      <c r="T17" s="472"/>
      <c r="U17" s="472"/>
      <c r="V17" s="473"/>
      <c r="W17" s="512"/>
      <c r="X17" s="513"/>
      <c r="Y17" s="514"/>
      <c r="Z17" s="461" t="s">
        <v>129</v>
      </c>
      <c r="AA17" s="462"/>
      <c r="AB17" s="462"/>
      <c r="AC17" s="462"/>
      <c r="AD17" s="462"/>
      <c r="AE17" s="462"/>
      <c r="AF17" s="462"/>
      <c r="AG17" s="462"/>
      <c r="AH17" s="463"/>
      <c r="AI17" s="464">
        <v>2044</v>
      </c>
      <c r="AJ17" s="465"/>
      <c r="AK17" s="465"/>
      <c r="AL17" s="465"/>
      <c r="AM17" s="466"/>
      <c r="AN17" s="464">
        <v>6442688</v>
      </c>
      <c r="AO17" s="465"/>
      <c r="AP17" s="465"/>
      <c r="AQ17" s="465"/>
      <c r="AR17" s="465"/>
      <c r="AS17" s="466"/>
      <c r="AT17" s="464">
        <v>3152</v>
      </c>
      <c r="AU17" s="465"/>
      <c r="AV17" s="465"/>
      <c r="AW17" s="465"/>
      <c r="AX17" s="465"/>
      <c r="AY17" s="467"/>
      <c r="AZ17" s="436" t="s">
        <v>130</v>
      </c>
      <c r="BA17" s="437"/>
      <c r="BB17" s="437"/>
      <c r="BC17" s="437"/>
      <c r="BD17" s="437"/>
      <c r="BE17" s="437"/>
      <c r="BF17" s="437"/>
      <c r="BG17" s="437"/>
      <c r="BH17" s="437"/>
      <c r="BI17" s="437"/>
      <c r="BJ17" s="437"/>
      <c r="BK17" s="437"/>
      <c r="BL17" s="437"/>
      <c r="BM17" s="438"/>
      <c r="BN17" s="439">
        <v>301931106</v>
      </c>
      <c r="BO17" s="440"/>
      <c r="BP17" s="440"/>
      <c r="BQ17" s="440"/>
      <c r="BR17" s="440"/>
      <c r="BS17" s="440"/>
      <c r="BT17" s="440"/>
      <c r="BU17" s="441"/>
      <c r="BV17" s="439">
        <v>302563254</v>
      </c>
      <c r="BW17" s="440"/>
      <c r="BX17" s="440"/>
      <c r="BY17" s="440"/>
      <c r="BZ17" s="440"/>
      <c r="CA17" s="440"/>
      <c r="CB17" s="440"/>
      <c r="CC17" s="441"/>
      <c r="CD17" s="126"/>
      <c r="CE17" s="416"/>
      <c r="CF17" s="416"/>
      <c r="CG17" s="416"/>
      <c r="CH17" s="416"/>
      <c r="CI17" s="416"/>
      <c r="CJ17" s="416"/>
      <c r="CK17" s="416"/>
      <c r="CL17" s="416"/>
      <c r="CM17" s="416"/>
      <c r="CN17" s="416"/>
      <c r="CO17" s="416"/>
      <c r="CP17" s="416"/>
      <c r="CQ17" s="416"/>
      <c r="CR17" s="416"/>
      <c r="CS17" s="417"/>
      <c r="CT17" s="418"/>
      <c r="CU17" s="419"/>
      <c r="CV17" s="419"/>
      <c r="CW17" s="419"/>
      <c r="CX17" s="419"/>
      <c r="CY17" s="419"/>
      <c r="CZ17" s="419"/>
      <c r="DA17" s="420"/>
      <c r="DB17" s="418"/>
      <c r="DC17" s="419"/>
      <c r="DD17" s="419"/>
      <c r="DE17" s="419"/>
      <c r="DF17" s="419"/>
      <c r="DG17" s="419"/>
      <c r="DH17" s="419"/>
      <c r="DI17" s="420"/>
      <c r="DJ17" s="114"/>
      <c r="DK17" s="114"/>
      <c r="DL17" s="114"/>
      <c r="DM17" s="114"/>
      <c r="DN17" s="114"/>
      <c r="DO17" s="114"/>
    </row>
    <row r="18" spans="1:119" ht="18.75" customHeight="1" thickBot="1">
      <c r="A18" s="115"/>
      <c r="B18" s="456" t="s">
        <v>131</v>
      </c>
      <c r="C18" s="457"/>
      <c r="D18" s="457"/>
      <c r="E18" s="457"/>
      <c r="F18" s="457"/>
      <c r="G18" s="457"/>
      <c r="H18" s="457"/>
      <c r="I18" s="457"/>
      <c r="J18" s="457"/>
      <c r="K18" s="458"/>
      <c r="L18" s="459">
        <v>7735</v>
      </c>
      <c r="M18" s="460"/>
      <c r="N18" s="460"/>
      <c r="O18" s="460"/>
      <c r="P18" s="460"/>
      <c r="Q18" s="460"/>
      <c r="R18" s="460"/>
      <c r="S18" s="460"/>
      <c r="T18" s="460"/>
      <c r="U18" s="460"/>
      <c r="V18" s="460"/>
      <c r="W18" s="512"/>
      <c r="X18" s="513"/>
      <c r="Y18" s="514"/>
      <c r="Z18" s="461" t="s">
        <v>132</v>
      </c>
      <c r="AA18" s="462"/>
      <c r="AB18" s="462"/>
      <c r="AC18" s="462"/>
      <c r="AD18" s="462"/>
      <c r="AE18" s="462"/>
      <c r="AF18" s="462"/>
      <c r="AG18" s="462"/>
      <c r="AH18" s="463"/>
      <c r="AI18" s="464">
        <v>8650</v>
      </c>
      <c r="AJ18" s="465"/>
      <c r="AK18" s="465"/>
      <c r="AL18" s="465"/>
      <c r="AM18" s="466"/>
      <c r="AN18" s="464">
        <v>32931319</v>
      </c>
      <c r="AO18" s="465"/>
      <c r="AP18" s="465"/>
      <c r="AQ18" s="465"/>
      <c r="AR18" s="465"/>
      <c r="AS18" s="466"/>
      <c r="AT18" s="464">
        <v>3807</v>
      </c>
      <c r="AU18" s="465"/>
      <c r="AV18" s="465"/>
      <c r="AW18" s="465"/>
      <c r="AX18" s="465"/>
      <c r="AY18" s="467"/>
      <c r="AZ18" s="447" t="s">
        <v>133</v>
      </c>
      <c r="BA18" s="448"/>
      <c r="BB18" s="448"/>
      <c r="BC18" s="448"/>
      <c r="BD18" s="448"/>
      <c r="BE18" s="448"/>
      <c r="BF18" s="448"/>
      <c r="BG18" s="448"/>
      <c r="BH18" s="448"/>
      <c r="BI18" s="448"/>
      <c r="BJ18" s="448"/>
      <c r="BK18" s="448"/>
      <c r="BL18" s="448"/>
      <c r="BM18" s="449"/>
      <c r="BN18" s="413">
        <v>381910927</v>
      </c>
      <c r="BO18" s="414"/>
      <c r="BP18" s="414"/>
      <c r="BQ18" s="414"/>
      <c r="BR18" s="414"/>
      <c r="BS18" s="414"/>
      <c r="BT18" s="414"/>
      <c r="BU18" s="415"/>
      <c r="BV18" s="413">
        <v>393852949</v>
      </c>
      <c r="BW18" s="414"/>
      <c r="BX18" s="414"/>
      <c r="BY18" s="414"/>
      <c r="BZ18" s="414"/>
      <c r="CA18" s="414"/>
      <c r="CB18" s="414"/>
      <c r="CC18" s="415"/>
      <c r="CD18" s="126"/>
      <c r="CE18" s="416"/>
      <c r="CF18" s="416"/>
      <c r="CG18" s="416"/>
      <c r="CH18" s="416"/>
      <c r="CI18" s="416"/>
      <c r="CJ18" s="416"/>
      <c r="CK18" s="416"/>
      <c r="CL18" s="416"/>
      <c r="CM18" s="416"/>
      <c r="CN18" s="416"/>
      <c r="CO18" s="416"/>
      <c r="CP18" s="416"/>
      <c r="CQ18" s="416"/>
      <c r="CR18" s="416"/>
      <c r="CS18" s="417"/>
      <c r="CT18" s="418"/>
      <c r="CU18" s="419"/>
      <c r="CV18" s="419"/>
      <c r="CW18" s="419"/>
      <c r="CX18" s="419"/>
      <c r="CY18" s="419"/>
      <c r="CZ18" s="419"/>
      <c r="DA18" s="420"/>
      <c r="DB18" s="418"/>
      <c r="DC18" s="419"/>
      <c r="DD18" s="419"/>
      <c r="DE18" s="419"/>
      <c r="DF18" s="419"/>
      <c r="DG18" s="419"/>
      <c r="DH18" s="419"/>
      <c r="DI18" s="420"/>
      <c r="DJ18" s="114"/>
      <c r="DK18" s="114"/>
      <c r="DL18" s="114"/>
      <c r="DM18" s="114"/>
      <c r="DN18" s="114"/>
      <c r="DO18" s="114"/>
    </row>
    <row r="19" spans="1:119" ht="18.75" customHeight="1" thickBot="1">
      <c r="A19" s="115"/>
      <c r="B19" s="456" t="s">
        <v>134</v>
      </c>
      <c r="C19" s="457"/>
      <c r="D19" s="457"/>
      <c r="E19" s="457"/>
      <c r="F19" s="457"/>
      <c r="G19" s="457"/>
      <c r="H19" s="457"/>
      <c r="I19" s="457"/>
      <c r="J19" s="457"/>
      <c r="K19" s="458"/>
      <c r="L19" s="459">
        <v>145</v>
      </c>
      <c r="M19" s="460"/>
      <c r="N19" s="460"/>
      <c r="O19" s="460"/>
      <c r="P19" s="460"/>
      <c r="Q19" s="460"/>
      <c r="R19" s="460"/>
      <c r="S19" s="460"/>
      <c r="T19" s="460"/>
      <c r="U19" s="460"/>
      <c r="V19" s="460"/>
      <c r="W19" s="512"/>
      <c r="X19" s="513"/>
      <c r="Y19" s="514"/>
      <c r="Z19" s="461" t="s">
        <v>135</v>
      </c>
      <c r="AA19" s="462"/>
      <c r="AB19" s="462"/>
      <c r="AC19" s="462"/>
      <c r="AD19" s="462"/>
      <c r="AE19" s="462"/>
      <c r="AF19" s="462"/>
      <c r="AG19" s="462"/>
      <c r="AH19" s="463"/>
      <c r="AI19" s="464" t="s">
        <v>102</v>
      </c>
      <c r="AJ19" s="465"/>
      <c r="AK19" s="465"/>
      <c r="AL19" s="465"/>
      <c r="AM19" s="466"/>
      <c r="AN19" s="464" t="s">
        <v>102</v>
      </c>
      <c r="AO19" s="465"/>
      <c r="AP19" s="465"/>
      <c r="AQ19" s="465"/>
      <c r="AR19" s="465"/>
      <c r="AS19" s="466"/>
      <c r="AT19" s="464" t="s">
        <v>102</v>
      </c>
      <c r="AU19" s="465"/>
      <c r="AV19" s="465"/>
      <c r="AW19" s="465"/>
      <c r="AX19" s="465"/>
      <c r="AY19" s="467"/>
      <c r="AZ19" s="430" t="s">
        <v>136</v>
      </c>
      <c r="BA19" s="431"/>
      <c r="BB19" s="431"/>
      <c r="BC19" s="431"/>
      <c r="BD19" s="431"/>
      <c r="BE19" s="431"/>
      <c r="BF19" s="431"/>
      <c r="BG19" s="431"/>
      <c r="BH19" s="431"/>
      <c r="BI19" s="431"/>
      <c r="BJ19" s="431"/>
      <c r="BK19" s="431"/>
      <c r="BL19" s="431"/>
      <c r="BM19" s="432"/>
      <c r="BN19" s="433">
        <v>871125831</v>
      </c>
      <c r="BO19" s="434"/>
      <c r="BP19" s="434"/>
      <c r="BQ19" s="434"/>
      <c r="BR19" s="434"/>
      <c r="BS19" s="434"/>
      <c r="BT19" s="434"/>
      <c r="BU19" s="435"/>
      <c r="BV19" s="433">
        <v>889451670</v>
      </c>
      <c r="BW19" s="434"/>
      <c r="BX19" s="434"/>
      <c r="BY19" s="434"/>
      <c r="BZ19" s="434"/>
      <c r="CA19" s="434"/>
      <c r="CB19" s="434"/>
      <c r="CC19" s="435"/>
      <c r="CD19" s="126"/>
      <c r="CE19" s="416"/>
      <c r="CF19" s="416"/>
      <c r="CG19" s="416"/>
      <c r="CH19" s="416"/>
      <c r="CI19" s="416"/>
      <c r="CJ19" s="416"/>
      <c r="CK19" s="416"/>
      <c r="CL19" s="416"/>
      <c r="CM19" s="416"/>
      <c r="CN19" s="416"/>
      <c r="CO19" s="416"/>
      <c r="CP19" s="416"/>
      <c r="CQ19" s="416"/>
      <c r="CR19" s="416"/>
      <c r="CS19" s="417"/>
      <c r="CT19" s="418"/>
      <c r="CU19" s="419"/>
      <c r="CV19" s="419"/>
      <c r="CW19" s="419"/>
      <c r="CX19" s="419"/>
      <c r="CY19" s="419"/>
      <c r="CZ19" s="419"/>
      <c r="DA19" s="420"/>
      <c r="DB19" s="418"/>
      <c r="DC19" s="419"/>
      <c r="DD19" s="419"/>
      <c r="DE19" s="419"/>
      <c r="DF19" s="419"/>
      <c r="DG19" s="419"/>
      <c r="DH19" s="419"/>
      <c r="DI19" s="420"/>
      <c r="DJ19" s="114"/>
      <c r="DK19" s="114"/>
      <c r="DL19" s="114"/>
      <c r="DM19" s="114"/>
      <c r="DN19" s="114"/>
      <c r="DO19" s="114"/>
    </row>
    <row r="20" spans="1:119" ht="18.75" customHeight="1" thickBot="1">
      <c r="A20" s="115"/>
      <c r="B20" s="456" t="s">
        <v>137</v>
      </c>
      <c r="C20" s="457"/>
      <c r="D20" s="457"/>
      <c r="E20" s="457"/>
      <c r="F20" s="457"/>
      <c r="G20" s="457"/>
      <c r="H20" s="457"/>
      <c r="I20" s="457"/>
      <c r="J20" s="457"/>
      <c r="K20" s="458"/>
      <c r="L20" s="459">
        <v>462858</v>
      </c>
      <c r="M20" s="460"/>
      <c r="N20" s="460"/>
      <c r="O20" s="460"/>
      <c r="P20" s="460"/>
      <c r="Q20" s="460"/>
      <c r="R20" s="460"/>
      <c r="S20" s="460"/>
      <c r="T20" s="460"/>
      <c r="U20" s="460"/>
      <c r="V20" s="460"/>
      <c r="W20" s="515"/>
      <c r="X20" s="516"/>
      <c r="Y20" s="517"/>
      <c r="Z20" s="461" t="s">
        <v>138</v>
      </c>
      <c r="AA20" s="462"/>
      <c r="AB20" s="462"/>
      <c r="AC20" s="462"/>
      <c r="AD20" s="462"/>
      <c r="AE20" s="462"/>
      <c r="AF20" s="462"/>
      <c r="AG20" s="462"/>
      <c r="AH20" s="463"/>
      <c r="AI20" s="464">
        <v>15609</v>
      </c>
      <c r="AJ20" s="465"/>
      <c r="AK20" s="465"/>
      <c r="AL20" s="465"/>
      <c r="AM20" s="466"/>
      <c r="AN20" s="464">
        <v>55234712</v>
      </c>
      <c r="AO20" s="465"/>
      <c r="AP20" s="465"/>
      <c r="AQ20" s="465"/>
      <c r="AR20" s="465"/>
      <c r="AS20" s="466"/>
      <c r="AT20" s="464">
        <v>3539</v>
      </c>
      <c r="AU20" s="465"/>
      <c r="AV20" s="465"/>
      <c r="AW20" s="465"/>
      <c r="AX20" s="465"/>
      <c r="AY20" s="467"/>
      <c r="AZ20" s="447" t="s">
        <v>139</v>
      </c>
      <c r="BA20" s="448"/>
      <c r="BB20" s="448"/>
      <c r="BC20" s="448"/>
      <c r="BD20" s="448"/>
      <c r="BE20" s="448"/>
      <c r="BF20" s="448"/>
      <c r="BG20" s="448"/>
      <c r="BH20" s="448"/>
      <c r="BI20" s="448"/>
      <c r="BJ20" s="448"/>
      <c r="BK20" s="448"/>
      <c r="BL20" s="448"/>
      <c r="BM20" s="449"/>
      <c r="BN20" s="413">
        <v>468659238</v>
      </c>
      <c r="BO20" s="414"/>
      <c r="BP20" s="414"/>
      <c r="BQ20" s="414"/>
      <c r="BR20" s="414"/>
      <c r="BS20" s="414"/>
      <c r="BT20" s="414"/>
      <c r="BU20" s="415"/>
      <c r="BV20" s="413">
        <v>492516171</v>
      </c>
      <c r="BW20" s="414"/>
      <c r="BX20" s="414"/>
      <c r="BY20" s="414"/>
      <c r="BZ20" s="414"/>
      <c r="CA20" s="414"/>
      <c r="CB20" s="414"/>
      <c r="CC20" s="415"/>
      <c r="CD20" s="126"/>
      <c r="CE20" s="416"/>
      <c r="CF20" s="416"/>
      <c r="CG20" s="416"/>
      <c r="CH20" s="416"/>
      <c r="CI20" s="416"/>
      <c r="CJ20" s="416"/>
      <c r="CK20" s="416"/>
      <c r="CL20" s="416"/>
      <c r="CM20" s="416"/>
      <c r="CN20" s="416"/>
      <c r="CO20" s="416"/>
      <c r="CP20" s="416"/>
      <c r="CQ20" s="416"/>
      <c r="CR20" s="416"/>
      <c r="CS20" s="417"/>
      <c r="CT20" s="418"/>
      <c r="CU20" s="419"/>
      <c r="CV20" s="419"/>
      <c r="CW20" s="419"/>
      <c r="CX20" s="419"/>
      <c r="CY20" s="419"/>
      <c r="CZ20" s="419"/>
      <c r="DA20" s="420"/>
      <c r="DB20" s="418"/>
      <c r="DC20" s="419"/>
      <c r="DD20" s="419"/>
      <c r="DE20" s="419"/>
      <c r="DF20" s="419"/>
      <c r="DG20" s="419"/>
      <c r="DH20" s="419"/>
      <c r="DI20" s="420"/>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50" t="s">
        <v>140</v>
      </c>
      <c r="X21" s="451"/>
      <c r="Y21" s="451"/>
      <c r="Z21" s="451"/>
      <c r="AA21" s="451"/>
      <c r="AB21" s="451"/>
      <c r="AC21" s="451"/>
      <c r="AD21" s="451"/>
      <c r="AE21" s="451"/>
      <c r="AF21" s="451"/>
      <c r="AG21" s="451"/>
      <c r="AH21" s="452"/>
      <c r="AI21" s="453">
        <v>97.9</v>
      </c>
      <c r="AJ21" s="454"/>
      <c r="AK21" s="454"/>
      <c r="AL21" s="454"/>
      <c r="AM21" s="454"/>
      <c r="AN21" s="454"/>
      <c r="AO21" s="454"/>
      <c r="AP21" s="454"/>
      <c r="AQ21" s="454"/>
      <c r="AR21" s="454"/>
      <c r="AS21" s="454"/>
      <c r="AT21" s="454"/>
      <c r="AU21" s="454"/>
      <c r="AV21" s="454"/>
      <c r="AW21" s="454"/>
      <c r="AX21" s="454"/>
      <c r="AY21" s="455"/>
      <c r="AZ21" s="430" t="s">
        <v>141</v>
      </c>
      <c r="BA21" s="431"/>
      <c r="BB21" s="431"/>
      <c r="BC21" s="431"/>
      <c r="BD21" s="431"/>
      <c r="BE21" s="431"/>
      <c r="BF21" s="431"/>
      <c r="BG21" s="431"/>
      <c r="BH21" s="431"/>
      <c r="BI21" s="431"/>
      <c r="BJ21" s="431"/>
      <c r="BK21" s="431"/>
      <c r="BL21" s="431"/>
      <c r="BM21" s="432"/>
      <c r="BN21" s="433">
        <v>72452189</v>
      </c>
      <c r="BO21" s="434"/>
      <c r="BP21" s="434"/>
      <c r="BQ21" s="434"/>
      <c r="BR21" s="434"/>
      <c r="BS21" s="434"/>
      <c r="BT21" s="434"/>
      <c r="BU21" s="435"/>
      <c r="BV21" s="433">
        <v>76278410</v>
      </c>
      <c r="BW21" s="434"/>
      <c r="BX21" s="434"/>
      <c r="BY21" s="434"/>
      <c r="BZ21" s="434"/>
      <c r="CA21" s="434"/>
      <c r="CB21" s="434"/>
      <c r="CC21" s="435"/>
      <c r="CD21" s="126"/>
      <c r="CE21" s="416"/>
      <c r="CF21" s="416"/>
      <c r="CG21" s="416"/>
      <c r="CH21" s="416"/>
      <c r="CI21" s="416"/>
      <c r="CJ21" s="416"/>
      <c r="CK21" s="416"/>
      <c r="CL21" s="416"/>
      <c r="CM21" s="416"/>
      <c r="CN21" s="416"/>
      <c r="CO21" s="416"/>
      <c r="CP21" s="416"/>
      <c r="CQ21" s="416"/>
      <c r="CR21" s="416"/>
      <c r="CS21" s="417"/>
      <c r="CT21" s="418"/>
      <c r="CU21" s="419"/>
      <c r="CV21" s="419"/>
      <c r="CW21" s="419"/>
      <c r="CX21" s="419"/>
      <c r="CY21" s="419"/>
      <c r="CZ21" s="419"/>
      <c r="DA21" s="420"/>
      <c r="DB21" s="418"/>
      <c r="DC21" s="419"/>
      <c r="DD21" s="419"/>
      <c r="DE21" s="419"/>
      <c r="DF21" s="419"/>
      <c r="DG21" s="419"/>
      <c r="DH21" s="419"/>
      <c r="DI21" s="420"/>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142</v>
      </c>
      <c r="BA22" s="437"/>
      <c r="BB22" s="437"/>
      <c r="BC22" s="437"/>
      <c r="BD22" s="437"/>
      <c r="BE22" s="437"/>
      <c r="BF22" s="437"/>
      <c r="BG22" s="437"/>
      <c r="BH22" s="437"/>
      <c r="BI22" s="437"/>
      <c r="BJ22" s="437"/>
      <c r="BK22" s="437"/>
      <c r="BL22" s="437"/>
      <c r="BM22" s="438"/>
      <c r="BN22" s="439">
        <v>2990424</v>
      </c>
      <c r="BO22" s="440"/>
      <c r="BP22" s="440"/>
      <c r="BQ22" s="440"/>
      <c r="BR22" s="440"/>
      <c r="BS22" s="440"/>
      <c r="BT22" s="440"/>
      <c r="BU22" s="441"/>
      <c r="BV22" s="439">
        <v>3303838</v>
      </c>
      <c r="BW22" s="440"/>
      <c r="BX22" s="440"/>
      <c r="BY22" s="440"/>
      <c r="BZ22" s="440"/>
      <c r="CA22" s="440"/>
      <c r="CB22" s="440"/>
      <c r="CC22" s="441"/>
      <c r="CD22" s="126"/>
      <c r="CE22" s="416"/>
      <c r="CF22" s="416"/>
      <c r="CG22" s="416"/>
      <c r="CH22" s="416"/>
      <c r="CI22" s="416"/>
      <c r="CJ22" s="416"/>
      <c r="CK22" s="416"/>
      <c r="CL22" s="416"/>
      <c r="CM22" s="416"/>
      <c r="CN22" s="416"/>
      <c r="CO22" s="416"/>
      <c r="CP22" s="416"/>
      <c r="CQ22" s="416"/>
      <c r="CR22" s="416"/>
      <c r="CS22" s="417"/>
      <c r="CT22" s="418"/>
      <c r="CU22" s="419"/>
      <c r="CV22" s="419"/>
      <c r="CW22" s="419"/>
      <c r="CX22" s="419"/>
      <c r="CY22" s="419"/>
      <c r="CZ22" s="419"/>
      <c r="DA22" s="420"/>
      <c r="DB22" s="418"/>
      <c r="DC22" s="419"/>
      <c r="DD22" s="419"/>
      <c r="DE22" s="419"/>
      <c r="DF22" s="419"/>
      <c r="DG22" s="419"/>
      <c r="DH22" s="419"/>
      <c r="DI22" s="420"/>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143</v>
      </c>
      <c r="BA23" s="437"/>
      <c r="BB23" s="437"/>
      <c r="BC23" s="437"/>
      <c r="BD23" s="437"/>
      <c r="BE23" s="437"/>
      <c r="BF23" s="437"/>
      <c r="BG23" s="437"/>
      <c r="BH23" s="437"/>
      <c r="BI23" s="437"/>
      <c r="BJ23" s="437"/>
      <c r="BK23" s="437"/>
      <c r="BL23" s="437"/>
      <c r="BM23" s="438"/>
      <c r="BN23" s="439" t="s">
        <v>102</v>
      </c>
      <c r="BO23" s="440"/>
      <c r="BP23" s="440"/>
      <c r="BQ23" s="440"/>
      <c r="BR23" s="440"/>
      <c r="BS23" s="440"/>
      <c r="BT23" s="440"/>
      <c r="BU23" s="441"/>
      <c r="BV23" s="439" t="s">
        <v>102</v>
      </c>
      <c r="BW23" s="440"/>
      <c r="BX23" s="440"/>
      <c r="BY23" s="440"/>
      <c r="BZ23" s="440"/>
      <c r="CA23" s="440"/>
      <c r="CB23" s="440"/>
      <c r="CC23" s="441"/>
      <c r="CD23" s="126"/>
      <c r="CE23" s="416"/>
      <c r="CF23" s="416"/>
      <c r="CG23" s="416"/>
      <c r="CH23" s="416"/>
      <c r="CI23" s="416"/>
      <c r="CJ23" s="416"/>
      <c r="CK23" s="416"/>
      <c r="CL23" s="416"/>
      <c r="CM23" s="416"/>
      <c r="CN23" s="416"/>
      <c r="CO23" s="416"/>
      <c r="CP23" s="416"/>
      <c r="CQ23" s="416"/>
      <c r="CR23" s="416"/>
      <c r="CS23" s="417"/>
      <c r="CT23" s="418"/>
      <c r="CU23" s="419"/>
      <c r="CV23" s="419"/>
      <c r="CW23" s="419"/>
      <c r="CX23" s="419"/>
      <c r="CY23" s="419"/>
      <c r="CZ23" s="419"/>
      <c r="DA23" s="420"/>
      <c r="DB23" s="418"/>
      <c r="DC23" s="419"/>
      <c r="DD23" s="419"/>
      <c r="DE23" s="419"/>
      <c r="DF23" s="419"/>
      <c r="DG23" s="419"/>
      <c r="DH23" s="419"/>
      <c r="DI23" s="420"/>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10" t="s">
        <v>144</v>
      </c>
      <c r="BA24" s="411"/>
      <c r="BB24" s="411"/>
      <c r="BC24" s="411"/>
      <c r="BD24" s="411"/>
      <c r="BE24" s="411"/>
      <c r="BF24" s="411"/>
      <c r="BG24" s="411"/>
      <c r="BH24" s="411"/>
      <c r="BI24" s="411"/>
      <c r="BJ24" s="411"/>
      <c r="BK24" s="411"/>
      <c r="BL24" s="411"/>
      <c r="BM24" s="412"/>
      <c r="BN24" s="413" t="s">
        <v>102</v>
      </c>
      <c r="BO24" s="414"/>
      <c r="BP24" s="414"/>
      <c r="BQ24" s="414"/>
      <c r="BR24" s="414"/>
      <c r="BS24" s="414"/>
      <c r="BT24" s="414"/>
      <c r="BU24" s="415"/>
      <c r="BV24" s="413" t="s">
        <v>102</v>
      </c>
      <c r="BW24" s="414"/>
      <c r="BX24" s="414"/>
      <c r="BY24" s="414"/>
      <c r="BZ24" s="414"/>
      <c r="CA24" s="414"/>
      <c r="CB24" s="414"/>
      <c r="CC24" s="415"/>
      <c r="CD24" s="126"/>
      <c r="CE24" s="416"/>
      <c r="CF24" s="416"/>
      <c r="CG24" s="416"/>
      <c r="CH24" s="416"/>
      <c r="CI24" s="416"/>
      <c r="CJ24" s="416"/>
      <c r="CK24" s="416"/>
      <c r="CL24" s="416"/>
      <c r="CM24" s="416"/>
      <c r="CN24" s="416"/>
      <c r="CO24" s="416"/>
      <c r="CP24" s="416"/>
      <c r="CQ24" s="416"/>
      <c r="CR24" s="416"/>
      <c r="CS24" s="417"/>
      <c r="CT24" s="418"/>
      <c r="CU24" s="419"/>
      <c r="CV24" s="419"/>
      <c r="CW24" s="419"/>
      <c r="CX24" s="419"/>
      <c r="CY24" s="419"/>
      <c r="CZ24" s="419"/>
      <c r="DA24" s="420"/>
      <c r="DB24" s="418"/>
      <c r="DC24" s="419"/>
      <c r="DD24" s="419"/>
      <c r="DE24" s="419"/>
      <c r="DF24" s="419"/>
      <c r="DG24" s="419"/>
      <c r="DH24" s="419"/>
      <c r="DI24" s="420"/>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1" t="s">
        <v>145</v>
      </c>
      <c r="BA25" s="422"/>
      <c r="BB25" s="422"/>
      <c r="BC25" s="423"/>
      <c r="BD25" s="430" t="s">
        <v>579</v>
      </c>
      <c r="BE25" s="431"/>
      <c r="BF25" s="431"/>
      <c r="BG25" s="431"/>
      <c r="BH25" s="431"/>
      <c r="BI25" s="431"/>
      <c r="BJ25" s="431"/>
      <c r="BK25" s="431"/>
      <c r="BL25" s="431"/>
      <c r="BM25" s="432"/>
      <c r="BN25" s="433">
        <v>11714678</v>
      </c>
      <c r="BO25" s="434"/>
      <c r="BP25" s="434"/>
      <c r="BQ25" s="434"/>
      <c r="BR25" s="434"/>
      <c r="BS25" s="434"/>
      <c r="BT25" s="434"/>
      <c r="BU25" s="435"/>
      <c r="BV25" s="433">
        <v>11702316</v>
      </c>
      <c r="BW25" s="434"/>
      <c r="BX25" s="434"/>
      <c r="BY25" s="434"/>
      <c r="BZ25" s="434"/>
      <c r="CA25" s="434"/>
      <c r="CB25" s="434"/>
      <c r="CC25" s="435"/>
      <c r="CD25" s="126"/>
      <c r="CE25" s="416"/>
      <c r="CF25" s="416"/>
      <c r="CG25" s="416"/>
      <c r="CH25" s="416"/>
      <c r="CI25" s="416"/>
      <c r="CJ25" s="416"/>
      <c r="CK25" s="416"/>
      <c r="CL25" s="416"/>
      <c r="CM25" s="416"/>
      <c r="CN25" s="416"/>
      <c r="CO25" s="416"/>
      <c r="CP25" s="416"/>
      <c r="CQ25" s="416"/>
      <c r="CR25" s="416"/>
      <c r="CS25" s="417"/>
      <c r="CT25" s="418"/>
      <c r="CU25" s="419"/>
      <c r="CV25" s="419"/>
      <c r="CW25" s="419"/>
      <c r="CX25" s="419"/>
      <c r="CY25" s="419"/>
      <c r="CZ25" s="419"/>
      <c r="DA25" s="420"/>
      <c r="DB25" s="418"/>
      <c r="DC25" s="419"/>
      <c r="DD25" s="419"/>
      <c r="DE25" s="419"/>
      <c r="DF25" s="419"/>
      <c r="DG25" s="419"/>
      <c r="DH25" s="419"/>
      <c r="DI25" s="420"/>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4"/>
      <c r="BA26" s="425"/>
      <c r="BB26" s="425"/>
      <c r="BC26" s="426"/>
      <c r="BD26" s="436" t="s">
        <v>146</v>
      </c>
      <c r="BE26" s="437"/>
      <c r="BF26" s="437"/>
      <c r="BG26" s="437"/>
      <c r="BH26" s="437"/>
      <c r="BI26" s="437"/>
      <c r="BJ26" s="437"/>
      <c r="BK26" s="437"/>
      <c r="BL26" s="437"/>
      <c r="BM26" s="438"/>
      <c r="BN26" s="439">
        <v>33290548</v>
      </c>
      <c r="BO26" s="440"/>
      <c r="BP26" s="440"/>
      <c r="BQ26" s="440"/>
      <c r="BR26" s="440"/>
      <c r="BS26" s="440"/>
      <c r="BT26" s="440"/>
      <c r="BU26" s="441"/>
      <c r="BV26" s="439">
        <v>35140823</v>
      </c>
      <c r="BW26" s="440"/>
      <c r="BX26" s="440"/>
      <c r="BY26" s="440"/>
      <c r="BZ26" s="440"/>
      <c r="CA26" s="440"/>
      <c r="CB26" s="440"/>
      <c r="CC26" s="441"/>
      <c r="CD26" s="126"/>
      <c r="CE26" s="416"/>
      <c r="CF26" s="416"/>
      <c r="CG26" s="416"/>
      <c r="CH26" s="416"/>
      <c r="CI26" s="416"/>
      <c r="CJ26" s="416"/>
      <c r="CK26" s="416"/>
      <c r="CL26" s="416"/>
      <c r="CM26" s="416"/>
      <c r="CN26" s="416"/>
      <c r="CO26" s="416"/>
      <c r="CP26" s="416"/>
      <c r="CQ26" s="416"/>
      <c r="CR26" s="416"/>
      <c r="CS26" s="417"/>
      <c r="CT26" s="418"/>
      <c r="CU26" s="419"/>
      <c r="CV26" s="419"/>
      <c r="CW26" s="419"/>
      <c r="CX26" s="419"/>
      <c r="CY26" s="419"/>
      <c r="CZ26" s="419"/>
      <c r="DA26" s="420"/>
      <c r="DB26" s="418"/>
      <c r="DC26" s="419"/>
      <c r="DD26" s="419"/>
      <c r="DE26" s="419"/>
      <c r="DF26" s="419"/>
      <c r="DG26" s="419"/>
      <c r="DH26" s="419"/>
      <c r="DI26" s="420"/>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7"/>
      <c r="BA27" s="428"/>
      <c r="BB27" s="428"/>
      <c r="BC27" s="429"/>
      <c r="BD27" s="447" t="s">
        <v>147</v>
      </c>
      <c r="BE27" s="448"/>
      <c r="BF27" s="448"/>
      <c r="BG27" s="448"/>
      <c r="BH27" s="448"/>
      <c r="BI27" s="448"/>
      <c r="BJ27" s="448"/>
      <c r="BK27" s="448"/>
      <c r="BL27" s="448"/>
      <c r="BM27" s="449"/>
      <c r="BN27" s="413">
        <v>45089132</v>
      </c>
      <c r="BO27" s="414"/>
      <c r="BP27" s="414"/>
      <c r="BQ27" s="414"/>
      <c r="BR27" s="414"/>
      <c r="BS27" s="414"/>
      <c r="BT27" s="414"/>
      <c r="BU27" s="415"/>
      <c r="BV27" s="413">
        <v>43871653</v>
      </c>
      <c r="BW27" s="414"/>
      <c r="BX27" s="414"/>
      <c r="BY27" s="414"/>
      <c r="BZ27" s="414"/>
      <c r="CA27" s="414"/>
      <c r="CB27" s="414"/>
      <c r="CC27" s="415"/>
      <c r="CD27" s="146"/>
      <c r="CE27" s="442"/>
      <c r="CF27" s="442"/>
      <c r="CG27" s="442"/>
      <c r="CH27" s="442"/>
      <c r="CI27" s="442"/>
      <c r="CJ27" s="442"/>
      <c r="CK27" s="442"/>
      <c r="CL27" s="442"/>
      <c r="CM27" s="442"/>
      <c r="CN27" s="442"/>
      <c r="CO27" s="442"/>
      <c r="CP27" s="442"/>
      <c r="CQ27" s="442"/>
      <c r="CR27" s="442"/>
      <c r="CS27" s="443"/>
      <c r="CT27" s="444"/>
      <c r="CU27" s="445"/>
      <c r="CV27" s="445"/>
      <c r="CW27" s="445"/>
      <c r="CX27" s="445"/>
      <c r="CY27" s="445"/>
      <c r="CZ27" s="445"/>
      <c r="DA27" s="446"/>
      <c r="DB27" s="444"/>
      <c r="DC27" s="445"/>
      <c r="DD27" s="445"/>
      <c r="DE27" s="445"/>
      <c r="DF27" s="445"/>
      <c r="DG27" s="445"/>
      <c r="DH27" s="445"/>
      <c r="DI27" s="446"/>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9" t="s">
        <v>154</v>
      </c>
      <c r="D30" s="409"/>
      <c r="E30" s="408" t="s">
        <v>155</v>
      </c>
      <c r="F30" s="408"/>
      <c r="G30" s="408"/>
      <c r="H30" s="408"/>
      <c r="I30" s="408"/>
      <c r="J30" s="408"/>
      <c r="K30" s="408"/>
      <c r="L30" s="408"/>
      <c r="M30" s="408"/>
      <c r="N30" s="408"/>
      <c r="O30" s="408"/>
      <c r="P30" s="408"/>
      <c r="Q30" s="408"/>
      <c r="R30" s="408"/>
      <c r="S30" s="408"/>
      <c r="T30" s="132"/>
      <c r="U30" s="409" t="s">
        <v>154</v>
      </c>
      <c r="V30" s="409"/>
      <c r="W30" s="408" t="s">
        <v>155</v>
      </c>
      <c r="X30" s="408"/>
      <c r="Y30" s="408"/>
      <c r="Z30" s="408"/>
      <c r="AA30" s="408"/>
      <c r="AB30" s="408"/>
      <c r="AC30" s="408"/>
      <c r="AD30" s="408"/>
      <c r="AE30" s="408"/>
      <c r="AF30" s="408"/>
      <c r="AG30" s="408"/>
      <c r="AH30" s="408"/>
      <c r="AI30" s="408"/>
      <c r="AJ30" s="408"/>
      <c r="AK30" s="408"/>
      <c r="AL30" s="132"/>
      <c r="AM30" s="409" t="s">
        <v>154</v>
      </c>
      <c r="AN30" s="409"/>
      <c r="AO30" s="408" t="s">
        <v>155</v>
      </c>
      <c r="AP30" s="408"/>
      <c r="AQ30" s="408"/>
      <c r="AR30" s="408"/>
      <c r="AS30" s="408"/>
      <c r="AT30" s="408"/>
      <c r="AU30" s="408"/>
      <c r="AV30" s="408"/>
      <c r="AW30" s="408"/>
      <c r="AX30" s="408"/>
      <c r="AY30" s="408"/>
      <c r="AZ30" s="408"/>
      <c r="BA30" s="408"/>
      <c r="BB30" s="408"/>
      <c r="BC30" s="408"/>
      <c r="BD30" s="157"/>
      <c r="BE30" s="409" t="s">
        <v>154</v>
      </c>
      <c r="BF30" s="409"/>
      <c r="BG30" s="408" t="s">
        <v>155</v>
      </c>
      <c r="BH30" s="408"/>
      <c r="BI30" s="408"/>
      <c r="BJ30" s="408"/>
      <c r="BK30" s="408"/>
      <c r="BL30" s="408"/>
      <c r="BM30" s="408"/>
      <c r="BN30" s="408"/>
      <c r="BO30" s="408"/>
      <c r="BP30" s="408"/>
      <c r="BQ30" s="408"/>
      <c r="BR30" s="408"/>
      <c r="BS30" s="408"/>
      <c r="BT30" s="408"/>
      <c r="BU30" s="408"/>
      <c r="BV30" s="158"/>
      <c r="BW30" s="409" t="s">
        <v>154</v>
      </c>
      <c r="BX30" s="409"/>
      <c r="BY30" s="408" t="s">
        <v>156</v>
      </c>
      <c r="BZ30" s="408"/>
      <c r="CA30" s="408"/>
      <c r="CB30" s="408"/>
      <c r="CC30" s="408"/>
      <c r="CD30" s="408"/>
      <c r="CE30" s="408"/>
      <c r="CF30" s="408"/>
      <c r="CG30" s="408"/>
      <c r="CH30" s="408"/>
      <c r="CI30" s="408"/>
      <c r="CJ30" s="408"/>
      <c r="CK30" s="408"/>
      <c r="CL30" s="408"/>
      <c r="CM30" s="408"/>
      <c r="CN30" s="132"/>
      <c r="CO30" s="409" t="s">
        <v>154</v>
      </c>
      <c r="CP30" s="409"/>
      <c r="CQ30" s="408" t="s">
        <v>157</v>
      </c>
      <c r="CR30" s="408"/>
      <c r="CS30" s="408"/>
      <c r="CT30" s="408"/>
      <c r="CU30" s="408"/>
      <c r="CV30" s="408"/>
      <c r="CW30" s="408"/>
      <c r="CX30" s="408"/>
      <c r="CY30" s="408"/>
      <c r="CZ30" s="408"/>
      <c r="DA30" s="408"/>
      <c r="DB30" s="408"/>
      <c r="DC30" s="408"/>
      <c r="DD30" s="408"/>
      <c r="DE30" s="408"/>
      <c r="DF30" s="132"/>
      <c r="DG30" s="408" t="s">
        <v>158</v>
      </c>
      <c r="DH30" s="408"/>
      <c r="DI30" s="159"/>
      <c r="DJ30" s="114"/>
      <c r="DK30" s="114"/>
      <c r="DL30" s="114"/>
      <c r="DM30" s="114"/>
      <c r="DN30" s="114"/>
      <c r="DO30" s="114"/>
    </row>
    <row r="31" spans="1:119" ht="32.25" customHeight="1">
      <c r="A31" s="115"/>
      <c r="B31" s="155"/>
      <c r="C31" s="406">
        <f>IF(E31="","",1)</f>
        <v>1</v>
      </c>
      <c r="D31" s="406"/>
      <c r="E31" s="405" t="str">
        <f>IF('各会計、関係団体の財政状況及び健全化判断比率'!B7="","",'各会計、関係団体の財政状況及び健全化判断比率'!B7)</f>
        <v>一般会計</v>
      </c>
      <c r="F31" s="405"/>
      <c r="G31" s="405"/>
      <c r="H31" s="405"/>
      <c r="I31" s="405"/>
      <c r="J31" s="405"/>
      <c r="K31" s="405"/>
      <c r="L31" s="405"/>
      <c r="M31" s="405"/>
      <c r="N31" s="405"/>
      <c r="O31" s="405"/>
      <c r="P31" s="405"/>
      <c r="Q31" s="405"/>
      <c r="R31" s="405"/>
      <c r="S31" s="405"/>
      <c r="T31" s="156"/>
      <c r="U31" s="406" t="str">
        <f>IF(W31="","",MAX(C31:D40)+1)</f>
        <v/>
      </c>
      <c r="V31" s="406"/>
      <c r="W31" s="405"/>
      <c r="X31" s="405"/>
      <c r="Y31" s="405"/>
      <c r="Z31" s="405"/>
      <c r="AA31" s="405"/>
      <c r="AB31" s="405"/>
      <c r="AC31" s="405"/>
      <c r="AD31" s="405"/>
      <c r="AE31" s="405"/>
      <c r="AF31" s="405"/>
      <c r="AG31" s="405"/>
      <c r="AH31" s="405"/>
      <c r="AI31" s="405"/>
      <c r="AJ31" s="405"/>
      <c r="AK31" s="405"/>
      <c r="AL31" s="156"/>
      <c r="AM31" s="406">
        <f>IF(AO31="","",MAX(C31:D40,U31:V40)+1)</f>
        <v>11</v>
      </c>
      <c r="AN31" s="406"/>
      <c r="AO31" s="405" t="str">
        <f>IF('各会計、関係団体の財政状況及び健全化判断比率'!B28="","",'各会計、関係団体の財政状況及び健全化判断比率'!B28)</f>
        <v>工業用水道事業会計</v>
      </c>
      <c r="AP31" s="405"/>
      <c r="AQ31" s="405"/>
      <c r="AR31" s="405"/>
      <c r="AS31" s="405"/>
      <c r="AT31" s="405"/>
      <c r="AU31" s="405"/>
      <c r="AV31" s="405"/>
      <c r="AW31" s="405"/>
      <c r="AX31" s="405"/>
      <c r="AY31" s="405"/>
      <c r="AZ31" s="405"/>
      <c r="BA31" s="405"/>
      <c r="BB31" s="405"/>
      <c r="BC31" s="405"/>
      <c r="BD31" s="156"/>
      <c r="BE31" s="406">
        <f>IF(BG31="","",MAX(C31:D40,U31:V40,AM31:AN40)+1)</f>
        <v>15</v>
      </c>
      <c r="BF31" s="406"/>
      <c r="BG31" s="405" t="str">
        <f>IF('各会計、関係団体の財政状況及び健全化判断比率'!B32="","",'各会計、関係団体の財政状況及び健全化判断比率'!B32)</f>
        <v>えびの高原スポーツレクリエーション施設特別会計</v>
      </c>
      <c r="BH31" s="405"/>
      <c r="BI31" s="405"/>
      <c r="BJ31" s="405"/>
      <c r="BK31" s="405"/>
      <c r="BL31" s="405"/>
      <c r="BM31" s="405"/>
      <c r="BN31" s="405"/>
      <c r="BO31" s="405"/>
      <c r="BP31" s="405"/>
      <c r="BQ31" s="405"/>
      <c r="BR31" s="405"/>
      <c r="BS31" s="405"/>
      <c r="BT31" s="405"/>
      <c r="BU31" s="405"/>
      <c r="BV31" s="156"/>
      <c r="BW31" s="406" t="str">
        <f>IF(BY31="","",MAX(C31:D40,U31:V40,AM31:AN40,BE31:BF40)+1)</f>
        <v/>
      </c>
      <c r="BX31" s="406"/>
      <c r="BY31" s="405" t="str">
        <f>IF('各会計、関係団体の財政状況及び健全化判断比率'!B68="","",'各会計、関係団体の財政状況及び健全化判断比率'!B68)</f>
        <v/>
      </c>
      <c r="BZ31" s="405"/>
      <c r="CA31" s="405"/>
      <c r="CB31" s="405"/>
      <c r="CC31" s="405"/>
      <c r="CD31" s="405"/>
      <c r="CE31" s="405"/>
      <c r="CF31" s="405"/>
      <c r="CG31" s="405"/>
      <c r="CH31" s="405"/>
      <c r="CI31" s="405"/>
      <c r="CJ31" s="405"/>
      <c r="CK31" s="405"/>
      <c r="CL31" s="405"/>
      <c r="CM31" s="405"/>
      <c r="CN31" s="156"/>
      <c r="CO31" s="406" t="e">
        <f>IF(CQ31="","",MAX(C31:D40,U31:V40,AM31:AN40,BE31:BF40,BW31:BX40)+1)</f>
        <v>#VALUE!</v>
      </c>
      <c r="CP31" s="406"/>
      <c r="CQ31" s="405" t="str">
        <f>IF('各会計、関係団体の財政状況及び健全化判断比率'!BS7="","",'各会計、関係団体の財政状況及び健全化判断比率'!BS7)</f>
        <v>公益財団法人宮崎県私学振興会</v>
      </c>
      <c r="CR31" s="405"/>
      <c r="CS31" s="405"/>
      <c r="CT31" s="405"/>
      <c r="CU31" s="405"/>
      <c r="CV31" s="405"/>
      <c r="CW31" s="405"/>
      <c r="CX31" s="405"/>
      <c r="CY31" s="405"/>
      <c r="CZ31" s="405"/>
      <c r="DA31" s="405"/>
      <c r="DB31" s="405"/>
      <c r="DC31" s="405"/>
      <c r="DD31" s="405"/>
      <c r="DE31" s="405"/>
      <c r="DF31" s="148"/>
      <c r="DG31" s="407" t="str">
        <f>IF('各会計、関係団体の財政状況及び健全化判断比率'!BR7="","",'各会計、関係団体の財政状況及び健全化判断比率'!BR7)</f>
        <v/>
      </c>
      <c r="DH31" s="407"/>
      <c r="DI31" s="159"/>
      <c r="DJ31" s="114"/>
      <c r="DK31" s="114"/>
      <c r="DL31" s="114"/>
      <c r="DM31" s="114"/>
      <c r="DN31" s="114"/>
      <c r="DO31" s="114"/>
    </row>
    <row r="32" spans="1:119" ht="32.25" customHeight="1">
      <c r="A32" s="115"/>
      <c r="B32" s="155"/>
      <c r="C32" s="406">
        <f>IF(E32="","",C31+1)</f>
        <v>2</v>
      </c>
      <c r="D32" s="406"/>
      <c r="E32" s="405" t="str">
        <f>IF('各会計、関係団体の財政状況及び健全化判断比率'!B8="","",'各会計、関係団体の財政状況及び健全化判断比率'!B8)</f>
        <v>小規模企業者等設備導入資金特別会計</v>
      </c>
      <c r="F32" s="405"/>
      <c r="G32" s="405"/>
      <c r="H32" s="405"/>
      <c r="I32" s="405"/>
      <c r="J32" s="405"/>
      <c r="K32" s="405"/>
      <c r="L32" s="405"/>
      <c r="M32" s="405"/>
      <c r="N32" s="405"/>
      <c r="O32" s="405"/>
      <c r="P32" s="405"/>
      <c r="Q32" s="405"/>
      <c r="R32" s="405"/>
      <c r="S32" s="405"/>
      <c r="T32" s="156"/>
      <c r="U32" s="406" t="str">
        <f t="shared" ref="U32:U40" si="0">IF(W32="","",U31+1)</f>
        <v/>
      </c>
      <c r="V32" s="406"/>
      <c r="W32" s="405"/>
      <c r="X32" s="405"/>
      <c r="Y32" s="405"/>
      <c r="Z32" s="405"/>
      <c r="AA32" s="405"/>
      <c r="AB32" s="405"/>
      <c r="AC32" s="405"/>
      <c r="AD32" s="405"/>
      <c r="AE32" s="405"/>
      <c r="AF32" s="405"/>
      <c r="AG32" s="405"/>
      <c r="AH32" s="405"/>
      <c r="AI32" s="405"/>
      <c r="AJ32" s="405"/>
      <c r="AK32" s="405"/>
      <c r="AL32" s="156"/>
      <c r="AM32" s="406">
        <f t="shared" ref="AM32:AM40" si="1">IF(AO32="","",AM31+1)</f>
        <v>12</v>
      </c>
      <c r="AN32" s="406"/>
      <c r="AO32" s="405" t="str">
        <f>IF('各会計、関係団体の財政状況及び健全化判断比率'!B29="","",'各会計、関係団体の財政状況及び健全化判断比率'!B29)</f>
        <v>電気事業会計</v>
      </c>
      <c r="AP32" s="405"/>
      <c r="AQ32" s="405"/>
      <c r="AR32" s="405"/>
      <c r="AS32" s="405"/>
      <c r="AT32" s="405"/>
      <c r="AU32" s="405"/>
      <c r="AV32" s="405"/>
      <c r="AW32" s="405"/>
      <c r="AX32" s="405"/>
      <c r="AY32" s="405"/>
      <c r="AZ32" s="405"/>
      <c r="BA32" s="405"/>
      <c r="BB32" s="405"/>
      <c r="BC32" s="405"/>
      <c r="BD32" s="156"/>
      <c r="BE32" s="406">
        <f t="shared" ref="BE32:BE40" si="2">IF(BG32="","",BE31+1)</f>
        <v>16</v>
      </c>
      <c r="BF32" s="406"/>
      <c r="BG32" s="405" t="str">
        <f>IF('各会計、関係団体の財政状況及び健全化判断比率'!B33="","",'各会計、関係団体の財政状況及び健全化判断比率'!B33)</f>
        <v>県営国民宿舎特別会計</v>
      </c>
      <c r="BH32" s="405"/>
      <c r="BI32" s="405"/>
      <c r="BJ32" s="405"/>
      <c r="BK32" s="405"/>
      <c r="BL32" s="405"/>
      <c r="BM32" s="405"/>
      <c r="BN32" s="405"/>
      <c r="BO32" s="405"/>
      <c r="BP32" s="405"/>
      <c r="BQ32" s="405"/>
      <c r="BR32" s="405"/>
      <c r="BS32" s="405"/>
      <c r="BT32" s="405"/>
      <c r="BU32" s="405"/>
      <c r="BV32" s="156"/>
      <c r="BW32" s="406" t="e">
        <f t="shared" ref="BW32:BW40" si="3">IF(BY32="","",BW31+1)</f>
        <v>#VALUE!</v>
      </c>
      <c r="BX32" s="406"/>
      <c r="BY32" s="405" t="str">
        <f>IF('各会計、関係団体の財政状況及び健全化判断比率'!B69="","",'各会計、関係団体の財政状況及び健全化判断比率'!B69)</f>
        <v>該当なし</v>
      </c>
      <c r="BZ32" s="405"/>
      <c r="CA32" s="405"/>
      <c r="CB32" s="405"/>
      <c r="CC32" s="405"/>
      <c r="CD32" s="405"/>
      <c r="CE32" s="405"/>
      <c r="CF32" s="405"/>
      <c r="CG32" s="405"/>
      <c r="CH32" s="405"/>
      <c r="CI32" s="405"/>
      <c r="CJ32" s="405"/>
      <c r="CK32" s="405"/>
      <c r="CL32" s="405"/>
      <c r="CM32" s="405"/>
      <c r="CN32" s="156"/>
      <c r="CO32" s="406" t="e">
        <f t="shared" ref="CO32:CO40" si="4">IF(CQ32="","",CO31+1)</f>
        <v>#VALUE!</v>
      </c>
      <c r="CP32" s="406"/>
      <c r="CQ32" s="405" t="str">
        <f>IF('各会計、関係団体の財政状況及び健全化判断比率'!BS8="","",'各会計、関係団体の財政状況及び健全化判断比率'!BS8)</f>
        <v>公益財団法人宮崎県国際交流協会</v>
      </c>
      <c r="CR32" s="405"/>
      <c r="CS32" s="405"/>
      <c r="CT32" s="405"/>
      <c r="CU32" s="405"/>
      <c r="CV32" s="405"/>
      <c r="CW32" s="405"/>
      <c r="CX32" s="405"/>
      <c r="CY32" s="405"/>
      <c r="CZ32" s="405"/>
      <c r="DA32" s="405"/>
      <c r="DB32" s="405"/>
      <c r="DC32" s="405"/>
      <c r="DD32" s="405"/>
      <c r="DE32" s="405"/>
      <c r="DF32" s="148"/>
      <c r="DG32" s="407" t="str">
        <f>IF('各会計、関係団体の財政状況及び健全化判断比率'!BR8="","",'各会計、関係団体の財政状況及び健全化判断比率'!BR8)</f>
        <v/>
      </c>
      <c r="DH32" s="407"/>
      <c r="DI32" s="159"/>
      <c r="DJ32" s="114"/>
      <c r="DK32" s="114"/>
      <c r="DL32" s="114"/>
      <c r="DM32" s="114"/>
      <c r="DN32" s="114"/>
      <c r="DO32" s="114"/>
    </row>
    <row r="33" spans="1:119" ht="32.25" customHeight="1">
      <c r="A33" s="115"/>
      <c r="B33" s="155"/>
      <c r="C33" s="406">
        <f>IF(E33="","",C32+1)</f>
        <v>3</v>
      </c>
      <c r="D33" s="406"/>
      <c r="E33" s="405" t="str">
        <f>IF('各会計、関係団体の財政状況及び健全化判断比率'!B9="","",'各会計、関係団体の財政状況及び健全化判断比率'!B9)</f>
        <v>沿岸漁業改善資金特別会計</v>
      </c>
      <c r="F33" s="405"/>
      <c r="G33" s="405"/>
      <c r="H33" s="405"/>
      <c r="I33" s="405"/>
      <c r="J33" s="405"/>
      <c r="K33" s="405"/>
      <c r="L33" s="405"/>
      <c r="M33" s="405"/>
      <c r="N33" s="405"/>
      <c r="O33" s="405"/>
      <c r="P33" s="405"/>
      <c r="Q33" s="405"/>
      <c r="R33" s="405"/>
      <c r="S33" s="405"/>
      <c r="T33" s="156"/>
      <c r="U33" s="406" t="str">
        <f t="shared" si="0"/>
        <v/>
      </c>
      <c r="V33" s="406"/>
      <c r="W33" s="405"/>
      <c r="X33" s="405"/>
      <c r="Y33" s="405"/>
      <c r="Z33" s="405"/>
      <c r="AA33" s="405"/>
      <c r="AB33" s="405"/>
      <c r="AC33" s="405"/>
      <c r="AD33" s="405"/>
      <c r="AE33" s="405"/>
      <c r="AF33" s="405"/>
      <c r="AG33" s="405"/>
      <c r="AH33" s="405"/>
      <c r="AI33" s="405"/>
      <c r="AJ33" s="405"/>
      <c r="AK33" s="405"/>
      <c r="AL33" s="156"/>
      <c r="AM33" s="406">
        <f t="shared" si="1"/>
        <v>13</v>
      </c>
      <c r="AN33" s="406"/>
      <c r="AO33" s="405" t="str">
        <f>IF('各会計、関係団体の財政状況及び健全化判断比率'!B30="","",'各会計、関係団体の財政状況及び健全化判断比率'!B30)</f>
        <v>地域振興事業会計</v>
      </c>
      <c r="AP33" s="405"/>
      <c r="AQ33" s="405"/>
      <c r="AR33" s="405"/>
      <c r="AS33" s="405"/>
      <c r="AT33" s="405"/>
      <c r="AU33" s="405"/>
      <c r="AV33" s="405"/>
      <c r="AW33" s="405"/>
      <c r="AX33" s="405"/>
      <c r="AY33" s="405"/>
      <c r="AZ33" s="405"/>
      <c r="BA33" s="405"/>
      <c r="BB33" s="405"/>
      <c r="BC33" s="405"/>
      <c r="BD33" s="156"/>
      <c r="BE33" s="406">
        <f t="shared" si="2"/>
        <v>17</v>
      </c>
      <c r="BF33" s="406"/>
      <c r="BG33" s="405" t="str">
        <f>IF('各会計、関係団体の財政状況及び健全化判断比率'!B34="","",'各会計、関係団体の財政状況及び健全化判断比率'!B34)</f>
        <v>港湾整備事業特別会計</v>
      </c>
      <c r="BH33" s="405"/>
      <c r="BI33" s="405"/>
      <c r="BJ33" s="405"/>
      <c r="BK33" s="405"/>
      <c r="BL33" s="405"/>
      <c r="BM33" s="405"/>
      <c r="BN33" s="405"/>
      <c r="BO33" s="405"/>
      <c r="BP33" s="405"/>
      <c r="BQ33" s="405"/>
      <c r="BR33" s="405"/>
      <c r="BS33" s="405"/>
      <c r="BT33" s="405"/>
      <c r="BU33" s="405"/>
      <c r="BV33" s="156"/>
      <c r="BW33" s="406" t="str">
        <f t="shared" si="3"/>
        <v/>
      </c>
      <c r="BX33" s="406"/>
      <c r="BY33" s="405" t="str">
        <f>IF('各会計、関係団体の財政状況及び健全化判断比率'!B70="","",'各会計、関係団体の財政状況及び健全化判断比率'!B70)</f>
        <v/>
      </c>
      <c r="BZ33" s="405"/>
      <c r="CA33" s="405"/>
      <c r="CB33" s="405"/>
      <c r="CC33" s="405"/>
      <c r="CD33" s="405"/>
      <c r="CE33" s="405"/>
      <c r="CF33" s="405"/>
      <c r="CG33" s="405"/>
      <c r="CH33" s="405"/>
      <c r="CI33" s="405"/>
      <c r="CJ33" s="405"/>
      <c r="CK33" s="405"/>
      <c r="CL33" s="405"/>
      <c r="CM33" s="405"/>
      <c r="CN33" s="156"/>
      <c r="CO33" s="406" t="e">
        <f t="shared" si="4"/>
        <v>#VALUE!</v>
      </c>
      <c r="CP33" s="406"/>
      <c r="CQ33" s="405" t="str">
        <f>IF('各会計、関係団体の財政状況及び健全化判断比率'!BS9="","",'各会計、関係団体の財政状況及び健全化判断比率'!BS9)</f>
        <v>公益財団法人宮崎県立芸術劇場</v>
      </c>
      <c r="CR33" s="405"/>
      <c r="CS33" s="405"/>
      <c r="CT33" s="405"/>
      <c r="CU33" s="405"/>
      <c r="CV33" s="405"/>
      <c r="CW33" s="405"/>
      <c r="CX33" s="405"/>
      <c r="CY33" s="405"/>
      <c r="CZ33" s="405"/>
      <c r="DA33" s="405"/>
      <c r="DB33" s="405"/>
      <c r="DC33" s="405"/>
      <c r="DD33" s="405"/>
      <c r="DE33" s="405"/>
      <c r="DF33" s="148"/>
      <c r="DG33" s="407" t="str">
        <f>IF('各会計、関係団体の財政状況及び健全化判断比率'!BR9="","",'各会計、関係団体の財政状況及び健全化判断比率'!BR9)</f>
        <v/>
      </c>
      <c r="DH33" s="407"/>
      <c r="DI33" s="159"/>
      <c r="DJ33" s="114"/>
      <c r="DK33" s="114"/>
      <c r="DL33" s="114"/>
      <c r="DM33" s="114"/>
      <c r="DN33" s="114"/>
      <c r="DO33" s="114"/>
    </row>
    <row r="34" spans="1:119" ht="32.25" customHeight="1">
      <c r="A34" s="115"/>
      <c r="B34" s="155"/>
      <c r="C34" s="406">
        <f>IF(E34="","",C33+1)</f>
        <v>4</v>
      </c>
      <c r="D34" s="406"/>
      <c r="E34" s="405" t="str">
        <f>IF('各会計、関係団体の財政状況及び健全化判断比率'!B10="","",'各会計、関係団体の財政状況及び健全化判断比率'!B10)</f>
        <v>山林基本財産特別会計</v>
      </c>
      <c r="F34" s="405"/>
      <c r="G34" s="405"/>
      <c r="H34" s="405"/>
      <c r="I34" s="405"/>
      <c r="J34" s="405"/>
      <c r="K34" s="405"/>
      <c r="L34" s="405"/>
      <c r="M34" s="405"/>
      <c r="N34" s="405"/>
      <c r="O34" s="405"/>
      <c r="P34" s="405"/>
      <c r="Q34" s="405"/>
      <c r="R34" s="405"/>
      <c r="S34" s="405"/>
      <c r="T34" s="156"/>
      <c r="U34" s="406" t="str">
        <f t="shared" si="0"/>
        <v/>
      </c>
      <c r="V34" s="406"/>
      <c r="W34" s="405"/>
      <c r="X34" s="405"/>
      <c r="Y34" s="405"/>
      <c r="Z34" s="405"/>
      <c r="AA34" s="405"/>
      <c r="AB34" s="405"/>
      <c r="AC34" s="405"/>
      <c r="AD34" s="405"/>
      <c r="AE34" s="405"/>
      <c r="AF34" s="405"/>
      <c r="AG34" s="405"/>
      <c r="AH34" s="405"/>
      <c r="AI34" s="405"/>
      <c r="AJ34" s="405"/>
      <c r="AK34" s="405"/>
      <c r="AL34" s="156"/>
      <c r="AM34" s="406">
        <f t="shared" si="1"/>
        <v>14</v>
      </c>
      <c r="AN34" s="406"/>
      <c r="AO34" s="405" t="str">
        <f>IF('各会計、関係団体の財政状況及び健全化判断比率'!B31="","",'各会計、関係団体の財政状況及び健全化判断比率'!B31)</f>
        <v>県立病院事業会計</v>
      </c>
      <c r="AP34" s="405"/>
      <c r="AQ34" s="405"/>
      <c r="AR34" s="405"/>
      <c r="AS34" s="405"/>
      <c r="AT34" s="405"/>
      <c r="AU34" s="405"/>
      <c r="AV34" s="405"/>
      <c r="AW34" s="405"/>
      <c r="AX34" s="405"/>
      <c r="AY34" s="405"/>
      <c r="AZ34" s="405"/>
      <c r="BA34" s="405"/>
      <c r="BB34" s="405"/>
      <c r="BC34" s="405"/>
      <c r="BD34" s="156"/>
      <c r="BE34" s="406" t="str">
        <f t="shared" si="2"/>
        <v/>
      </c>
      <c r="BF34" s="406"/>
      <c r="BG34" s="405"/>
      <c r="BH34" s="405"/>
      <c r="BI34" s="405"/>
      <c r="BJ34" s="405"/>
      <c r="BK34" s="405"/>
      <c r="BL34" s="405"/>
      <c r="BM34" s="405"/>
      <c r="BN34" s="405"/>
      <c r="BO34" s="405"/>
      <c r="BP34" s="405"/>
      <c r="BQ34" s="405"/>
      <c r="BR34" s="405"/>
      <c r="BS34" s="405"/>
      <c r="BT34" s="405"/>
      <c r="BU34" s="405"/>
      <c r="BV34" s="156"/>
      <c r="BW34" s="406" t="str">
        <f t="shared" si="3"/>
        <v/>
      </c>
      <c r="BX34" s="406"/>
      <c r="BY34" s="405" t="str">
        <f>IF('各会計、関係団体の財政状況及び健全化判断比率'!B71="","",'各会計、関係団体の財政状況及び健全化判断比率'!B71)</f>
        <v/>
      </c>
      <c r="BZ34" s="405"/>
      <c r="CA34" s="405"/>
      <c r="CB34" s="405"/>
      <c r="CC34" s="405"/>
      <c r="CD34" s="405"/>
      <c r="CE34" s="405"/>
      <c r="CF34" s="405"/>
      <c r="CG34" s="405"/>
      <c r="CH34" s="405"/>
      <c r="CI34" s="405"/>
      <c r="CJ34" s="405"/>
      <c r="CK34" s="405"/>
      <c r="CL34" s="405"/>
      <c r="CM34" s="405"/>
      <c r="CN34" s="156"/>
      <c r="CO34" s="406" t="e">
        <f t="shared" si="4"/>
        <v>#VALUE!</v>
      </c>
      <c r="CP34" s="406"/>
      <c r="CQ34" s="405" t="str">
        <f>IF('各会計、関係団体の財政状況及び健全化判断比率'!BS10="","",'各会計、関係団体の財政状況及び健全化判断比率'!BS10)</f>
        <v>公益財団法人宮崎県環境整備公社</v>
      </c>
      <c r="CR34" s="405"/>
      <c r="CS34" s="405"/>
      <c r="CT34" s="405"/>
      <c r="CU34" s="405"/>
      <c r="CV34" s="405"/>
      <c r="CW34" s="405"/>
      <c r="CX34" s="405"/>
      <c r="CY34" s="405"/>
      <c r="CZ34" s="405"/>
      <c r="DA34" s="405"/>
      <c r="DB34" s="405"/>
      <c r="DC34" s="405"/>
      <c r="DD34" s="405"/>
      <c r="DE34" s="405"/>
      <c r="DF34" s="148"/>
      <c r="DG34" s="407" t="str">
        <f>IF('各会計、関係団体の財政状況及び健全化判断比率'!BR10="","",'各会計、関係団体の財政状況及び健全化判断比率'!BR10)</f>
        <v>○</v>
      </c>
      <c r="DH34" s="407"/>
      <c r="DI34" s="159"/>
      <c r="DJ34" s="114"/>
      <c r="DK34" s="114"/>
      <c r="DL34" s="114"/>
      <c r="DM34" s="114"/>
      <c r="DN34" s="114"/>
      <c r="DO34" s="114"/>
    </row>
    <row r="35" spans="1:119" ht="32.25" customHeight="1">
      <c r="A35" s="115"/>
      <c r="B35" s="155"/>
      <c r="C35" s="406">
        <f t="shared" ref="C35:C40" si="5">IF(E35="","",C34+1)</f>
        <v>5</v>
      </c>
      <c r="D35" s="406"/>
      <c r="E35" s="405" t="str">
        <f>IF('各会計、関係団体の財政状況及び健全化判断比率'!B11="","",'各会計、関係団体の財政状況及び健全化判断比率'!B11)</f>
        <v>拡大造林事業特別会計</v>
      </c>
      <c r="F35" s="405"/>
      <c r="G35" s="405"/>
      <c r="H35" s="405"/>
      <c r="I35" s="405"/>
      <c r="J35" s="405"/>
      <c r="K35" s="405"/>
      <c r="L35" s="405"/>
      <c r="M35" s="405"/>
      <c r="N35" s="405"/>
      <c r="O35" s="405"/>
      <c r="P35" s="405"/>
      <c r="Q35" s="405"/>
      <c r="R35" s="405"/>
      <c r="S35" s="405"/>
      <c r="T35" s="156"/>
      <c r="U35" s="406" t="str">
        <f t="shared" si="0"/>
        <v/>
      </c>
      <c r="V35" s="406"/>
      <c r="W35" s="405"/>
      <c r="X35" s="405"/>
      <c r="Y35" s="405"/>
      <c r="Z35" s="405"/>
      <c r="AA35" s="405"/>
      <c r="AB35" s="405"/>
      <c r="AC35" s="405"/>
      <c r="AD35" s="405"/>
      <c r="AE35" s="405"/>
      <c r="AF35" s="405"/>
      <c r="AG35" s="405"/>
      <c r="AH35" s="405"/>
      <c r="AI35" s="405"/>
      <c r="AJ35" s="405"/>
      <c r="AK35" s="405"/>
      <c r="AL35" s="156"/>
      <c r="AM35" s="406" t="str">
        <f t="shared" si="1"/>
        <v/>
      </c>
      <c r="AN35" s="406"/>
      <c r="AO35" s="405"/>
      <c r="AP35" s="405"/>
      <c r="AQ35" s="405"/>
      <c r="AR35" s="405"/>
      <c r="AS35" s="405"/>
      <c r="AT35" s="405"/>
      <c r="AU35" s="405"/>
      <c r="AV35" s="405"/>
      <c r="AW35" s="405"/>
      <c r="AX35" s="405"/>
      <c r="AY35" s="405"/>
      <c r="AZ35" s="405"/>
      <c r="BA35" s="405"/>
      <c r="BB35" s="405"/>
      <c r="BC35" s="405"/>
      <c r="BD35" s="156"/>
      <c r="BE35" s="406" t="str">
        <f t="shared" si="2"/>
        <v/>
      </c>
      <c r="BF35" s="406"/>
      <c r="BG35" s="405"/>
      <c r="BH35" s="405"/>
      <c r="BI35" s="405"/>
      <c r="BJ35" s="405"/>
      <c r="BK35" s="405"/>
      <c r="BL35" s="405"/>
      <c r="BM35" s="405"/>
      <c r="BN35" s="405"/>
      <c r="BO35" s="405"/>
      <c r="BP35" s="405"/>
      <c r="BQ35" s="405"/>
      <c r="BR35" s="405"/>
      <c r="BS35" s="405"/>
      <c r="BT35" s="405"/>
      <c r="BU35" s="405"/>
      <c r="BV35" s="156"/>
      <c r="BW35" s="406" t="str">
        <f t="shared" si="3"/>
        <v/>
      </c>
      <c r="BX35" s="406"/>
      <c r="BY35" s="405" t="str">
        <f>IF('各会計、関係団体の財政状況及び健全化判断比率'!B72="","",'各会計、関係団体の財政状況及び健全化判断比率'!B72)</f>
        <v/>
      </c>
      <c r="BZ35" s="405"/>
      <c r="CA35" s="405"/>
      <c r="CB35" s="405"/>
      <c r="CC35" s="405"/>
      <c r="CD35" s="405"/>
      <c r="CE35" s="405"/>
      <c r="CF35" s="405"/>
      <c r="CG35" s="405"/>
      <c r="CH35" s="405"/>
      <c r="CI35" s="405"/>
      <c r="CJ35" s="405"/>
      <c r="CK35" s="405"/>
      <c r="CL35" s="405"/>
      <c r="CM35" s="405"/>
      <c r="CN35" s="156"/>
      <c r="CO35" s="406" t="e">
        <f t="shared" si="4"/>
        <v>#VALUE!</v>
      </c>
      <c r="CP35" s="406"/>
      <c r="CQ35" s="405" t="str">
        <f>IF('各会計、関係団体の財政状況及び健全化判断比率'!BS11="","",'各会計、関係団体の財政状況及び健全化判断比率'!BS11)</f>
        <v>公益財団法人宮崎県生活衛生営業指導センター</v>
      </c>
      <c r="CR35" s="405"/>
      <c r="CS35" s="405"/>
      <c r="CT35" s="405"/>
      <c r="CU35" s="405"/>
      <c r="CV35" s="405"/>
      <c r="CW35" s="405"/>
      <c r="CX35" s="405"/>
      <c r="CY35" s="405"/>
      <c r="CZ35" s="405"/>
      <c r="DA35" s="405"/>
      <c r="DB35" s="405"/>
      <c r="DC35" s="405"/>
      <c r="DD35" s="405"/>
      <c r="DE35" s="405"/>
      <c r="DF35" s="148"/>
      <c r="DG35" s="407" t="str">
        <f>IF('各会計、関係団体の財政状況及び健全化判断比率'!BR11="","",'各会計、関係団体の財政状況及び健全化判断比率'!BR11)</f>
        <v/>
      </c>
      <c r="DH35" s="407"/>
      <c r="DI35" s="159"/>
      <c r="DJ35" s="114"/>
      <c r="DK35" s="114"/>
      <c r="DL35" s="114"/>
      <c r="DM35" s="114"/>
      <c r="DN35" s="114"/>
      <c r="DO35" s="114"/>
    </row>
    <row r="36" spans="1:119" ht="32.25" customHeight="1">
      <c r="A36" s="115"/>
      <c r="B36" s="155"/>
      <c r="C36" s="406">
        <f t="shared" si="5"/>
        <v>6</v>
      </c>
      <c r="D36" s="406"/>
      <c r="E36" s="405" t="str">
        <f>IF('各会計、関係団体の財政状況及び健全化判断比率'!B12="","",'各会計、関係団体の財政状況及び健全化判断比率'!B12)</f>
        <v>公共用地取得事業特別会計</v>
      </c>
      <c r="F36" s="405"/>
      <c r="G36" s="405"/>
      <c r="H36" s="405"/>
      <c r="I36" s="405"/>
      <c r="J36" s="405"/>
      <c r="K36" s="405"/>
      <c r="L36" s="405"/>
      <c r="M36" s="405"/>
      <c r="N36" s="405"/>
      <c r="O36" s="405"/>
      <c r="P36" s="405"/>
      <c r="Q36" s="405"/>
      <c r="R36" s="405"/>
      <c r="S36" s="405"/>
      <c r="T36" s="156"/>
      <c r="U36" s="406" t="str">
        <f t="shared" si="0"/>
        <v/>
      </c>
      <c r="V36" s="406"/>
      <c r="W36" s="405"/>
      <c r="X36" s="405"/>
      <c r="Y36" s="405"/>
      <c r="Z36" s="405"/>
      <c r="AA36" s="405"/>
      <c r="AB36" s="405"/>
      <c r="AC36" s="405"/>
      <c r="AD36" s="405"/>
      <c r="AE36" s="405"/>
      <c r="AF36" s="405"/>
      <c r="AG36" s="405"/>
      <c r="AH36" s="405"/>
      <c r="AI36" s="405"/>
      <c r="AJ36" s="405"/>
      <c r="AK36" s="405"/>
      <c r="AL36" s="156"/>
      <c r="AM36" s="406" t="str">
        <f t="shared" si="1"/>
        <v/>
      </c>
      <c r="AN36" s="406"/>
      <c r="AO36" s="405"/>
      <c r="AP36" s="405"/>
      <c r="AQ36" s="405"/>
      <c r="AR36" s="405"/>
      <c r="AS36" s="405"/>
      <c r="AT36" s="405"/>
      <c r="AU36" s="405"/>
      <c r="AV36" s="405"/>
      <c r="AW36" s="405"/>
      <c r="AX36" s="405"/>
      <c r="AY36" s="405"/>
      <c r="AZ36" s="405"/>
      <c r="BA36" s="405"/>
      <c r="BB36" s="405"/>
      <c r="BC36" s="405"/>
      <c r="BD36" s="156"/>
      <c r="BE36" s="406" t="str">
        <f t="shared" si="2"/>
        <v/>
      </c>
      <c r="BF36" s="406"/>
      <c r="BG36" s="405"/>
      <c r="BH36" s="405"/>
      <c r="BI36" s="405"/>
      <c r="BJ36" s="405"/>
      <c r="BK36" s="405"/>
      <c r="BL36" s="405"/>
      <c r="BM36" s="405"/>
      <c r="BN36" s="405"/>
      <c r="BO36" s="405"/>
      <c r="BP36" s="405"/>
      <c r="BQ36" s="405"/>
      <c r="BR36" s="405"/>
      <c r="BS36" s="405"/>
      <c r="BT36" s="405"/>
      <c r="BU36" s="405"/>
      <c r="BV36" s="156"/>
      <c r="BW36" s="406" t="str">
        <f t="shared" si="3"/>
        <v/>
      </c>
      <c r="BX36" s="406"/>
      <c r="BY36" s="405" t="str">
        <f>IF('各会計、関係団体の財政状況及び健全化判断比率'!B73="","",'各会計、関係団体の財政状況及び健全化判断比率'!B73)</f>
        <v/>
      </c>
      <c r="BZ36" s="405"/>
      <c r="CA36" s="405"/>
      <c r="CB36" s="405"/>
      <c r="CC36" s="405"/>
      <c r="CD36" s="405"/>
      <c r="CE36" s="405"/>
      <c r="CF36" s="405"/>
      <c r="CG36" s="405"/>
      <c r="CH36" s="405"/>
      <c r="CI36" s="405"/>
      <c r="CJ36" s="405"/>
      <c r="CK36" s="405"/>
      <c r="CL36" s="405"/>
      <c r="CM36" s="405"/>
      <c r="CN36" s="156"/>
      <c r="CO36" s="406" t="e">
        <f t="shared" si="4"/>
        <v>#VALUE!</v>
      </c>
      <c r="CP36" s="406"/>
      <c r="CQ36" s="405" t="str">
        <f>IF('各会計、関係団体の財政状況及び健全化判断比率'!BS12="","",'各会計、関係団体の財政状況及び健全化判断比率'!BS12)</f>
        <v>公益財団法人宮崎県移植推進財団</v>
      </c>
      <c r="CR36" s="405"/>
      <c r="CS36" s="405"/>
      <c r="CT36" s="405"/>
      <c r="CU36" s="405"/>
      <c r="CV36" s="405"/>
      <c r="CW36" s="405"/>
      <c r="CX36" s="405"/>
      <c r="CY36" s="405"/>
      <c r="CZ36" s="405"/>
      <c r="DA36" s="405"/>
      <c r="DB36" s="405"/>
      <c r="DC36" s="405"/>
      <c r="DD36" s="405"/>
      <c r="DE36" s="405"/>
      <c r="DF36" s="148"/>
      <c r="DG36" s="407" t="str">
        <f>IF('各会計、関係団体の財政状況及び健全化判断比率'!BR12="","",'各会計、関係団体の財政状況及び健全化判断比率'!BR12)</f>
        <v/>
      </c>
      <c r="DH36" s="407"/>
      <c r="DI36" s="159"/>
      <c r="DJ36" s="114"/>
      <c r="DK36" s="114"/>
      <c r="DL36" s="114"/>
      <c r="DM36" s="114"/>
      <c r="DN36" s="114"/>
      <c r="DO36" s="114"/>
    </row>
    <row r="37" spans="1:119" ht="32.25" customHeight="1">
      <c r="A37" s="115"/>
      <c r="B37" s="155"/>
      <c r="C37" s="406">
        <f t="shared" si="5"/>
        <v>7</v>
      </c>
      <c r="D37" s="406"/>
      <c r="E37" s="405" t="str">
        <f>IF('各会計、関係団体の財政状況及び健全化判断比率'!B13="","",'各会計、関係団体の財政状況及び健全化判断比率'!B13)</f>
        <v>公債管理特別会計</v>
      </c>
      <c r="F37" s="405"/>
      <c r="G37" s="405"/>
      <c r="H37" s="405"/>
      <c r="I37" s="405"/>
      <c r="J37" s="405"/>
      <c r="K37" s="405"/>
      <c r="L37" s="405"/>
      <c r="M37" s="405"/>
      <c r="N37" s="405"/>
      <c r="O37" s="405"/>
      <c r="P37" s="405"/>
      <c r="Q37" s="405"/>
      <c r="R37" s="405"/>
      <c r="S37" s="405"/>
      <c r="T37" s="156"/>
      <c r="U37" s="406" t="str">
        <f t="shared" si="0"/>
        <v/>
      </c>
      <c r="V37" s="406"/>
      <c r="W37" s="405"/>
      <c r="X37" s="405"/>
      <c r="Y37" s="405"/>
      <c r="Z37" s="405"/>
      <c r="AA37" s="405"/>
      <c r="AB37" s="405"/>
      <c r="AC37" s="405"/>
      <c r="AD37" s="405"/>
      <c r="AE37" s="405"/>
      <c r="AF37" s="405"/>
      <c r="AG37" s="405"/>
      <c r="AH37" s="405"/>
      <c r="AI37" s="405"/>
      <c r="AJ37" s="405"/>
      <c r="AK37" s="405"/>
      <c r="AL37" s="156"/>
      <c r="AM37" s="406" t="str">
        <f t="shared" si="1"/>
        <v/>
      </c>
      <c r="AN37" s="406"/>
      <c r="AO37" s="405"/>
      <c r="AP37" s="405"/>
      <c r="AQ37" s="405"/>
      <c r="AR37" s="405"/>
      <c r="AS37" s="405"/>
      <c r="AT37" s="405"/>
      <c r="AU37" s="405"/>
      <c r="AV37" s="405"/>
      <c r="AW37" s="405"/>
      <c r="AX37" s="405"/>
      <c r="AY37" s="405"/>
      <c r="AZ37" s="405"/>
      <c r="BA37" s="405"/>
      <c r="BB37" s="405"/>
      <c r="BC37" s="405"/>
      <c r="BD37" s="156"/>
      <c r="BE37" s="406" t="str">
        <f t="shared" si="2"/>
        <v/>
      </c>
      <c r="BF37" s="406"/>
      <c r="BG37" s="405"/>
      <c r="BH37" s="405"/>
      <c r="BI37" s="405"/>
      <c r="BJ37" s="405"/>
      <c r="BK37" s="405"/>
      <c r="BL37" s="405"/>
      <c r="BM37" s="405"/>
      <c r="BN37" s="405"/>
      <c r="BO37" s="405"/>
      <c r="BP37" s="405"/>
      <c r="BQ37" s="405"/>
      <c r="BR37" s="405"/>
      <c r="BS37" s="405"/>
      <c r="BT37" s="405"/>
      <c r="BU37" s="405"/>
      <c r="BV37" s="156"/>
      <c r="BW37" s="406" t="str">
        <f t="shared" si="3"/>
        <v/>
      </c>
      <c r="BX37" s="406"/>
      <c r="BY37" s="405" t="str">
        <f>IF('各会計、関係団体の財政状況及び健全化判断比率'!B74="","",'各会計、関係団体の財政状況及び健全化判断比率'!B74)</f>
        <v/>
      </c>
      <c r="BZ37" s="405"/>
      <c r="CA37" s="405"/>
      <c r="CB37" s="405"/>
      <c r="CC37" s="405"/>
      <c r="CD37" s="405"/>
      <c r="CE37" s="405"/>
      <c r="CF37" s="405"/>
      <c r="CG37" s="405"/>
      <c r="CH37" s="405"/>
      <c r="CI37" s="405"/>
      <c r="CJ37" s="405"/>
      <c r="CK37" s="405"/>
      <c r="CL37" s="405"/>
      <c r="CM37" s="405"/>
      <c r="CN37" s="156"/>
      <c r="CO37" s="406" t="e">
        <f t="shared" si="4"/>
        <v>#VALUE!</v>
      </c>
      <c r="CP37" s="406"/>
      <c r="CQ37" s="405" t="str">
        <f>IF('各会計、関係団体の財政状況及び健全化判断比率'!BS13="","",'各会計、関係団体の財政状況及び健全化判断比率'!BS13)</f>
        <v>公益財団法人宮崎県健康づくり協会</v>
      </c>
      <c r="CR37" s="405"/>
      <c r="CS37" s="405"/>
      <c r="CT37" s="405"/>
      <c r="CU37" s="405"/>
      <c r="CV37" s="405"/>
      <c r="CW37" s="405"/>
      <c r="CX37" s="405"/>
      <c r="CY37" s="405"/>
      <c r="CZ37" s="405"/>
      <c r="DA37" s="405"/>
      <c r="DB37" s="405"/>
      <c r="DC37" s="405"/>
      <c r="DD37" s="405"/>
      <c r="DE37" s="405"/>
      <c r="DF37" s="148"/>
      <c r="DG37" s="407" t="str">
        <f>IF('各会計、関係団体の財政状況及び健全化判断比率'!BR13="","",'各会計、関係団体の財政状況及び健全化判断比率'!BR13)</f>
        <v>　</v>
      </c>
      <c r="DH37" s="407"/>
      <c r="DI37" s="159"/>
      <c r="DJ37" s="114"/>
      <c r="DK37" s="114"/>
      <c r="DL37" s="114"/>
      <c r="DM37" s="114"/>
      <c r="DN37" s="114"/>
      <c r="DO37" s="114"/>
    </row>
    <row r="38" spans="1:119" ht="32.25" customHeight="1">
      <c r="A38" s="115"/>
      <c r="B38" s="155"/>
      <c r="C38" s="406">
        <f t="shared" si="5"/>
        <v>8</v>
      </c>
      <c r="D38" s="406"/>
      <c r="E38" s="405" t="str">
        <f>IF('各会計、関係団体の財政状況及び健全化判断比率'!B14="","",'各会計、関係団体の財政状況及び健全化判断比率'!B14)</f>
        <v>県立学校実習事業特別会計</v>
      </c>
      <c r="F38" s="405"/>
      <c r="G38" s="405"/>
      <c r="H38" s="405"/>
      <c r="I38" s="405"/>
      <c r="J38" s="405"/>
      <c r="K38" s="405"/>
      <c r="L38" s="405"/>
      <c r="M38" s="405"/>
      <c r="N38" s="405"/>
      <c r="O38" s="405"/>
      <c r="P38" s="405"/>
      <c r="Q38" s="405"/>
      <c r="R38" s="405"/>
      <c r="S38" s="405"/>
      <c r="T38" s="156"/>
      <c r="U38" s="406" t="str">
        <f t="shared" si="0"/>
        <v/>
      </c>
      <c r="V38" s="406"/>
      <c r="W38" s="405"/>
      <c r="X38" s="405"/>
      <c r="Y38" s="405"/>
      <c r="Z38" s="405"/>
      <c r="AA38" s="405"/>
      <c r="AB38" s="405"/>
      <c r="AC38" s="405"/>
      <c r="AD38" s="405"/>
      <c r="AE38" s="405"/>
      <c r="AF38" s="405"/>
      <c r="AG38" s="405"/>
      <c r="AH38" s="405"/>
      <c r="AI38" s="405"/>
      <c r="AJ38" s="405"/>
      <c r="AK38" s="405"/>
      <c r="AL38" s="156"/>
      <c r="AM38" s="406" t="str">
        <f t="shared" si="1"/>
        <v/>
      </c>
      <c r="AN38" s="406"/>
      <c r="AO38" s="405"/>
      <c r="AP38" s="405"/>
      <c r="AQ38" s="405"/>
      <c r="AR38" s="405"/>
      <c r="AS38" s="405"/>
      <c r="AT38" s="405"/>
      <c r="AU38" s="405"/>
      <c r="AV38" s="405"/>
      <c r="AW38" s="405"/>
      <c r="AX38" s="405"/>
      <c r="AY38" s="405"/>
      <c r="AZ38" s="405"/>
      <c r="BA38" s="405"/>
      <c r="BB38" s="405"/>
      <c r="BC38" s="405"/>
      <c r="BD38" s="156"/>
      <c r="BE38" s="406" t="str">
        <f t="shared" si="2"/>
        <v/>
      </c>
      <c r="BF38" s="406"/>
      <c r="BG38" s="405"/>
      <c r="BH38" s="405"/>
      <c r="BI38" s="405"/>
      <c r="BJ38" s="405"/>
      <c r="BK38" s="405"/>
      <c r="BL38" s="405"/>
      <c r="BM38" s="405"/>
      <c r="BN38" s="405"/>
      <c r="BO38" s="405"/>
      <c r="BP38" s="405"/>
      <c r="BQ38" s="405"/>
      <c r="BR38" s="405"/>
      <c r="BS38" s="405"/>
      <c r="BT38" s="405"/>
      <c r="BU38" s="405"/>
      <c r="BV38" s="156"/>
      <c r="BW38" s="406" t="str">
        <f t="shared" si="3"/>
        <v/>
      </c>
      <c r="BX38" s="406"/>
      <c r="BY38" s="405" t="str">
        <f>IF('各会計、関係団体の財政状況及び健全化判断比率'!B75="","",'各会計、関係団体の財政状況及び健全化判断比率'!B75)</f>
        <v/>
      </c>
      <c r="BZ38" s="405"/>
      <c r="CA38" s="405"/>
      <c r="CB38" s="405"/>
      <c r="CC38" s="405"/>
      <c r="CD38" s="405"/>
      <c r="CE38" s="405"/>
      <c r="CF38" s="405"/>
      <c r="CG38" s="405"/>
      <c r="CH38" s="405"/>
      <c r="CI38" s="405"/>
      <c r="CJ38" s="405"/>
      <c r="CK38" s="405"/>
      <c r="CL38" s="405"/>
      <c r="CM38" s="405"/>
      <c r="CN38" s="156"/>
      <c r="CO38" s="406" t="e">
        <f t="shared" si="4"/>
        <v>#VALUE!</v>
      </c>
      <c r="CP38" s="406"/>
      <c r="CQ38" s="405" t="str">
        <f>IF('各会計、関係団体の財政状況及び健全化判断比率'!BS14="","",'各会計、関係団体の財政状況及び健全化判断比率'!BS14)</f>
        <v>公益財団法人宮崎県機械技術振興協会</v>
      </c>
      <c r="CR38" s="405"/>
      <c r="CS38" s="405"/>
      <c r="CT38" s="405"/>
      <c r="CU38" s="405"/>
      <c r="CV38" s="405"/>
      <c r="CW38" s="405"/>
      <c r="CX38" s="405"/>
      <c r="CY38" s="405"/>
      <c r="CZ38" s="405"/>
      <c r="DA38" s="405"/>
      <c r="DB38" s="405"/>
      <c r="DC38" s="405"/>
      <c r="DD38" s="405"/>
      <c r="DE38" s="405"/>
      <c r="DF38" s="148"/>
      <c r="DG38" s="407" t="str">
        <f>IF('各会計、関係団体の財政状況及び健全化判断比率'!BR14="","",'各会計、関係団体の財政状況及び健全化判断比率'!BR14)</f>
        <v/>
      </c>
      <c r="DH38" s="407"/>
      <c r="DI38" s="159"/>
      <c r="DJ38" s="114"/>
      <c r="DK38" s="114"/>
      <c r="DL38" s="114"/>
      <c r="DM38" s="114"/>
      <c r="DN38" s="114"/>
      <c r="DO38" s="114"/>
    </row>
    <row r="39" spans="1:119" ht="32.25" customHeight="1">
      <c r="A39" s="115"/>
      <c r="B39" s="155"/>
      <c r="C39" s="406">
        <f t="shared" si="5"/>
        <v>9</v>
      </c>
      <c r="D39" s="406"/>
      <c r="E39" s="405" t="str">
        <f>IF('各会計、関係団体の財政状況及び健全化判断比率'!B15="","",'各会計、関係団体の財政状況及び健全化判断比率'!B15)</f>
        <v>開発事業特別資金特別会計</v>
      </c>
      <c r="F39" s="405"/>
      <c r="G39" s="405"/>
      <c r="H39" s="405"/>
      <c r="I39" s="405"/>
      <c r="J39" s="405"/>
      <c r="K39" s="405"/>
      <c r="L39" s="405"/>
      <c r="M39" s="405"/>
      <c r="N39" s="405"/>
      <c r="O39" s="405"/>
      <c r="P39" s="405"/>
      <c r="Q39" s="405"/>
      <c r="R39" s="405"/>
      <c r="S39" s="405"/>
      <c r="T39" s="156"/>
      <c r="U39" s="406" t="str">
        <f t="shared" si="0"/>
        <v/>
      </c>
      <c r="V39" s="406"/>
      <c r="W39" s="405"/>
      <c r="X39" s="405"/>
      <c r="Y39" s="405"/>
      <c r="Z39" s="405"/>
      <c r="AA39" s="405"/>
      <c r="AB39" s="405"/>
      <c r="AC39" s="405"/>
      <c r="AD39" s="405"/>
      <c r="AE39" s="405"/>
      <c r="AF39" s="405"/>
      <c r="AG39" s="405"/>
      <c r="AH39" s="405"/>
      <c r="AI39" s="405"/>
      <c r="AJ39" s="405"/>
      <c r="AK39" s="405"/>
      <c r="AL39" s="156"/>
      <c r="AM39" s="406" t="str">
        <f t="shared" si="1"/>
        <v/>
      </c>
      <c r="AN39" s="406"/>
      <c r="AO39" s="405"/>
      <c r="AP39" s="405"/>
      <c r="AQ39" s="405"/>
      <c r="AR39" s="405"/>
      <c r="AS39" s="405"/>
      <c r="AT39" s="405"/>
      <c r="AU39" s="405"/>
      <c r="AV39" s="405"/>
      <c r="AW39" s="405"/>
      <c r="AX39" s="405"/>
      <c r="AY39" s="405"/>
      <c r="AZ39" s="405"/>
      <c r="BA39" s="405"/>
      <c r="BB39" s="405"/>
      <c r="BC39" s="405"/>
      <c r="BD39" s="156"/>
      <c r="BE39" s="406" t="str">
        <f t="shared" si="2"/>
        <v/>
      </c>
      <c r="BF39" s="406"/>
      <c r="BG39" s="405"/>
      <c r="BH39" s="405"/>
      <c r="BI39" s="405"/>
      <c r="BJ39" s="405"/>
      <c r="BK39" s="405"/>
      <c r="BL39" s="405"/>
      <c r="BM39" s="405"/>
      <c r="BN39" s="405"/>
      <c r="BO39" s="405"/>
      <c r="BP39" s="405"/>
      <c r="BQ39" s="405"/>
      <c r="BR39" s="405"/>
      <c r="BS39" s="405"/>
      <c r="BT39" s="405"/>
      <c r="BU39" s="405"/>
      <c r="BV39" s="156"/>
      <c r="BW39" s="406" t="str">
        <f t="shared" si="3"/>
        <v/>
      </c>
      <c r="BX39" s="406"/>
      <c r="BY39" s="405" t="str">
        <f>IF('各会計、関係団体の財政状況及び健全化判断比率'!B76="","",'各会計、関係団体の財政状況及び健全化判断比率'!B76)</f>
        <v/>
      </c>
      <c r="BZ39" s="405"/>
      <c r="CA39" s="405"/>
      <c r="CB39" s="405"/>
      <c r="CC39" s="405"/>
      <c r="CD39" s="405"/>
      <c r="CE39" s="405"/>
      <c r="CF39" s="405"/>
      <c r="CG39" s="405"/>
      <c r="CH39" s="405"/>
      <c r="CI39" s="405"/>
      <c r="CJ39" s="405"/>
      <c r="CK39" s="405"/>
      <c r="CL39" s="405"/>
      <c r="CM39" s="405"/>
      <c r="CN39" s="156"/>
      <c r="CO39" s="406" t="e">
        <f t="shared" si="4"/>
        <v>#VALUE!</v>
      </c>
      <c r="CP39" s="406"/>
      <c r="CQ39" s="405" t="str">
        <f>IF('各会計、関係団体の財政状況及び健全化判断比率'!BS15="","",'各会計、関係団体の財政状況及び健全化判断比率'!BS15)</f>
        <v>公益財団法人宮崎県産業振興機構</v>
      </c>
      <c r="CR39" s="405"/>
      <c r="CS39" s="405"/>
      <c r="CT39" s="405"/>
      <c r="CU39" s="405"/>
      <c r="CV39" s="405"/>
      <c r="CW39" s="405"/>
      <c r="CX39" s="405"/>
      <c r="CY39" s="405"/>
      <c r="CZ39" s="405"/>
      <c r="DA39" s="405"/>
      <c r="DB39" s="405"/>
      <c r="DC39" s="405"/>
      <c r="DD39" s="405"/>
      <c r="DE39" s="405"/>
      <c r="DF39" s="148"/>
      <c r="DG39" s="407" t="str">
        <f>IF('各会計、関係団体の財政状況及び健全化判断比率'!BR15="","",'各会計、関係団体の財政状況及び健全化判断比率'!BR15)</f>
        <v>○</v>
      </c>
      <c r="DH39" s="407"/>
      <c r="DI39" s="159"/>
      <c r="DJ39" s="114"/>
      <c r="DK39" s="114"/>
      <c r="DL39" s="114"/>
      <c r="DM39" s="114"/>
      <c r="DN39" s="114"/>
      <c r="DO39" s="114"/>
    </row>
    <row r="40" spans="1:119" ht="32.25" customHeight="1">
      <c r="A40" s="115"/>
      <c r="B40" s="155"/>
      <c r="C40" s="406">
        <f t="shared" si="5"/>
        <v>10</v>
      </c>
      <c r="D40" s="406"/>
      <c r="E40" s="405" t="str">
        <f>IF('各会計、関係団体の財政状況及び健全化判断比率'!B16="","",'各会計、関係団体の財政状況及び健全化判断比率'!B16)</f>
        <v>育英資金特別会計</v>
      </c>
      <c r="F40" s="405"/>
      <c r="G40" s="405"/>
      <c r="H40" s="405"/>
      <c r="I40" s="405"/>
      <c r="J40" s="405"/>
      <c r="K40" s="405"/>
      <c r="L40" s="405"/>
      <c r="M40" s="405"/>
      <c r="N40" s="405"/>
      <c r="O40" s="405"/>
      <c r="P40" s="405"/>
      <c r="Q40" s="405"/>
      <c r="R40" s="405"/>
      <c r="S40" s="405"/>
      <c r="T40" s="156"/>
      <c r="U40" s="406" t="str">
        <f t="shared" si="0"/>
        <v/>
      </c>
      <c r="V40" s="406"/>
      <c r="W40" s="405"/>
      <c r="X40" s="405"/>
      <c r="Y40" s="405"/>
      <c r="Z40" s="405"/>
      <c r="AA40" s="405"/>
      <c r="AB40" s="405"/>
      <c r="AC40" s="405"/>
      <c r="AD40" s="405"/>
      <c r="AE40" s="405"/>
      <c r="AF40" s="405"/>
      <c r="AG40" s="405"/>
      <c r="AH40" s="405"/>
      <c r="AI40" s="405"/>
      <c r="AJ40" s="405"/>
      <c r="AK40" s="405"/>
      <c r="AL40" s="156"/>
      <c r="AM40" s="406" t="str">
        <f t="shared" si="1"/>
        <v/>
      </c>
      <c r="AN40" s="406"/>
      <c r="AO40" s="405"/>
      <c r="AP40" s="405"/>
      <c r="AQ40" s="405"/>
      <c r="AR40" s="405"/>
      <c r="AS40" s="405"/>
      <c r="AT40" s="405"/>
      <c r="AU40" s="405"/>
      <c r="AV40" s="405"/>
      <c r="AW40" s="405"/>
      <c r="AX40" s="405"/>
      <c r="AY40" s="405"/>
      <c r="AZ40" s="405"/>
      <c r="BA40" s="405"/>
      <c r="BB40" s="405"/>
      <c r="BC40" s="405"/>
      <c r="BD40" s="156"/>
      <c r="BE40" s="406" t="str">
        <f t="shared" si="2"/>
        <v/>
      </c>
      <c r="BF40" s="406"/>
      <c r="BG40" s="405"/>
      <c r="BH40" s="405"/>
      <c r="BI40" s="405"/>
      <c r="BJ40" s="405"/>
      <c r="BK40" s="405"/>
      <c r="BL40" s="405"/>
      <c r="BM40" s="405"/>
      <c r="BN40" s="405"/>
      <c r="BO40" s="405"/>
      <c r="BP40" s="405"/>
      <c r="BQ40" s="405"/>
      <c r="BR40" s="405"/>
      <c r="BS40" s="405"/>
      <c r="BT40" s="405"/>
      <c r="BU40" s="405"/>
      <c r="BV40" s="156"/>
      <c r="BW40" s="406" t="str">
        <f t="shared" si="3"/>
        <v/>
      </c>
      <c r="BX40" s="406"/>
      <c r="BY40" s="405" t="str">
        <f>IF('各会計、関係団体の財政状況及び健全化判断比率'!B77="","",'各会計、関係団体の財政状況及び健全化判断比率'!B77)</f>
        <v/>
      </c>
      <c r="BZ40" s="405"/>
      <c r="CA40" s="405"/>
      <c r="CB40" s="405"/>
      <c r="CC40" s="405"/>
      <c r="CD40" s="405"/>
      <c r="CE40" s="405"/>
      <c r="CF40" s="405"/>
      <c r="CG40" s="405"/>
      <c r="CH40" s="405"/>
      <c r="CI40" s="405"/>
      <c r="CJ40" s="405"/>
      <c r="CK40" s="405"/>
      <c r="CL40" s="405"/>
      <c r="CM40" s="405"/>
      <c r="CN40" s="156"/>
      <c r="CO40" s="406" t="e">
        <f t="shared" si="4"/>
        <v>#VALUE!</v>
      </c>
      <c r="CP40" s="406"/>
      <c r="CQ40" s="405" t="str">
        <f>IF('各会計、関係団体の財政状況及び健全化判断比率'!BS16="","",'各会計、関係団体の財政状況及び健全化判断比率'!BS16)</f>
        <v>株式会社宮崎県ソフトウェアセンター</v>
      </c>
      <c r="CR40" s="405"/>
      <c r="CS40" s="405"/>
      <c r="CT40" s="405"/>
      <c r="CU40" s="405"/>
      <c r="CV40" s="405"/>
      <c r="CW40" s="405"/>
      <c r="CX40" s="405"/>
      <c r="CY40" s="405"/>
      <c r="CZ40" s="405"/>
      <c r="DA40" s="405"/>
      <c r="DB40" s="405"/>
      <c r="DC40" s="405"/>
      <c r="DD40" s="405"/>
      <c r="DE40" s="405"/>
      <c r="DF40" s="148"/>
      <c r="DG40" s="407" t="str">
        <f>IF('各会計、関係団体の財政状況及び健全化判断比率'!BR16="","",'各会計、関係団体の財政状況及び健全化判断比率'!BR16)</f>
        <v/>
      </c>
      <c r="DH40" s="407"/>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sQwb54CbTcT/UWCdYV1cvoQt2HuUccegXj6iI51x7fOdUbgah6sLcn5jKMRF6DktECG+O08yYGtT5X3LkzESMA==" saltValue="krYzyS3o55k+YGfGpKCDw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483</v>
      </c>
      <c r="G33" s="17" t="s">
        <v>484</v>
      </c>
      <c r="H33" s="17" t="s">
        <v>485</v>
      </c>
      <c r="I33" s="17" t="s">
        <v>486</v>
      </c>
      <c r="J33" s="18" t="s">
        <v>487</v>
      </c>
      <c r="K33" s="10"/>
      <c r="L33" s="10"/>
      <c r="M33" s="10"/>
      <c r="N33" s="10"/>
      <c r="O33" s="10"/>
      <c r="P33" s="10"/>
    </row>
    <row r="34" spans="1:16" ht="39" customHeight="1">
      <c r="A34" s="10"/>
      <c r="B34" s="19"/>
      <c r="C34" s="1169" t="s">
        <v>489</v>
      </c>
      <c r="D34" s="1169"/>
      <c r="E34" s="1170"/>
      <c r="F34" s="20" t="s">
        <v>490</v>
      </c>
      <c r="G34" s="21" t="s">
        <v>491</v>
      </c>
      <c r="H34" s="21" t="s">
        <v>490</v>
      </c>
      <c r="I34" s="21" t="s">
        <v>492</v>
      </c>
      <c r="J34" s="22" t="s">
        <v>492</v>
      </c>
      <c r="K34" s="10"/>
      <c r="L34" s="10"/>
      <c r="M34" s="10"/>
      <c r="N34" s="10"/>
      <c r="O34" s="10"/>
      <c r="P34" s="10"/>
    </row>
    <row r="35" spans="1:16" ht="39" customHeight="1">
      <c r="A35" s="10"/>
      <c r="B35" s="23"/>
      <c r="C35" s="1163" t="s">
        <v>493</v>
      </c>
      <c r="D35" s="1164"/>
      <c r="E35" s="1165"/>
      <c r="F35" s="24">
        <v>0</v>
      </c>
      <c r="G35" s="25">
        <v>0</v>
      </c>
      <c r="H35" s="25">
        <v>0</v>
      </c>
      <c r="I35" s="25">
        <v>0</v>
      </c>
      <c r="J35" s="26" t="s">
        <v>492</v>
      </c>
      <c r="K35" s="10"/>
      <c r="L35" s="10"/>
      <c r="M35" s="10"/>
      <c r="N35" s="10"/>
      <c r="O35" s="10"/>
      <c r="P35" s="10"/>
    </row>
    <row r="36" spans="1:16" ht="39" customHeight="1">
      <c r="A36" s="10"/>
      <c r="B36" s="23"/>
      <c r="C36" s="1163" t="s">
        <v>494</v>
      </c>
      <c r="D36" s="1164"/>
      <c r="E36" s="1165"/>
      <c r="F36" s="24">
        <v>3.99</v>
      </c>
      <c r="G36" s="25">
        <v>4.22</v>
      </c>
      <c r="H36" s="25">
        <v>4.91</v>
      </c>
      <c r="I36" s="25">
        <v>5.46</v>
      </c>
      <c r="J36" s="26">
        <v>5.6</v>
      </c>
      <c r="K36" s="10"/>
      <c r="L36" s="10"/>
      <c r="M36" s="10"/>
      <c r="N36" s="10"/>
      <c r="O36" s="10"/>
      <c r="P36" s="10"/>
    </row>
    <row r="37" spans="1:16" ht="39" customHeight="1">
      <c r="A37" s="10"/>
      <c r="B37" s="23"/>
      <c r="C37" s="1163" t="s">
        <v>495</v>
      </c>
      <c r="D37" s="1164"/>
      <c r="E37" s="1165"/>
      <c r="F37" s="24">
        <v>0.73</v>
      </c>
      <c r="G37" s="25">
        <v>0.67</v>
      </c>
      <c r="H37" s="25">
        <v>1.8</v>
      </c>
      <c r="I37" s="25">
        <v>2.19</v>
      </c>
      <c r="J37" s="26">
        <v>2.35</v>
      </c>
      <c r="K37" s="10"/>
      <c r="L37" s="10"/>
      <c r="M37" s="10"/>
      <c r="N37" s="10"/>
      <c r="O37" s="10"/>
      <c r="P37" s="10"/>
    </row>
    <row r="38" spans="1:16" ht="39" customHeight="1">
      <c r="A38" s="10"/>
      <c r="B38" s="23"/>
      <c r="C38" s="1163" t="s">
        <v>496</v>
      </c>
      <c r="D38" s="1164"/>
      <c r="E38" s="1165"/>
      <c r="F38" s="24">
        <v>2.2799999999999998</v>
      </c>
      <c r="G38" s="25">
        <v>2.57</v>
      </c>
      <c r="H38" s="25">
        <v>2.5099999999999998</v>
      </c>
      <c r="I38" s="25">
        <v>2.33</v>
      </c>
      <c r="J38" s="26">
        <v>2.2799999999999998</v>
      </c>
      <c r="K38" s="10"/>
      <c r="L38" s="10"/>
      <c r="M38" s="10"/>
      <c r="N38" s="10"/>
      <c r="O38" s="10"/>
      <c r="P38" s="10"/>
    </row>
    <row r="39" spans="1:16" ht="39" customHeight="1">
      <c r="A39" s="10"/>
      <c r="B39" s="23"/>
      <c r="C39" s="1163" t="s">
        <v>497</v>
      </c>
      <c r="D39" s="1164"/>
      <c r="E39" s="1165"/>
      <c r="F39" s="24">
        <v>0.98</v>
      </c>
      <c r="G39" s="25">
        <v>0.96</v>
      </c>
      <c r="H39" s="25">
        <v>0.93</v>
      </c>
      <c r="I39" s="25">
        <v>0.88</v>
      </c>
      <c r="J39" s="26">
        <v>0.77</v>
      </c>
      <c r="K39" s="10"/>
      <c r="L39" s="10"/>
      <c r="M39" s="10"/>
      <c r="N39" s="10"/>
      <c r="O39" s="10"/>
      <c r="P39" s="10"/>
    </row>
    <row r="40" spans="1:16" ht="39" customHeight="1">
      <c r="A40" s="10"/>
      <c r="B40" s="23"/>
      <c r="C40" s="1163" t="s">
        <v>498</v>
      </c>
      <c r="D40" s="1164"/>
      <c r="E40" s="1165"/>
      <c r="F40" s="24">
        <v>0.65</v>
      </c>
      <c r="G40" s="25">
        <v>0.67</v>
      </c>
      <c r="H40" s="25">
        <v>0.65</v>
      </c>
      <c r="I40" s="25">
        <v>0.63</v>
      </c>
      <c r="J40" s="26">
        <v>0.63</v>
      </c>
      <c r="K40" s="10"/>
      <c r="L40" s="10"/>
      <c r="M40" s="10"/>
      <c r="N40" s="10"/>
      <c r="O40" s="10"/>
      <c r="P40" s="10"/>
    </row>
    <row r="41" spans="1:16" ht="39" customHeight="1">
      <c r="A41" s="10"/>
      <c r="B41" s="23"/>
      <c r="C41" s="1163" t="s">
        <v>499</v>
      </c>
      <c r="D41" s="1164"/>
      <c r="E41" s="1165"/>
      <c r="F41" s="24">
        <v>0.08</v>
      </c>
      <c r="G41" s="25">
        <v>7.0000000000000007E-2</v>
      </c>
      <c r="H41" s="25">
        <v>7.0000000000000007E-2</v>
      </c>
      <c r="I41" s="25">
        <v>7.0000000000000007E-2</v>
      </c>
      <c r="J41" s="26">
        <v>0.06</v>
      </c>
      <c r="K41" s="10"/>
      <c r="L41" s="10"/>
      <c r="M41" s="10"/>
      <c r="N41" s="10"/>
      <c r="O41" s="10"/>
      <c r="P41" s="10"/>
    </row>
    <row r="42" spans="1:16" ht="39" customHeight="1">
      <c r="A42" s="10"/>
      <c r="B42" s="27"/>
      <c r="C42" s="1163" t="s">
        <v>500</v>
      </c>
      <c r="D42" s="1164"/>
      <c r="E42" s="1165"/>
      <c r="F42" s="24" t="s">
        <v>445</v>
      </c>
      <c r="G42" s="25" t="s">
        <v>445</v>
      </c>
      <c r="H42" s="25" t="s">
        <v>492</v>
      </c>
      <c r="I42" s="25" t="s">
        <v>501</v>
      </c>
      <c r="J42" s="26" t="s">
        <v>445</v>
      </c>
      <c r="K42" s="10"/>
      <c r="L42" s="10"/>
      <c r="M42" s="10"/>
      <c r="N42" s="10"/>
      <c r="O42" s="10"/>
      <c r="P42" s="10"/>
    </row>
    <row r="43" spans="1:16" ht="39" customHeight="1" thickBot="1">
      <c r="A43" s="10"/>
      <c r="B43" s="28"/>
      <c r="C43" s="1166" t="s">
        <v>502</v>
      </c>
      <c r="D43" s="1167"/>
      <c r="E43" s="1168"/>
      <c r="F43" s="29">
        <v>0.27</v>
      </c>
      <c r="G43" s="30">
        <v>0.26</v>
      </c>
      <c r="H43" s="30">
        <v>0.17</v>
      </c>
      <c r="I43" s="30">
        <v>0.08</v>
      </c>
      <c r="J43" s="31">
        <v>0.04</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483</v>
      </c>
      <c r="L44" s="44" t="s">
        <v>484</v>
      </c>
      <c r="M44" s="44" t="s">
        <v>485</v>
      </c>
      <c r="N44" s="44" t="s">
        <v>486</v>
      </c>
      <c r="O44" s="45" t="s">
        <v>487</v>
      </c>
      <c r="P44" s="36"/>
      <c r="Q44" s="36"/>
      <c r="R44" s="36"/>
      <c r="S44" s="36"/>
      <c r="T44" s="36"/>
      <c r="U44" s="36"/>
    </row>
    <row r="45" spans="1:21" ht="30.75" customHeight="1">
      <c r="A45" s="36"/>
      <c r="B45" s="1179" t="s">
        <v>10</v>
      </c>
      <c r="C45" s="1180"/>
      <c r="D45" s="46"/>
      <c r="E45" s="1185" t="s">
        <v>11</v>
      </c>
      <c r="F45" s="1185"/>
      <c r="G45" s="1185"/>
      <c r="H45" s="1185"/>
      <c r="I45" s="1185"/>
      <c r="J45" s="1186"/>
      <c r="K45" s="47">
        <v>93666</v>
      </c>
      <c r="L45" s="48">
        <v>93889</v>
      </c>
      <c r="M45" s="48">
        <v>92335</v>
      </c>
      <c r="N45" s="48">
        <v>87126</v>
      </c>
      <c r="O45" s="49">
        <v>86039</v>
      </c>
      <c r="P45" s="36"/>
      <c r="Q45" s="36"/>
      <c r="R45" s="36"/>
      <c r="S45" s="36"/>
      <c r="T45" s="36"/>
      <c r="U45" s="36"/>
    </row>
    <row r="46" spans="1:21" ht="30.75" customHeight="1">
      <c r="A46" s="36"/>
      <c r="B46" s="1181"/>
      <c r="C46" s="1182"/>
      <c r="D46" s="50"/>
      <c r="E46" s="1173" t="s">
        <v>12</v>
      </c>
      <c r="F46" s="1173"/>
      <c r="G46" s="1173"/>
      <c r="H46" s="1173"/>
      <c r="I46" s="1173"/>
      <c r="J46" s="1174"/>
      <c r="K46" s="51" t="s">
        <v>445</v>
      </c>
      <c r="L46" s="52" t="s">
        <v>445</v>
      </c>
      <c r="M46" s="52" t="s">
        <v>445</v>
      </c>
      <c r="N46" s="52" t="s">
        <v>445</v>
      </c>
      <c r="O46" s="53" t="s">
        <v>445</v>
      </c>
      <c r="P46" s="36"/>
      <c r="Q46" s="36"/>
      <c r="R46" s="36"/>
      <c r="S46" s="36"/>
      <c r="T46" s="36"/>
      <c r="U46" s="36"/>
    </row>
    <row r="47" spans="1:21" ht="30.75" customHeight="1">
      <c r="A47" s="36"/>
      <c r="B47" s="1181"/>
      <c r="C47" s="1182"/>
      <c r="D47" s="50"/>
      <c r="E47" s="1173" t="s">
        <v>13</v>
      </c>
      <c r="F47" s="1173"/>
      <c r="G47" s="1173"/>
      <c r="H47" s="1173"/>
      <c r="I47" s="1173"/>
      <c r="J47" s="1174"/>
      <c r="K47" s="51">
        <v>1233</v>
      </c>
      <c r="L47" s="52">
        <v>1334</v>
      </c>
      <c r="M47" s="52">
        <v>1461</v>
      </c>
      <c r="N47" s="52">
        <v>1544</v>
      </c>
      <c r="O47" s="53">
        <v>1727</v>
      </c>
      <c r="P47" s="36"/>
      <c r="Q47" s="36"/>
      <c r="R47" s="36"/>
      <c r="S47" s="36"/>
      <c r="T47" s="36"/>
      <c r="U47" s="36"/>
    </row>
    <row r="48" spans="1:21" ht="30.75" customHeight="1">
      <c r="A48" s="36"/>
      <c r="B48" s="1181"/>
      <c r="C48" s="1182"/>
      <c r="D48" s="50"/>
      <c r="E48" s="1173" t="s">
        <v>14</v>
      </c>
      <c r="F48" s="1173"/>
      <c r="G48" s="1173"/>
      <c r="H48" s="1173"/>
      <c r="I48" s="1173"/>
      <c r="J48" s="1174"/>
      <c r="K48" s="51">
        <v>2929</v>
      </c>
      <c r="L48" s="52">
        <v>2939</v>
      </c>
      <c r="M48" s="52">
        <v>2898</v>
      </c>
      <c r="N48" s="52">
        <v>2816</v>
      </c>
      <c r="O48" s="53">
        <v>2383</v>
      </c>
      <c r="P48" s="36"/>
      <c r="Q48" s="36"/>
      <c r="R48" s="36"/>
      <c r="S48" s="36"/>
      <c r="T48" s="36"/>
      <c r="U48" s="36"/>
    </row>
    <row r="49" spans="1:21" ht="30.75" customHeight="1">
      <c r="A49" s="36"/>
      <c r="B49" s="1181"/>
      <c r="C49" s="1182"/>
      <c r="D49" s="50"/>
      <c r="E49" s="1173" t="s">
        <v>15</v>
      </c>
      <c r="F49" s="1173"/>
      <c r="G49" s="1173"/>
      <c r="H49" s="1173"/>
      <c r="I49" s="1173"/>
      <c r="J49" s="1174"/>
      <c r="K49" s="51" t="s">
        <v>445</v>
      </c>
      <c r="L49" s="52" t="s">
        <v>445</v>
      </c>
      <c r="M49" s="52" t="s">
        <v>445</v>
      </c>
      <c r="N49" s="52" t="s">
        <v>445</v>
      </c>
      <c r="O49" s="53" t="s">
        <v>445</v>
      </c>
      <c r="P49" s="36"/>
      <c r="Q49" s="36"/>
      <c r="R49" s="36"/>
      <c r="S49" s="36"/>
      <c r="T49" s="36"/>
      <c r="U49" s="36"/>
    </row>
    <row r="50" spans="1:21" ht="30.75" customHeight="1">
      <c r="A50" s="36"/>
      <c r="B50" s="1181"/>
      <c r="C50" s="1182"/>
      <c r="D50" s="50"/>
      <c r="E50" s="1173" t="s">
        <v>16</v>
      </c>
      <c r="F50" s="1173"/>
      <c r="G50" s="1173"/>
      <c r="H50" s="1173"/>
      <c r="I50" s="1173"/>
      <c r="J50" s="1174"/>
      <c r="K50" s="51">
        <v>3919</v>
      </c>
      <c r="L50" s="52">
        <v>3854</v>
      </c>
      <c r="M50" s="52">
        <v>4638</v>
      </c>
      <c r="N50" s="52">
        <v>4995</v>
      </c>
      <c r="O50" s="53">
        <v>3307</v>
      </c>
      <c r="P50" s="36"/>
      <c r="Q50" s="36"/>
      <c r="R50" s="36"/>
      <c r="S50" s="36"/>
      <c r="T50" s="36"/>
      <c r="U50" s="36"/>
    </row>
    <row r="51" spans="1:21" ht="30.75" customHeight="1">
      <c r="A51" s="36"/>
      <c r="B51" s="1183"/>
      <c r="C51" s="1184"/>
      <c r="D51" s="54"/>
      <c r="E51" s="1173" t="s">
        <v>17</v>
      </c>
      <c r="F51" s="1173"/>
      <c r="G51" s="1173"/>
      <c r="H51" s="1173"/>
      <c r="I51" s="1173"/>
      <c r="J51" s="1174"/>
      <c r="K51" s="51">
        <v>1</v>
      </c>
      <c r="L51" s="52">
        <v>0</v>
      </c>
      <c r="M51" s="52">
        <v>0</v>
      </c>
      <c r="N51" s="52">
        <v>4</v>
      </c>
      <c r="O51" s="53">
        <v>1</v>
      </c>
      <c r="P51" s="36"/>
      <c r="Q51" s="36"/>
      <c r="R51" s="36"/>
      <c r="S51" s="36"/>
      <c r="T51" s="36"/>
      <c r="U51" s="36"/>
    </row>
    <row r="52" spans="1:21" ht="30.75" customHeight="1">
      <c r="A52" s="36"/>
      <c r="B52" s="1171" t="s">
        <v>18</v>
      </c>
      <c r="C52" s="1172"/>
      <c r="D52" s="54"/>
      <c r="E52" s="1173" t="s">
        <v>19</v>
      </c>
      <c r="F52" s="1173"/>
      <c r="G52" s="1173"/>
      <c r="H52" s="1173"/>
      <c r="I52" s="1173"/>
      <c r="J52" s="1174"/>
      <c r="K52" s="51">
        <v>54902</v>
      </c>
      <c r="L52" s="52">
        <v>56469</v>
      </c>
      <c r="M52" s="52">
        <v>58572</v>
      </c>
      <c r="N52" s="52">
        <v>58744</v>
      </c>
      <c r="O52" s="53">
        <v>58180</v>
      </c>
      <c r="P52" s="36"/>
      <c r="Q52" s="36"/>
      <c r="R52" s="36"/>
      <c r="S52" s="36"/>
      <c r="T52" s="36"/>
      <c r="U52" s="36"/>
    </row>
    <row r="53" spans="1:21" ht="30.75" customHeight="1" thickBot="1">
      <c r="A53" s="36"/>
      <c r="B53" s="1175" t="s">
        <v>20</v>
      </c>
      <c r="C53" s="1176"/>
      <c r="D53" s="55"/>
      <c r="E53" s="1177" t="s">
        <v>21</v>
      </c>
      <c r="F53" s="1177"/>
      <c r="G53" s="1177"/>
      <c r="H53" s="1177"/>
      <c r="I53" s="1177"/>
      <c r="J53" s="1178"/>
      <c r="K53" s="56">
        <v>46846</v>
      </c>
      <c r="L53" s="57">
        <v>45547</v>
      </c>
      <c r="M53" s="57">
        <v>42760</v>
      </c>
      <c r="N53" s="57">
        <v>37741</v>
      </c>
      <c r="O53" s="58">
        <v>35277</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483</v>
      </c>
      <c r="J40" s="343" t="s">
        <v>484</v>
      </c>
      <c r="K40" s="343" t="s">
        <v>485</v>
      </c>
      <c r="L40" s="343" t="s">
        <v>486</v>
      </c>
      <c r="M40" s="344" t="s">
        <v>487</v>
      </c>
    </row>
    <row r="41" spans="2:13" ht="27.75" customHeight="1">
      <c r="B41" s="1199" t="s">
        <v>22</v>
      </c>
      <c r="C41" s="1200"/>
      <c r="D41" s="66"/>
      <c r="E41" s="1201" t="s">
        <v>23</v>
      </c>
      <c r="F41" s="1201"/>
      <c r="G41" s="1201"/>
      <c r="H41" s="1202"/>
      <c r="I41" s="345">
        <v>1053658</v>
      </c>
      <c r="J41" s="346">
        <v>1048692</v>
      </c>
      <c r="K41" s="346">
        <v>1034843</v>
      </c>
      <c r="L41" s="346">
        <v>899416</v>
      </c>
      <c r="M41" s="347">
        <v>881925</v>
      </c>
    </row>
    <row r="42" spans="2:13" ht="27.75" customHeight="1">
      <c r="B42" s="1189"/>
      <c r="C42" s="1190"/>
      <c r="D42" s="67"/>
      <c r="E42" s="1193" t="s">
        <v>24</v>
      </c>
      <c r="F42" s="1193"/>
      <c r="G42" s="1193"/>
      <c r="H42" s="1194"/>
      <c r="I42" s="348">
        <v>28398</v>
      </c>
      <c r="J42" s="349">
        <v>24715</v>
      </c>
      <c r="K42" s="349">
        <v>21203</v>
      </c>
      <c r="L42" s="349">
        <v>15084</v>
      </c>
      <c r="M42" s="350">
        <v>11498</v>
      </c>
    </row>
    <row r="43" spans="2:13" ht="27.75" customHeight="1">
      <c r="B43" s="1189"/>
      <c r="C43" s="1190"/>
      <c r="D43" s="67"/>
      <c r="E43" s="1193" t="s">
        <v>25</v>
      </c>
      <c r="F43" s="1193"/>
      <c r="G43" s="1193"/>
      <c r="H43" s="1194"/>
      <c r="I43" s="348">
        <v>24403</v>
      </c>
      <c r="J43" s="349">
        <v>23766</v>
      </c>
      <c r="K43" s="349">
        <v>21633</v>
      </c>
      <c r="L43" s="349">
        <v>19296</v>
      </c>
      <c r="M43" s="350">
        <v>17555</v>
      </c>
    </row>
    <row r="44" spans="2:13" ht="27.75" customHeight="1">
      <c r="B44" s="1189"/>
      <c r="C44" s="1190"/>
      <c r="D44" s="67"/>
      <c r="E44" s="1193" t="s">
        <v>26</v>
      </c>
      <c r="F44" s="1193"/>
      <c r="G44" s="1193"/>
      <c r="H44" s="1194"/>
      <c r="I44" s="348" t="s">
        <v>445</v>
      </c>
      <c r="J44" s="349" t="s">
        <v>445</v>
      </c>
      <c r="K44" s="349" t="s">
        <v>445</v>
      </c>
      <c r="L44" s="349" t="s">
        <v>445</v>
      </c>
      <c r="M44" s="350" t="s">
        <v>445</v>
      </c>
    </row>
    <row r="45" spans="2:13" ht="27.75" customHeight="1">
      <c r="B45" s="1189"/>
      <c r="C45" s="1190"/>
      <c r="D45" s="67"/>
      <c r="E45" s="1193" t="s">
        <v>27</v>
      </c>
      <c r="F45" s="1193"/>
      <c r="G45" s="1193"/>
      <c r="H45" s="1194"/>
      <c r="I45" s="348">
        <v>153537</v>
      </c>
      <c r="J45" s="349">
        <v>142632</v>
      </c>
      <c r="K45" s="349">
        <v>135414</v>
      </c>
      <c r="L45" s="349">
        <v>136882</v>
      </c>
      <c r="M45" s="350">
        <v>135207</v>
      </c>
    </row>
    <row r="46" spans="2:13" ht="27.75" customHeight="1">
      <c r="B46" s="1189"/>
      <c r="C46" s="1190"/>
      <c r="D46" s="68"/>
      <c r="E46" s="1203" t="s">
        <v>28</v>
      </c>
      <c r="F46" s="1203"/>
      <c r="G46" s="1203"/>
      <c r="H46" s="1204"/>
      <c r="I46" s="348">
        <v>12358</v>
      </c>
      <c r="J46" s="349">
        <v>7494</v>
      </c>
      <c r="K46" s="349">
        <v>7975</v>
      </c>
      <c r="L46" s="349">
        <v>6199</v>
      </c>
      <c r="M46" s="350">
        <v>6416</v>
      </c>
    </row>
    <row r="47" spans="2:13" ht="27.75" customHeight="1">
      <c r="B47" s="1189"/>
      <c r="C47" s="1190"/>
      <c r="D47" s="69"/>
      <c r="E47" s="1205" t="s">
        <v>29</v>
      </c>
      <c r="F47" s="1206"/>
      <c r="G47" s="1206"/>
      <c r="H47" s="1207"/>
      <c r="I47" s="348" t="s">
        <v>445</v>
      </c>
      <c r="J47" s="349" t="s">
        <v>445</v>
      </c>
      <c r="K47" s="349" t="s">
        <v>445</v>
      </c>
      <c r="L47" s="349" t="s">
        <v>445</v>
      </c>
      <c r="M47" s="350" t="s">
        <v>445</v>
      </c>
    </row>
    <row r="48" spans="2:13" ht="27.75" customHeight="1">
      <c r="B48" s="1189"/>
      <c r="C48" s="1190"/>
      <c r="D48" s="67"/>
      <c r="E48" s="1193" t="s">
        <v>30</v>
      </c>
      <c r="F48" s="1193"/>
      <c r="G48" s="1193"/>
      <c r="H48" s="1194"/>
      <c r="I48" s="348" t="s">
        <v>445</v>
      </c>
      <c r="J48" s="349" t="s">
        <v>445</v>
      </c>
      <c r="K48" s="349" t="s">
        <v>445</v>
      </c>
      <c r="L48" s="349" t="s">
        <v>445</v>
      </c>
      <c r="M48" s="350" t="s">
        <v>445</v>
      </c>
    </row>
    <row r="49" spans="2:13" ht="27.75" customHeight="1">
      <c r="B49" s="1191"/>
      <c r="C49" s="1192"/>
      <c r="D49" s="67"/>
      <c r="E49" s="1193" t="s">
        <v>31</v>
      </c>
      <c r="F49" s="1193"/>
      <c r="G49" s="1193"/>
      <c r="H49" s="1194"/>
      <c r="I49" s="348" t="s">
        <v>445</v>
      </c>
      <c r="J49" s="349" t="s">
        <v>445</v>
      </c>
      <c r="K49" s="349" t="s">
        <v>445</v>
      </c>
      <c r="L49" s="349" t="s">
        <v>445</v>
      </c>
      <c r="M49" s="350" t="s">
        <v>445</v>
      </c>
    </row>
    <row r="50" spans="2:13" ht="27.75" customHeight="1">
      <c r="B50" s="1187" t="s">
        <v>32</v>
      </c>
      <c r="C50" s="1188"/>
      <c r="D50" s="70"/>
      <c r="E50" s="1193" t="s">
        <v>33</v>
      </c>
      <c r="F50" s="1193"/>
      <c r="G50" s="1193"/>
      <c r="H50" s="1194"/>
      <c r="I50" s="348">
        <v>75369</v>
      </c>
      <c r="J50" s="349">
        <v>80908</v>
      </c>
      <c r="K50" s="349">
        <v>82992</v>
      </c>
      <c r="L50" s="349">
        <v>76384</v>
      </c>
      <c r="M50" s="350">
        <v>78042</v>
      </c>
    </row>
    <row r="51" spans="2:13" ht="27.75" customHeight="1">
      <c r="B51" s="1189"/>
      <c r="C51" s="1190"/>
      <c r="D51" s="67"/>
      <c r="E51" s="1193" t="s">
        <v>34</v>
      </c>
      <c r="F51" s="1193"/>
      <c r="G51" s="1193"/>
      <c r="H51" s="1194"/>
      <c r="I51" s="348">
        <v>132793</v>
      </c>
      <c r="J51" s="349">
        <v>132359</v>
      </c>
      <c r="K51" s="349">
        <v>131983</v>
      </c>
      <c r="L51" s="349">
        <v>11382</v>
      </c>
      <c r="M51" s="350">
        <v>11238</v>
      </c>
    </row>
    <row r="52" spans="2:13" ht="27.75" customHeight="1">
      <c r="B52" s="1191"/>
      <c r="C52" s="1192"/>
      <c r="D52" s="67"/>
      <c r="E52" s="1193" t="s">
        <v>35</v>
      </c>
      <c r="F52" s="1193"/>
      <c r="G52" s="1193"/>
      <c r="H52" s="1194"/>
      <c r="I52" s="348">
        <v>645769</v>
      </c>
      <c r="J52" s="349">
        <v>658702</v>
      </c>
      <c r="K52" s="349">
        <v>652186</v>
      </c>
      <c r="L52" s="349">
        <v>643401</v>
      </c>
      <c r="M52" s="350">
        <v>631233</v>
      </c>
    </row>
    <row r="53" spans="2:13" ht="27.75" customHeight="1" thickBot="1">
      <c r="B53" s="1195" t="s">
        <v>20</v>
      </c>
      <c r="C53" s="1196"/>
      <c r="D53" s="71"/>
      <c r="E53" s="1197" t="s">
        <v>36</v>
      </c>
      <c r="F53" s="1197"/>
      <c r="G53" s="1197"/>
      <c r="H53" s="1198"/>
      <c r="I53" s="351">
        <v>418424</v>
      </c>
      <c r="J53" s="352">
        <v>375331</v>
      </c>
      <c r="K53" s="352">
        <v>353907</v>
      </c>
      <c r="L53" s="352">
        <v>345711</v>
      </c>
      <c r="M53" s="353">
        <v>332088</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5"/>
      <c r="B1" s="356"/>
      <c r="C1" s="357"/>
      <c r="D1" s="357"/>
      <c r="E1" s="357"/>
      <c r="F1" s="357"/>
      <c r="G1" s="357"/>
      <c r="H1" s="357"/>
      <c r="I1" s="357"/>
      <c r="J1" s="357"/>
      <c r="K1" s="357"/>
      <c r="L1" s="357"/>
      <c r="M1" s="357"/>
      <c r="N1" s="357"/>
      <c r="O1" s="357"/>
      <c r="P1" s="358"/>
      <c r="Q1" s="358"/>
    </row>
    <row r="2" spans="1:51" ht="25.5" customHeight="1">
      <c r="A2" s="359"/>
      <c r="B2" s="357"/>
      <c r="C2" s="359"/>
      <c r="D2" s="357"/>
      <c r="E2" s="357"/>
      <c r="F2" s="357"/>
      <c r="G2" s="357"/>
      <c r="H2" s="357"/>
      <c r="I2" s="357"/>
      <c r="J2" s="357"/>
      <c r="K2" s="357"/>
      <c r="L2" s="357"/>
      <c r="M2" s="357"/>
      <c r="N2" s="357"/>
      <c r="O2" s="357"/>
      <c r="P2" s="358"/>
      <c r="Q2" s="358"/>
    </row>
    <row r="3" spans="1:51" ht="25.5" customHeight="1">
      <c r="A3" s="359"/>
      <c r="B3" s="357"/>
      <c r="C3" s="359"/>
      <c r="D3" s="357"/>
      <c r="E3" s="357"/>
      <c r="F3" s="357"/>
      <c r="G3" s="357"/>
      <c r="H3" s="357"/>
      <c r="I3" s="357"/>
      <c r="J3" s="357"/>
      <c r="K3" s="357"/>
      <c r="L3" s="357"/>
      <c r="M3" s="357"/>
      <c r="N3" s="357"/>
      <c r="O3" s="357"/>
      <c r="P3" s="358"/>
      <c r="Q3" s="358"/>
    </row>
    <row r="4" spans="1:51" s="361" customFormat="1" ht="13.2">
      <c r="A4" s="359"/>
      <c r="B4" s="359"/>
      <c r="C4" s="359"/>
      <c r="D4" s="359"/>
      <c r="E4" s="359"/>
      <c r="F4" s="359"/>
      <c r="G4" s="359"/>
      <c r="H4" s="359"/>
      <c r="I4" s="359"/>
      <c r="J4" s="359"/>
      <c r="K4" s="359"/>
      <c r="L4" s="359"/>
      <c r="M4" s="359"/>
      <c r="N4" s="359"/>
      <c r="O4" s="359"/>
      <c r="P4" s="359"/>
      <c r="Q4" s="359"/>
      <c r="R4" s="360"/>
      <c r="S4" s="360"/>
      <c r="T4" s="360"/>
      <c r="U4" s="360"/>
      <c r="V4" s="360"/>
      <c r="W4" s="360"/>
      <c r="X4" s="360"/>
      <c r="Y4" s="360"/>
      <c r="Z4" s="360"/>
      <c r="AA4" s="360"/>
      <c r="AB4" s="360"/>
      <c r="AC4" s="360"/>
      <c r="AD4" s="360"/>
      <c r="AE4" s="360"/>
      <c r="AF4" s="360"/>
      <c r="AG4" s="360"/>
      <c r="AH4" s="360"/>
      <c r="AI4" s="360"/>
    </row>
    <row r="5" spans="1:51" s="361" customFormat="1" ht="13.2">
      <c r="A5" s="359"/>
      <c r="B5" s="359"/>
      <c r="C5" s="359"/>
      <c r="D5" s="359"/>
      <c r="E5" s="359"/>
      <c r="F5" s="362"/>
      <c r="G5" s="359"/>
      <c r="H5" s="359"/>
      <c r="I5" s="359"/>
      <c r="J5" s="359"/>
      <c r="K5" s="359"/>
      <c r="L5" s="359"/>
      <c r="M5" s="359"/>
      <c r="N5" s="359"/>
      <c r="O5" s="359"/>
      <c r="P5" s="359"/>
      <c r="Q5" s="359"/>
      <c r="R5" s="360"/>
      <c r="S5" s="360"/>
      <c r="T5" s="360"/>
      <c r="U5" s="360"/>
      <c r="V5" s="360"/>
      <c r="W5" s="360"/>
      <c r="X5" s="360"/>
      <c r="Y5" s="360"/>
      <c r="Z5" s="360"/>
      <c r="AA5" s="360"/>
      <c r="AB5" s="360"/>
      <c r="AC5" s="360"/>
      <c r="AD5" s="360"/>
      <c r="AE5" s="360"/>
      <c r="AF5" s="360"/>
      <c r="AG5" s="360"/>
      <c r="AH5" s="360"/>
      <c r="AI5" s="360"/>
    </row>
    <row r="6" spans="1:51" s="361" customFormat="1" ht="13.2">
      <c r="A6" s="359"/>
      <c r="B6" s="359"/>
      <c r="C6" s="359"/>
      <c r="D6" s="359"/>
      <c r="E6" s="359"/>
      <c r="F6" s="359"/>
      <c r="G6" s="359"/>
      <c r="H6" s="359"/>
      <c r="I6" s="359"/>
      <c r="J6" s="359"/>
      <c r="K6" s="359"/>
      <c r="L6" s="359"/>
      <c r="M6" s="359"/>
      <c r="N6" s="359"/>
      <c r="O6" s="359"/>
      <c r="P6" s="359"/>
      <c r="Q6" s="359"/>
      <c r="R6" s="360"/>
      <c r="S6" s="360"/>
      <c r="T6" s="360"/>
      <c r="U6" s="360"/>
      <c r="V6" s="360"/>
      <c r="W6" s="360"/>
      <c r="X6" s="360"/>
      <c r="Y6" s="360"/>
      <c r="Z6" s="360"/>
      <c r="AA6" s="360"/>
      <c r="AB6" s="360"/>
      <c r="AC6" s="360"/>
      <c r="AD6" s="360"/>
      <c r="AE6" s="360"/>
      <c r="AF6" s="360"/>
      <c r="AG6" s="360"/>
      <c r="AH6" s="360"/>
      <c r="AI6" s="360"/>
    </row>
    <row r="7" spans="1:51" s="361" customFormat="1" ht="13.2">
      <c r="A7" s="359"/>
      <c r="B7" s="359"/>
      <c r="C7" s="359"/>
      <c r="D7" s="359"/>
      <c r="E7" s="359"/>
      <c r="F7" s="359"/>
      <c r="G7" s="359"/>
      <c r="H7" s="359"/>
      <c r="I7" s="359"/>
      <c r="J7" s="359"/>
      <c r="K7" s="359"/>
      <c r="L7" s="359"/>
      <c r="M7" s="359"/>
      <c r="N7" s="359"/>
      <c r="O7" s="359"/>
      <c r="P7" s="359"/>
      <c r="Q7" s="359"/>
      <c r="R7" s="360"/>
      <c r="S7" s="360"/>
      <c r="T7" s="360"/>
      <c r="U7" s="360"/>
      <c r="V7" s="360"/>
      <c r="W7" s="360"/>
      <c r="X7" s="360"/>
      <c r="Y7" s="360"/>
      <c r="Z7" s="360"/>
      <c r="AA7" s="360"/>
      <c r="AB7" s="360"/>
      <c r="AC7" s="360"/>
      <c r="AD7" s="360"/>
      <c r="AE7" s="360"/>
      <c r="AF7" s="360"/>
      <c r="AG7" s="360"/>
      <c r="AH7" s="360"/>
      <c r="AI7" s="360"/>
    </row>
    <row r="8" spans="1:51" s="361" customFormat="1" ht="13.2">
      <c r="A8" s="359"/>
      <c r="B8" s="359"/>
      <c r="C8" s="359"/>
      <c r="D8" s="359"/>
      <c r="E8" s="359"/>
      <c r="F8" s="359"/>
      <c r="G8" s="359"/>
      <c r="H8" s="359"/>
      <c r="I8" s="359"/>
      <c r="J8" s="359"/>
      <c r="K8" s="359"/>
      <c r="L8" s="359"/>
      <c r="M8" s="359"/>
      <c r="N8" s="359"/>
      <c r="O8" s="359"/>
      <c r="P8" s="359"/>
      <c r="Q8" s="359"/>
      <c r="R8" s="360"/>
      <c r="S8" s="360"/>
      <c r="T8" s="360"/>
      <c r="U8" s="360"/>
      <c r="V8" s="360"/>
      <c r="W8" s="360"/>
      <c r="X8" s="360"/>
      <c r="Y8" s="360"/>
      <c r="Z8" s="360"/>
      <c r="AA8" s="360"/>
      <c r="AB8" s="360"/>
      <c r="AC8" s="360"/>
      <c r="AD8" s="360"/>
      <c r="AE8" s="360"/>
      <c r="AF8" s="360"/>
      <c r="AG8" s="360"/>
      <c r="AH8" s="360"/>
      <c r="AI8" s="360"/>
    </row>
    <row r="9" spans="1:51" s="361" customFormat="1" ht="13.2">
      <c r="A9" s="359"/>
      <c r="B9" s="359"/>
      <c r="C9" s="359"/>
      <c r="D9" s="359"/>
      <c r="E9" s="359"/>
      <c r="F9" s="359"/>
      <c r="G9" s="359"/>
      <c r="H9" s="359"/>
      <c r="I9" s="359"/>
      <c r="J9" s="359"/>
      <c r="K9" s="359"/>
      <c r="L9" s="359"/>
      <c r="M9" s="359"/>
      <c r="N9" s="359"/>
      <c r="O9" s="359"/>
      <c r="P9" s="359"/>
      <c r="Q9" s="359"/>
      <c r="R9" s="360"/>
      <c r="S9" s="360"/>
      <c r="T9" s="360"/>
      <c r="U9" s="360"/>
      <c r="V9" s="360"/>
      <c r="W9" s="360"/>
      <c r="X9" s="360"/>
      <c r="Y9" s="360"/>
      <c r="Z9" s="360"/>
      <c r="AA9" s="360"/>
      <c r="AB9" s="360"/>
      <c r="AC9" s="360"/>
      <c r="AD9" s="360"/>
      <c r="AE9" s="360"/>
      <c r="AF9" s="360"/>
      <c r="AG9" s="360"/>
      <c r="AH9" s="360"/>
      <c r="AI9" s="360"/>
    </row>
    <row r="10" spans="1:51" s="361" customFormat="1" ht="13.2">
      <c r="A10" s="359"/>
      <c r="B10" s="359"/>
      <c r="C10" s="359"/>
      <c r="D10" s="359"/>
      <c r="E10" s="359"/>
      <c r="F10" s="359"/>
      <c r="G10" s="359"/>
      <c r="H10" s="359"/>
      <c r="I10" s="359"/>
      <c r="J10" s="359"/>
      <c r="K10" s="359"/>
      <c r="L10" s="359"/>
      <c r="M10" s="359"/>
      <c r="N10" s="359"/>
      <c r="O10" s="359"/>
      <c r="P10" s="359"/>
      <c r="Q10" s="359"/>
      <c r="R10" s="360"/>
      <c r="S10" s="360"/>
      <c r="T10" s="360"/>
      <c r="U10" s="360"/>
      <c r="V10" s="360"/>
      <c r="W10" s="360"/>
      <c r="X10" s="360"/>
      <c r="Y10" s="360"/>
      <c r="Z10" s="360"/>
      <c r="AA10" s="360"/>
      <c r="AB10" s="360"/>
      <c r="AC10" s="360"/>
      <c r="AD10" s="360"/>
      <c r="AE10" s="360"/>
      <c r="AF10" s="360"/>
      <c r="AG10" s="360"/>
      <c r="AH10" s="360"/>
      <c r="AI10" s="360"/>
      <c r="AY10" s="361" t="s">
        <v>555</v>
      </c>
    </row>
    <row r="11" spans="1:51" s="361" customFormat="1" ht="13.2">
      <c r="A11" s="359"/>
      <c r="B11" s="359"/>
      <c r="C11" s="359"/>
      <c r="D11" s="359"/>
      <c r="E11" s="359"/>
      <c r="F11" s="359"/>
      <c r="G11" s="359"/>
      <c r="H11" s="359"/>
      <c r="I11" s="359"/>
      <c r="J11" s="359"/>
      <c r="K11" s="359"/>
      <c r="L11" s="359"/>
      <c r="M11" s="359"/>
      <c r="N11" s="359"/>
      <c r="O11" s="359"/>
      <c r="P11" s="359"/>
      <c r="Q11" s="359"/>
      <c r="R11" s="360"/>
      <c r="S11" s="360"/>
      <c r="T11" s="360"/>
      <c r="U11" s="360"/>
      <c r="V11" s="360"/>
      <c r="W11" s="360"/>
      <c r="X11" s="360"/>
      <c r="Y11" s="360"/>
      <c r="Z11" s="360"/>
      <c r="AA11" s="360"/>
      <c r="AB11" s="360"/>
      <c r="AC11" s="360"/>
      <c r="AD11" s="360"/>
      <c r="AE11" s="360"/>
      <c r="AF11" s="360"/>
      <c r="AG11" s="360"/>
      <c r="AH11" s="360"/>
      <c r="AI11" s="360"/>
    </row>
    <row r="12" spans="1:51" s="361" customFormat="1" ht="13.2">
      <c r="A12" s="359"/>
      <c r="B12" s="359"/>
      <c r="C12" s="359"/>
      <c r="D12" s="359"/>
      <c r="E12" s="359"/>
      <c r="F12" s="359"/>
      <c r="G12" s="359"/>
      <c r="H12" s="359"/>
      <c r="I12" s="359"/>
      <c r="J12" s="359"/>
      <c r="K12" s="359"/>
      <c r="L12" s="359"/>
      <c r="M12" s="359"/>
      <c r="N12" s="359"/>
      <c r="O12" s="359"/>
      <c r="P12" s="359"/>
      <c r="Q12" s="359"/>
      <c r="R12" s="360"/>
      <c r="S12" s="360"/>
      <c r="T12" s="360"/>
      <c r="U12" s="360"/>
      <c r="V12" s="360"/>
      <c r="W12" s="360"/>
      <c r="X12" s="360"/>
      <c r="Y12" s="360"/>
      <c r="Z12" s="360"/>
      <c r="AA12" s="360"/>
      <c r="AB12" s="360"/>
      <c r="AC12" s="360"/>
      <c r="AD12" s="360"/>
      <c r="AE12" s="360"/>
      <c r="AF12" s="360"/>
      <c r="AG12" s="360"/>
      <c r="AH12" s="360"/>
      <c r="AI12" s="360"/>
      <c r="AY12" s="361" t="s">
        <v>555</v>
      </c>
    </row>
    <row r="13" spans="1:51" s="361" customFormat="1" ht="13.2">
      <c r="A13" s="359"/>
      <c r="B13" s="359"/>
      <c r="C13" s="359"/>
      <c r="D13" s="359"/>
      <c r="E13" s="359"/>
      <c r="F13" s="359"/>
      <c r="G13" s="359"/>
      <c r="H13" s="359"/>
      <c r="I13" s="359"/>
      <c r="J13" s="359"/>
      <c r="K13" s="359"/>
      <c r="L13" s="359"/>
      <c r="M13" s="359"/>
      <c r="N13" s="359"/>
      <c r="O13" s="359"/>
      <c r="P13" s="359"/>
      <c r="Q13" s="359"/>
      <c r="R13" s="360"/>
      <c r="S13" s="360"/>
      <c r="T13" s="360"/>
      <c r="U13" s="360"/>
      <c r="V13" s="360"/>
      <c r="W13" s="360"/>
      <c r="X13" s="360"/>
      <c r="Y13" s="360"/>
      <c r="Z13" s="360"/>
      <c r="AA13" s="360"/>
      <c r="AB13" s="360"/>
      <c r="AC13" s="360"/>
      <c r="AD13" s="360"/>
      <c r="AE13" s="360"/>
      <c r="AF13" s="360"/>
      <c r="AG13" s="360"/>
      <c r="AH13" s="360"/>
      <c r="AI13" s="360"/>
    </row>
    <row r="14" spans="1:51" s="361" customFormat="1" ht="13.2">
      <c r="A14" s="359"/>
      <c r="B14" s="359"/>
      <c r="C14" s="359"/>
      <c r="D14" s="359"/>
      <c r="E14" s="359"/>
      <c r="F14" s="359"/>
      <c r="G14" s="359"/>
      <c r="H14" s="359"/>
      <c r="I14" s="359"/>
      <c r="J14" s="359"/>
      <c r="K14" s="359"/>
      <c r="L14" s="359"/>
      <c r="M14" s="359"/>
      <c r="N14" s="359"/>
      <c r="O14" s="359"/>
      <c r="P14" s="359"/>
      <c r="Q14" s="359"/>
      <c r="R14" s="360"/>
      <c r="S14" s="360"/>
      <c r="T14" s="360"/>
      <c r="U14" s="360"/>
      <c r="V14" s="360"/>
      <c r="W14" s="360"/>
      <c r="X14" s="360"/>
      <c r="Y14" s="360"/>
      <c r="Z14" s="360"/>
      <c r="AA14" s="360"/>
      <c r="AB14" s="360"/>
      <c r="AC14" s="360"/>
      <c r="AD14" s="360"/>
      <c r="AE14" s="360"/>
      <c r="AF14" s="360"/>
      <c r="AG14" s="360"/>
      <c r="AH14" s="360"/>
      <c r="AI14" s="360"/>
    </row>
    <row r="15" spans="1:51" s="361" customFormat="1" ht="13.2">
      <c r="A15" s="357"/>
      <c r="B15" s="359"/>
      <c r="C15" s="359"/>
      <c r="D15" s="359"/>
      <c r="E15" s="359"/>
      <c r="F15" s="359"/>
      <c r="G15" s="359"/>
      <c r="H15" s="359"/>
      <c r="I15" s="359"/>
      <c r="J15" s="359"/>
      <c r="K15" s="359"/>
      <c r="L15" s="359"/>
      <c r="M15" s="359"/>
      <c r="N15" s="359"/>
      <c r="O15" s="359"/>
      <c r="P15" s="359"/>
      <c r="Q15" s="359"/>
      <c r="R15" s="360"/>
      <c r="S15" s="360"/>
      <c r="T15" s="360"/>
      <c r="U15" s="360"/>
      <c r="V15" s="360"/>
      <c r="W15" s="360"/>
      <c r="X15" s="360"/>
      <c r="Y15" s="360"/>
      <c r="Z15" s="360"/>
      <c r="AA15" s="360"/>
      <c r="AB15" s="360"/>
      <c r="AC15" s="360"/>
      <c r="AD15" s="360"/>
      <c r="AE15" s="360"/>
      <c r="AF15" s="360"/>
      <c r="AG15" s="360"/>
      <c r="AH15" s="360"/>
      <c r="AI15" s="360"/>
    </row>
    <row r="16" spans="1:51" s="361" customFormat="1" ht="13.2">
      <c r="A16" s="357"/>
      <c r="B16" s="359"/>
      <c r="C16" s="359"/>
      <c r="D16" s="359"/>
      <c r="E16" s="359"/>
      <c r="F16" s="359"/>
      <c r="G16" s="359"/>
      <c r="H16" s="359"/>
      <c r="I16" s="359"/>
      <c r="J16" s="359"/>
      <c r="K16" s="359"/>
      <c r="L16" s="359"/>
      <c r="M16" s="359"/>
      <c r="N16" s="359"/>
      <c r="O16" s="359"/>
      <c r="P16" s="359"/>
      <c r="Q16" s="359"/>
      <c r="R16" s="360"/>
      <c r="S16" s="360"/>
      <c r="T16" s="360"/>
      <c r="U16" s="360"/>
      <c r="V16" s="360"/>
      <c r="W16" s="360"/>
      <c r="X16" s="360"/>
      <c r="Y16" s="360"/>
      <c r="Z16" s="360"/>
      <c r="AA16" s="360"/>
      <c r="AB16" s="360"/>
      <c r="AC16" s="360"/>
      <c r="AD16" s="360"/>
      <c r="AE16" s="360"/>
      <c r="AF16" s="360"/>
      <c r="AG16" s="360"/>
      <c r="AH16" s="360"/>
      <c r="AI16" s="360"/>
    </row>
    <row r="17" spans="1:259" s="361" customFormat="1" ht="13.2">
      <c r="A17" s="357"/>
      <c r="B17" s="359"/>
      <c r="C17" s="359"/>
      <c r="D17" s="359"/>
      <c r="E17" s="359"/>
      <c r="F17" s="359"/>
      <c r="G17" s="359"/>
      <c r="H17" s="359"/>
      <c r="I17" s="359"/>
      <c r="J17" s="359"/>
      <c r="K17" s="359"/>
      <c r="L17" s="359"/>
      <c r="M17" s="359"/>
      <c r="N17" s="359"/>
      <c r="O17" s="359"/>
      <c r="P17" s="359"/>
      <c r="Q17" s="359"/>
      <c r="R17" s="360"/>
      <c r="S17" s="360"/>
      <c r="T17" s="360"/>
      <c r="U17" s="360"/>
      <c r="V17" s="360"/>
      <c r="W17" s="360"/>
      <c r="X17" s="360"/>
      <c r="Y17" s="360"/>
      <c r="Z17" s="360"/>
      <c r="AA17" s="360"/>
      <c r="AB17" s="360"/>
      <c r="AC17" s="360"/>
      <c r="AD17" s="360"/>
      <c r="AE17" s="360"/>
      <c r="AF17" s="360"/>
      <c r="AG17" s="360"/>
      <c r="AH17" s="360"/>
      <c r="AI17" s="360"/>
    </row>
    <row r="18" spans="1:259" s="361" customFormat="1" ht="13.2">
      <c r="A18" s="357"/>
      <c r="B18" s="359"/>
      <c r="C18" s="359"/>
      <c r="D18" s="359"/>
      <c r="E18" s="359"/>
      <c r="F18" s="359"/>
      <c r="G18" s="359"/>
      <c r="H18" s="359"/>
      <c r="I18" s="359"/>
      <c r="J18" s="359"/>
      <c r="K18" s="359"/>
      <c r="L18" s="359"/>
      <c r="M18" s="359"/>
      <c r="N18" s="359"/>
      <c r="O18" s="359"/>
      <c r="P18" s="359"/>
      <c r="Q18" s="359"/>
      <c r="R18" s="360"/>
      <c r="S18" s="360"/>
      <c r="T18" s="360"/>
      <c r="U18" s="360"/>
      <c r="V18" s="360"/>
      <c r="W18" s="360"/>
      <c r="X18" s="360"/>
      <c r="Y18" s="360"/>
      <c r="Z18" s="360"/>
      <c r="AA18" s="360"/>
      <c r="AB18" s="360"/>
      <c r="AC18" s="360"/>
      <c r="AD18" s="360"/>
      <c r="AE18" s="360"/>
      <c r="AF18" s="360"/>
      <c r="AG18" s="360"/>
      <c r="AH18" s="360"/>
      <c r="AI18" s="360"/>
    </row>
    <row r="19" spans="1:259" ht="13.2">
      <c r="A19" s="357"/>
      <c r="B19" s="357"/>
      <c r="C19" s="357"/>
      <c r="D19" s="357"/>
      <c r="E19" s="357"/>
      <c r="F19" s="357"/>
      <c r="G19" s="357"/>
      <c r="H19" s="357"/>
      <c r="I19" s="357"/>
      <c r="J19" s="357"/>
      <c r="K19" s="357"/>
      <c r="L19" s="357"/>
      <c r="M19" s="357"/>
      <c r="N19" s="357"/>
      <c r="O19" s="357"/>
      <c r="P19" s="358"/>
      <c r="Q19" s="358"/>
    </row>
    <row r="20" spans="1:259" ht="13.2">
      <c r="A20" s="357"/>
      <c r="B20" s="357"/>
      <c r="C20" s="357"/>
      <c r="D20" s="357"/>
      <c r="E20" s="357"/>
      <c r="F20" s="357"/>
      <c r="G20" s="357"/>
      <c r="H20" s="357"/>
      <c r="I20" s="357"/>
      <c r="J20" s="357"/>
      <c r="K20" s="357"/>
      <c r="L20" s="357"/>
      <c r="M20" s="357"/>
      <c r="N20" s="357"/>
      <c r="O20" s="357"/>
      <c r="P20" s="358"/>
      <c r="Q20" s="358"/>
    </row>
    <row r="21" spans="1:259" ht="16.2">
      <c r="A21" s="357"/>
      <c r="B21" s="363"/>
      <c r="C21" s="364"/>
      <c r="D21" s="364"/>
      <c r="E21" s="364"/>
      <c r="F21" s="364"/>
      <c r="G21" s="364"/>
      <c r="H21" s="364"/>
      <c r="I21" s="364"/>
      <c r="J21" s="364"/>
      <c r="K21" s="364"/>
      <c r="L21" s="364"/>
      <c r="M21" s="364"/>
      <c r="N21" s="365"/>
      <c r="O21" s="364"/>
      <c r="P21" s="366"/>
      <c r="Q21" s="358"/>
      <c r="IY21" s="367"/>
    </row>
    <row r="22" spans="1:259" ht="16.2">
      <c r="A22" s="357"/>
      <c r="B22" s="368"/>
      <c r="C22" s="357"/>
      <c r="D22" s="357"/>
      <c r="E22" s="357"/>
      <c r="F22" s="357"/>
      <c r="G22" s="357"/>
      <c r="H22" s="357"/>
      <c r="I22" s="357"/>
      <c r="J22" s="357"/>
      <c r="K22" s="357"/>
      <c r="L22" s="357"/>
      <c r="M22" s="357"/>
      <c r="N22" s="357"/>
      <c r="O22" s="357"/>
      <c r="P22" s="369"/>
      <c r="Q22" s="368"/>
      <c r="IY22" s="370"/>
    </row>
    <row r="23" spans="1:259" ht="13.2">
      <c r="A23" s="357"/>
      <c r="B23" s="368"/>
      <c r="C23" s="357"/>
      <c r="D23" s="357"/>
      <c r="E23" s="357"/>
      <c r="F23" s="357"/>
      <c r="G23" s="357"/>
      <c r="H23" s="357"/>
      <c r="I23" s="357"/>
      <c r="J23" s="357"/>
      <c r="K23" s="357"/>
      <c r="L23" s="357"/>
      <c r="M23" s="357"/>
      <c r="N23" s="357"/>
      <c r="O23" s="357"/>
      <c r="P23" s="369"/>
      <c r="Q23" s="368"/>
    </row>
    <row r="24" spans="1:259" ht="13.2">
      <c r="A24" s="357"/>
      <c r="B24" s="368"/>
      <c r="C24" s="357"/>
      <c r="D24" s="357"/>
      <c r="E24" s="357"/>
      <c r="F24" s="357"/>
      <c r="G24" s="357"/>
      <c r="H24" s="357"/>
      <c r="I24" s="357"/>
      <c r="J24" s="357"/>
      <c r="K24" s="357"/>
      <c r="L24" s="357"/>
      <c r="M24" s="357"/>
      <c r="N24" s="357"/>
      <c r="O24" s="357"/>
      <c r="P24" s="369"/>
      <c r="Q24" s="368"/>
    </row>
    <row r="25" spans="1:259" ht="13.2">
      <c r="A25" s="357"/>
      <c r="B25" s="368"/>
      <c r="C25" s="357"/>
      <c r="D25" s="357"/>
      <c r="E25" s="357"/>
      <c r="F25" s="357"/>
      <c r="G25" s="357"/>
      <c r="H25" s="357"/>
      <c r="I25" s="357"/>
      <c r="J25" s="357"/>
      <c r="K25" s="357"/>
      <c r="L25" s="357"/>
      <c r="M25" s="357"/>
      <c r="N25" s="357"/>
      <c r="O25" s="357"/>
      <c r="P25" s="369"/>
      <c r="Q25" s="368"/>
    </row>
    <row r="26" spans="1:259" ht="13.2">
      <c r="A26" s="357"/>
      <c r="B26" s="368"/>
      <c r="C26" s="357"/>
      <c r="D26" s="357"/>
      <c r="E26" s="357"/>
      <c r="F26" s="357"/>
      <c r="G26" s="357"/>
      <c r="H26" s="357"/>
      <c r="I26" s="357"/>
      <c r="J26" s="357"/>
      <c r="K26" s="357"/>
      <c r="L26" s="357"/>
      <c r="M26" s="357"/>
      <c r="N26" s="357"/>
      <c r="O26" s="357"/>
      <c r="P26" s="369"/>
      <c r="Q26" s="368"/>
    </row>
    <row r="27" spans="1:259" ht="13.2">
      <c r="A27" s="357"/>
      <c r="B27" s="368"/>
      <c r="C27" s="357"/>
      <c r="D27" s="357"/>
      <c r="E27" s="357"/>
      <c r="F27" s="357"/>
      <c r="G27" s="357"/>
      <c r="H27" s="357"/>
      <c r="I27" s="357"/>
      <c r="J27" s="357"/>
      <c r="K27" s="357"/>
      <c r="L27" s="357"/>
      <c r="M27" s="357"/>
      <c r="N27" s="357"/>
      <c r="O27" s="357"/>
      <c r="P27" s="369"/>
      <c r="Q27" s="368"/>
    </row>
    <row r="28" spans="1:259" ht="13.2">
      <c r="A28" s="357"/>
      <c r="B28" s="368"/>
      <c r="C28" s="357"/>
      <c r="D28" s="357"/>
      <c r="E28" s="357"/>
      <c r="F28" s="357"/>
      <c r="G28" s="357"/>
      <c r="H28" s="357"/>
      <c r="I28" s="357"/>
      <c r="J28" s="357"/>
      <c r="K28" s="357"/>
      <c r="L28" s="357"/>
      <c r="M28" s="357"/>
      <c r="N28" s="357"/>
      <c r="O28" s="357"/>
      <c r="P28" s="369"/>
      <c r="Q28" s="368"/>
    </row>
    <row r="29" spans="1:259" ht="13.2">
      <c r="A29" s="357"/>
      <c r="B29" s="368"/>
      <c r="C29" s="357"/>
      <c r="D29" s="357"/>
      <c r="E29" s="357"/>
      <c r="F29" s="357"/>
      <c r="G29" s="357"/>
      <c r="H29" s="357"/>
      <c r="I29" s="357"/>
      <c r="J29" s="357"/>
      <c r="K29" s="357"/>
      <c r="L29" s="357"/>
      <c r="M29" s="357"/>
      <c r="N29" s="357"/>
      <c r="O29" s="357"/>
      <c r="P29" s="369"/>
      <c r="Q29" s="368"/>
    </row>
    <row r="30" spans="1:259" ht="13.2">
      <c r="A30" s="357"/>
      <c r="B30" s="368"/>
      <c r="C30" s="357"/>
      <c r="D30" s="357"/>
      <c r="E30" s="357"/>
      <c r="F30" s="357"/>
      <c r="G30" s="357"/>
      <c r="H30" s="357"/>
      <c r="I30" s="357"/>
      <c r="J30" s="357"/>
      <c r="K30" s="357"/>
      <c r="L30" s="357"/>
      <c r="M30" s="357"/>
      <c r="N30" s="357"/>
      <c r="O30" s="357"/>
      <c r="P30" s="369"/>
      <c r="Q30" s="368"/>
    </row>
    <row r="31" spans="1:259" ht="13.2">
      <c r="A31" s="357"/>
      <c r="B31" s="368"/>
      <c r="C31" s="357"/>
      <c r="D31" s="357"/>
      <c r="E31" s="357"/>
      <c r="F31" s="357"/>
      <c r="G31" s="357"/>
      <c r="H31" s="357"/>
      <c r="I31" s="357"/>
      <c r="J31" s="357"/>
      <c r="K31" s="357"/>
      <c r="L31" s="357"/>
      <c r="M31" s="357"/>
      <c r="N31" s="357"/>
      <c r="O31" s="357"/>
      <c r="P31" s="369"/>
      <c r="Q31" s="368"/>
    </row>
    <row r="32" spans="1:259" ht="13.2">
      <c r="A32" s="357"/>
      <c r="B32" s="368"/>
      <c r="C32" s="357"/>
      <c r="D32" s="357"/>
      <c r="E32" s="357"/>
      <c r="F32" s="357"/>
      <c r="G32" s="357"/>
      <c r="H32" s="357"/>
      <c r="I32" s="357"/>
      <c r="J32" s="357"/>
      <c r="K32" s="357"/>
      <c r="L32" s="357"/>
      <c r="M32" s="357"/>
      <c r="N32" s="357"/>
      <c r="O32" s="357"/>
      <c r="P32" s="369"/>
      <c r="Q32" s="368"/>
    </row>
    <row r="33" spans="1:17" ht="13.2">
      <c r="A33" s="357"/>
      <c r="B33" s="368"/>
      <c r="C33" s="357"/>
      <c r="D33" s="357"/>
      <c r="E33" s="357"/>
      <c r="F33" s="357"/>
      <c r="G33" s="357"/>
      <c r="H33" s="357"/>
      <c r="I33" s="357"/>
      <c r="J33" s="357"/>
      <c r="K33" s="357"/>
      <c r="L33" s="357"/>
      <c r="M33" s="357"/>
      <c r="N33" s="357"/>
      <c r="O33" s="357"/>
      <c r="P33" s="369"/>
      <c r="Q33" s="368"/>
    </row>
    <row r="34" spans="1:17" ht="13.2">
      <c r="A34" s="357"/>
      <c r="B34" s="368"/>
      <c r="C34" s="357"/>
      <c r="D34" s="357"/>
      <c r="E34" s="357"/>
      <c r="F34" s="357"/>
      <c r="G34" s="357"/>
      <c r="H34" s="357"/>
      <c r="I34" s="357"/>
      <c r="J34" s="357"/>
      <c r="K34" s="357"/>
      <c r="L34" s="357"/>
      <c r="M34" s="357"/>
      <c r="N34" s="357"/>
      <c r="O34" s="357"/>
      <c r="P34" s="369"/>
      <c r="Q34" s="368"/>
    </row>
    <row r="35" spans="1:17" ht="13.2">
      <c r="A35" s="357"/>
      <c r="B35" s="368"/>
      <c r="C35" s="357"/>
      <c r="D35" s="357"/>
      <c r="E35" s="357"/>
      <c r="F35" s="357"/>
      <c r="G35" s="357"/>
      <c r="H35" s="357"/>
      <c r="I35" s="357"/>
      <c r="J35" s="357"/>
      <c r="K35" s="357"/>
      <c r="L35" s="357"/>
      <c r="M35" s="357"/>
      <c r="N35" s="357"/>
      <c r="O35" s="357"/>
      <c r="P35" s="369"/>
      <c r="Q35" s="368"/>
    </row>
    <row r="36" spans="1:17" ht="13.2">
      <c r="A36" s="357"/>
      <c r="B36" s="368"/>
      <c r="C36" s="357"/>
      <c r="D36" s="357"/>
      <c r="E36" s="357"/>
      <c r="F36" s="357"/>
      <c r="G36" s="357"/>
      <c r="H36" s="357"/>
      <c r="I36" s="357"/>
      <c r="J36" s="357"/>
      <c r="K36" s="357"/>
      <c r="L36" s="357"/>
      <c r="M36" s="357"/>
      <c r="N36" s="357"/>
      <c r="O36" s="357"/>
      <c r="P36" s="369"/>
      <c r="Q36" s="368"/>
    </row>
    <row r="37" spans="1:17" ht="13.2">
      <c r="A37" s="357"/>
      <c r="B37" s="368"/>
      <c r="C37" s="357"/>
      <c r="D37" s="357"/>
      <c r="E37" s="357"/>
      <c r="F37" s="357"/>
      <c r="G37" s="357"/>
      <c r="H37" s="357"/>
      <c r="I37" s="357"/>
      <c r="J37" s="357"/>
      <c r="K37" s="357"/>
      <c r="L37" s="357"/>
      <c r="M37" s="357"/>
      <c r="N37" s="357"/>
      <c r="O37" s="357"/>
      <c r="P37" s="369"/>
      <c r="Q37" s="368"/>
    </row>
    <row r="38" spans="1:17" ht="13.2">
      <c r="A38" s="357"/>
      <c r="B38" s="368"/>
      <c r="C38" s="357"/>
      <c r="D38" s="357"/>
      <c r="E38" s="357"/>
      <c r="F38" s="357"/>
      <c r="G38" s="357"/>
      <c r="H38" s="357"/>
      <c r="I38" s="357"/>
      <c r="J38" s="357"/>
      <c r="K38" s="357"/>
      <c r="L38" s="357"/>
      <c r="M38" s="357"/>
      <c r="N38" s="357"/>
      <c r="O38" s="357"/>
      <c r="P38" s="369"/>
      <c r="Q38" s="368"/>
    </row>
    <row r="39" spans="1:17" ht="13.2">
      <c r="A39" s="357"/>
      <c r="B39" s="371"/>
      <c r="C39" s="372"/>
      <c r="D39" s="372"/>
      <c r="E39" s="372"/>
      <c r="F39" s="372"/>
      <c r="G39" s="372"/>
      <c r="H39" s="372"/>
      <c r="I39" s="372"/>
      <c r="J39" s="372"/>
      <c r="K39" s="372"/>
      <c r="L39" s="372"/>
      <c r="M39" s="372"/>
      <c r="N39" s="372"/>
      <c r="O39" s="372"/>
      <c r="P39" s="373"/>
      <c r="Q39" s="368"/>
    </row>
    <row r="40" spans="1:17" ht="13.2">
      <c r="A40" s="357"/>
      <c r="B40" s="374"/>
      <c r="C40" s="358"/>
      <c r="D40" s="358"/>
      <c r="E40" s="358"/>
      <c r="F40" s="358"/>
      <c r="G40" s="358"/>
      <c r="H40" s="358"/>
      <c r="I40" s="358"/>
      <c r="J40" s="358"/>
      <c r="K40" s="358"/>
      <c r="L40" s="358"/>
      <c r="M40" s="358"/>
      <c r="N40" s="358"/>
      <c r="O40" s="358"/>
      <c r="P40" s="374"/>
      <c r="Q40" s="358"/>
    </row>
    <row r="41" spans="1:17" ht="16.2">
      <c r="B41" s="239" t="s">
        <v>556</v>
      </c>
      <c r="C41" s="240"/>
      <c r="D41" s="240"/>
      <c r="E41" s="240"/>
      <c r="F41" s="240"/>
      <c r="G41" s="240"/>
      <c r="H41" s="240"/>
      <c r="I41" s="240"/>
      <c r="J41" s="240"/>
      <c r="K41" s="240"/>
      <c r="L41" s="240"/>
      <c r="M41" s="240"/>
      <c r="N41" s="240"/>
      <c r="O41" s="240"/>
      <c r="P41" s="241"/>
    </row>
    <row r="42" spans="1:17" ht="13.2">
      <c r="B42" s="242"/>
      <c r="C42" s="238"/>
      <c r="D42" s="238"/>
      <c r="E42" s="238"/>
      <c r="F42" s="238"/>
      <c r="G42" s="375" t="s">
        <v>557</v>
      </c>
      <c r="H42" s="376"/>
      <c r="I42" s="377"/>
      <c r="J42" s="377"/>
      <c r="K42" s="377"/>
      <c r="L42" s="378"/>
      <c r="M42" s="378"/>
      <c r="N42" s="378"/>
      <c r="O42" s="378"/>
    </row>
    <row r="43" spans="1:17" ht="13.2">
      <c r="B43" s="242"/>
      <c r="C43" s="238"/>
      <c r="D43" s="238"/>
      <c r="E43" s="238"/>
      <c r="F43" s="238"/>
      <c r="G43" s="1208" t="s">
        <v>558</v>
      </c>
      <c r="H43" s="1208"/>
      <c r="I43" s="1208"/>
      <c r="J43" s="1208"/>
      <c r="K43" s="1208"/>
      <c r="L43" s="1208"/>
      <c r="M43" s="1208"/>
      <c r="N43" s="1208"/>
      <c r="O43" s="1208"/>
    </row>
    <row r="44" spans="1:17" ht="13.2">
      <c r="B44" s="242"/>
      <c r="C44" s="238"/>
      <c r="D44" s="238"/>
      <c r="E44" s="238"/>
      <c r="F44" s="238"/>
      <c r="G44" s="1208"/>
      <c r="H44" s="1208"/>
      <c r="I44" s="1208"/>
      <c r="J44" s="1208"/>
      <c r="K44" s="1208"/>
      <c r="L44" s="1208"/>
      <c r="M44" s="1208"/>
      <c r="N44" s="1208"/>
      <c r="O44" s="1208"/>
    </row>
    <row r="45" spans="1:17" ht="13.2">
      <c r="B45" s="242"/>
      <c r="C45" s="238"/>
      <c r="D45" s="238"/>
      <c r="E45" s="238"/>
      <c r="F45" s="238"/>
      <c r="G45" s="1208"/>
      <c r="H45" s="1208"/>
      <c r="I45" s="1208"/>
      <c r="J45" s="1208"/>
      <c r="K45" s="1208"/>
      <c r="L45" s="1208"/>
      <c r="M45" s="1208"/>
      <c r="N45" s="1208"/>
      <c r="O45" s="1208"/>
    </row>
    <row r="46" spans="1:17" ht="13.2">
      <c r="B46" s="242"/>
      <c r="C46" s="238"/>
      <c r="D46" s="238"/>
      <c r="E46" s="238"/>
      <c r="F46" s="238"/>
      <c r="G46" s="1208"/>
      <c r="H46" s="1208"/>
      <c r="I46" s="1208"/>
      <c r="J46" s="1208"/>
      <c r="K46" s="1208"/>
      <c r="L46" s="1208"/>
      <c r="M46" s="1208"/>
      <c r="N46" s="1208"/>
      <c r="O46" s="1208"/>
    </row>
    <row r="47" spans="1:17" ht="13.2">
      <c r="B47" s="242"/>
      <c r="C47" s="238"/>
      <c r="D47" s="238"/>
      <c r="E47" s="238"/>
      <c r="F47" s="238"/>
      <c r="G47" s="1208"/>
      <c r="H47" s="1208"/>
      <c r="I47" s="1208"/>
      <c r="J47" s="1208"/>
      <c r="K47" s="1208"/>
      <c r="L47" s="1208"/>
      <c r="M47" s="1208"/>
      <c r="N47" s="1208"/>
      <c r="O47" s="1208"/>
    </row>
    <row r="48" spans="1:17" ht="13.2">
      <c r="B48" s="242"/>
      <c r="C48" s="238"/>
      <c r="D48" s="238"/>
      <c r="E48" s="238"/>
      <c r="F48" s="238"/>
      <c r="G48" s="378"/>
      <c r="H48" s="379"/>
      <c r="I48" s="379"/>
      <c r="J48" s="379"/>
      <c r="K48" s="376"/>
      <c r="L48" s="376"/>
      <c r="M48" s="376"/>
      <c r="N48" s="376"/>
      <c r="O48" s="376"/>
    </row>
    <row r="49" spans="1:17" ht="13.2">
      <c r="B49" s="242"/>
      <c r="C49" s="238"/>
      <c r="D49" s="238"/>
      <c r="E49" s="238"/>
      <c r="F49" s="238"/>
      <c r="G49" s="376" t="s">
        <v>559</v>
      </c>
      <c r="H49" s="376"/>
      <c r="I49" s="376"/>
      <c r="J49" s="376"/>
      <c r="K49" s="376"/>
      <c r="L49" s="376"/>
      <c r="M49" s="376"/>
      <c r="N49" s="376"/>
      <c r="O49" s="376"/>
    </row>
    <row r="50" spans="1:17" ht="13.2">
      <c r="B50" s="242"/>
      <c r="C50" s="238"/>
      <c r="D50" s="238"/>
      <c r="E50" s="238"/>
      <c r="F50" s="238"/>
      <c r="G50" s="1209"/>
      <c r="H50" s="1209"/>
      <c r="I50" s="1209"/>
      <c r="J50" s="1209"/>
      <c r="K50" s="380" t="s">
        <v>560</v>
      </c>
      <c r="L50" s="380" t="s">
        <v>561</v>
      </c>
      <c r="M50" s="381" t="s">
        <v>562</v>
      </c>
      <c r="N50" s="381" t="s">
        <v>563</v>
      </c>
      <c r="O50" s="381" t="s">
        <v>564</v>
      </c>
    </row>
    <row r="51" spans="1:17" ht="13.2">
      <c r="B51" s="242"/>
      <c r="C51" s="238"/>
      <c r="D51" s="238"/>
      <c r="E51" s="238"/>
      <c r="F51" s="238"/>
      <c r="G51" s="1210" t="s">
        <v>565</v>
      </c>
      <c r="H51" s="1210"/>
      <c r="I51" s="1211" t="s">
        <v>566</v>
      </c>
      <c r="J51" s="1211"/>
      <c r="K51" s="1212"/>
      <c r="L51" s="1212"/>
      <c r="M51" s="1212"/>
      <c r="N51" s="1212"/>
      <c r="O51" s="1212"/>
    </row>
    <row r="52" spans="1:17" ht="13.2">
      <c r="B52" s="242"/>
      <c r="C52" s="238"/>
      <c r="D52" s="238"/>
      <c r="E52" s="238"/>
      <c r="F52" s="238"/>
      <c r="G52" s="1210"/>
      <c r="H52" s="1210"/>
      <c r="I52" s="1211"/>
      <c r="J52" s="1211"/>
      <c r="K52" s="1213"/>
      <c r="L52" s="1213"/>
      <c r="M52" s="1213"/>
      <c r="N52" s="1213"/>
      <c r="O52" s="1213"/>
    </row>
    <row r="53" spans="1:17" ht="13.2">
      <c r="A53" s="382"/>
      <c r="B53" s="242"/>
      <c r="C53" s="238"/>
      <c r="D53" s="238"/>
      <c r="E53" s="238"/>
      <c r="F53" s="238"/>
      <c r="G53" s="1210"/>
      <c r="H53" s="1210"/>
      <c r="I53" s="1214" t="s">
        <v>567</v>
      </c>
      <c r="J53" s="1214"/>
      <c r="K53" s="1215"/>
      <c r="L53" s="1215"/>
      <c r="M53" s="1215"/>
      <c r="N53" s="1215"/>
      <c r="O53" s="1215"/>
    </row>
    <row r="54" spans="1:17" ht="13.2">
      <c r="A54" s="382"/>
      <c r="B54" s="242"/>
      <c r="C54" s="238"/>
      <c r="D54" s="238"/>
      <c r="E54" s="238"/>
      <c r="F54" s="238"/>
      <c r="G54" s="1210"/>
      <c r="H54" s="1210"/>
      <c r="I54" s="1214"/>
      <c r="J54" s="1214"/>
      <c r="K54" s="1216"/>
      <c r="L54" s="1216"/>
      <c r="M54" s="1216"/>
      <c r="N54" s="1216"/>
      <c r="O54" s="1216"/>
    </row>
    <row r="55" spans="1:17" ht="13.2">
      <c r="A55" s="382"/>
      <c r="B55" s="242"/>
      <c r="C55" s="238"/>
      <c r="D55" s="238"/>
      <c r="E55" s="238"/>
      <c r="F55" s="238"/>
      <c r="G55" s="1214" t="s">
        <v>568</v>
      </c>
      <c r="H55" s="1214"/>
      <c r="I55" s="1214" t="s">
        <v>566</v>
      </c>
      <c r="J55" s="1214"/>
      <c r="K55" s="1212"/>
      <c r="L55" s="1212"/>
      <c r="M55" s="1212"/>
      <c r="N55" s="1212"/>
      <c r="O55" s="1212"/>
    </row>
    <row r="56" spans="1:17" ht="13.2">
      <c r="A56" s="382"/>
      <c r="B56" s="242"/>
      <c r="C56" s="238"/>
      <c r="D56" s="238"/>
      <c r="E56" s="238"/>
      <c r="F56" s="238"/>
      <c r="G56" s="1214"/>
      <c r="H56" s="1214"/>
      <c r="I56" s="1214"/>
      <c r="J56" s="1214"/>
      <c r="K56" s="1213"/>
      <c r="L56" s="1213"/>
      <c r="M56" s="1213"/>
      <c r="N56" s="1213"/>
      <c r="O56" s="1213"/>
    </row>
    <row r="57" spans="1:17" s="382" customFormat="1" ht="13.2">
      <c r="B57" s="383"/>
      <c r="C57" s="384"/>
      <c r="D57" s="384"/>
      <c r="E57" s="384"/>
      <c r="F57" s="384"/>
      <c r="G57" s="1214"/>
      <c r="H57" s="1214"/>
      <c r="I57" s="1217" t="s">
        <v>569</v>
      </c>
      <c r="J57" s="1217"/>
      <c r="K57" s="1218"/>
      <c r="L57" s="1218"/>
      <c r="M57" s="1218"/>
      <c r="N57" s="1218"/>
      <c r="O57" s="1218"/>
      <c r="P57" s="385"/>
      <c r="Q57" s="383"/>
    </row>
    <row r="58" spans="1:17" s="382" customFormat="1" ht="13.2">
      <c r="A58" s="237"/>
      <c r="B58" s="383"/>
      <c r="C58" s="384"/>
      <c r="D58" s="384"/>
      <c r="E58" s="384"/>
      <c r="F58" s="384"/>
      <c r="G58" s="1214"/>
      <c r="H58" s="1214"/>
      <c r="I58" s="1217"/>
      <c r="J58" s="1217"/>
      <c r="K58" s="1216"/>
      <c r="L58" s="1216"/>
      <c r="M58" s="1216"/>
      <c r="N58" s="1216"/>
      <c r="O58" s="1216"/>
      <c r="P58" s="385"/>
      <c r="Q58" s="383"/>
    </row>
    <row r="59" spans="1:17" s="382" customFormat="1" ht="13.2">
      <c r="A59" s="237"/>
      <c r="B59" s="383"/>
      <c r="C59" s="384"/>
      <c r="D59" s="384"/>
      <c r="E59" s="384"/>
      <c r="F59" s="384"/>
      <c r="G59" s="384"/>
      <c r="H59" s="384"/>
      <c r="I59" s="384"/>
      <c r="J59" s="384"/>
      <c r="K59" s="386"/>
      <c r="L59" s="386"/>
      <c r="M59" s="386"/>
      <c r="N59" s="386"/>
      <c r="O59" s="386"/>
      <c r="P59" s="385"/>
      <c r="Q59" s="383"/>
    </row>
    <row r="60" spans="1:17" s="382" customFormat="1" ht="13.2">
      <c r="A60" s="237"/>
      <c r="B60" s="383"/>
      <c r="C60" s="384"/>
      <c r="D60" s="384"/>
      <c r="E60" s="384"/>
      <c r="F60" s="384"/>
      <c r="G60" s="384"/>
      <c r="H60" s="384"/>
      <c r="I60" s="384"/>
      <c r="J60" s="384"/>
      <c r="K60" s="386"/>
      <c r="L60" s="386"/>
      <c r="M60" s="386"/>
      <c r="N60" s="386"/>
      <c r="O60" s="386"/>
      <c r="P60" s="385"/>
      <c r="Q60" s="383"/>
    </row>
    <row r="61" spans="1:17" s="382" customFormat="1" ht="13.2">
      <c r="A61" s="237"/>
      <c r="B61" s="387"/>
      <c r="C61" s="388"/>
      <c r="D61" s="388"/>
      <c r="E61" s="388"/>
      <c r="F61" s="388"/>
      <c r="G61" s="388"/>
      <c r="H61" s="388"/>
      <c r="I61" s="388"/>
      <c r="J61" s="388"/>
      <c r="K61" s="388"/>
      <c r="L61" s="388"/>
      <c r="M61" s="389"/>
      <c r="N61" s="389"/>
      <c r="O61" s="389"/>
      <c r="P61" s="390"/>
      <c r="Q61" s="383"/>
    </row>
    <row r="62" spans="1:17" ht="13.2">
      <c r="B62" s="391"/>
      <c r="C62" s="391"/>
      <c r="D62" s="391"/>
      <c r="E62" s="391"/>
      <c r="F62" s="391"/>
      <c r="G62" s="391"/>
      <c r="H62" s="391"/>
      <c r="I62" s="391"/>
      <c r="J62" s="391"/>
      <c r="K62" s="391"/>
      <c r="L62" s="391"/>
      <c r="M62" s="391"/>
      <c r="N62" s="391"/>
      <c r="O62" s="391"/>
      <c r="P62" s="391"/>
      <c r="Q62" s="238"/>
    </row>
    <row r="63" spans="1:17" ht="16.2">
      <c r="B63" s="295" t="s">
        <v>570</v>
      </c>
      <c r="C63" s="238"/>
      <c r="D63" s="238"/>
      <c r="E63" s="238"/>
      <c r="F63" s="238"/>
      <c r="G63" s="238"/>
      <c r="H63" s="238"/>
      <c r="I63" s="238"/>
      <c r="J63" s="238"/>
      <c r="K63" s="238"/>
      <c r="L63" s="238"/>
      <c r="M63" s="238"/>
      <c r="N63" s="238"/>
      <c r="O63" s="238"/>
    </row>
    <row r="64" spans="1:17" ht="13.2">
      <c r="B64" s="242"/>
      <c r="C64" s="238"/>
      <c r="D64" s="238"/>
      <c r="E64" s="238"/>
      <c r="F64" s="238"/>
      <c r="G64" s="392" t="s">
        <v>557</v>
      </c>
      <c r="I64" s="393"/>
      <c r="J64" s="393"/>
      <c r="K64" s="393"/>
      <c r="L64" s="393"/>
      <c r="M64" s="393"/>
      <c r="N64" s="394"/>
      <c r="O64" s="393"/>
    </row>
    <row r="65" spans="2:30" ht="13.2">
      <c r="B65" s="242"/>
      <c r="C65" s="238"/>
      <c r="D65" s="238"/>
      <c r="E65" s="238"/>
      <c r="F65" s="238"/>
      <c r="G65" s="1219" t="s">
        <v>571</v>
      </c>
      <c r="H65" s="1219"/>
      <c r="I65" s="1219"/>
      <c r="J65" s="1219"/>
      <c r="K65" s="1219"/>
      <c r="L65" s="1219"/>
      <c r="M65" s="1219"/>
      <c r="N65" s="1219"/>
      <c r="O65" s="1219"/>
    </row>
    <row r="66" spans="2:30" ht="13.2">
      <c r="B66" s="242"/>
      <c r="C66" s="238"/>
      <c r="D66" s="238"/>
      <c r="E66" s="238"/>
      <c r="F66" s="238"/>
      <c r="G66" s="1219"/>
      <c r="H66" s="1219"/>
      <c r="I66" s="1219"/>
      <c r="J66" s="1219"/>
      <c r="K66" s="1219"/>
      <c r="L66" s="1219"/>
      <c r="M66" s="1219"/>
      <c r="N66" s="1219"/>
      <c r="O66" s="1219"/>
    </row>
    <row r="67" spans="2:30" ht="13.2">
      <c r="B67" s="242"/>
      <c r="C67" s="238"/>
      <c r="D67" s="238"/>
      <c r="E67" s="238"/>
      <c r="F67" s="238"/>
      <c r="G67" s="1219"/>
      <c r="H67" s="1219"/>
      <c r="I67" s="1219"/>
      <c r="J67" s="1219"/>
      <c r="K67" s="1219"/>
      <c r="L67" s="1219"/>
      <c r="M67" s="1219"/>
      <c r="N67" s="1219"/>
      <c r="O67" s="1219"/>
    </row>
    <row r="68" spans="2:30" ht="13.2">
      <c r="B68" s="242"/>
      <c r="C68" s="238"/>
      <c r="D68" s="238"/>
      <c r="E68" s="238"/>
      <c r="F68" s="238"/>
      <c r="G68" s="1219"/>
      <c r="H68" s="1219"/>
      <c r="I68" s="1219"/>
      <c r="J68" s="1219"/>
      <c r="K68" s="1219"/>
      <c r="L68" s="1219"/>
      <c r="M68" s="1219"/>
      <c r="N68" s="1219"/>
      <c r="O68" s="1219"/>
    </row>
    <row r="69" spans="2:30" ht="13.2">
      <c r="B69" s="242"/>
      <c r="C69" s="238"/>
      <c r="D69" s="238"/>
      <c r="E69" s="238"/>
      <c r="F69" s="238"/>
      <c r="G69" s="1219"/>
      <c r="H69" s="1219"/>
      <c r="I69" s="1219"/>
      <c r="J69" s="1219"/>
      <c r="K69" s="1219"/>
      <c r="L69" s="1219"/>
      <c r="M69" s="1219"/>
      <c r="N69" s="1219"/>
      <c r="O69" s="1219"/>
    </row>
    <row r="70" spans="2:30" ht="13.2">
      <c r="B70" s="242"/>
      <c r="C70" s="238"/>
      <c r="D70" s="238"/>
      <c r="E70" s="238"/>
      <c r="F70" s="238"/>
      <c r="G70" s="238"/>
      <c r="H70" s="395"/>
      <c r="I70" s="395"/>
      <c r="J70" s="396"/>
      <c r="K70" s="396"/>
      <c r="L70" s="397"/>
      <c r="M70" s="396"/>
      <c r="N70" s="397"/>
      <c r="O70" s="398"/>
    </row>
    <row r="71" spans="2:30" ht="13.2">
      <c r="B71" s="242"/>
      <c r="C71" s="238"/>
      <c r="D71" s="238"/>
      <c r="E71" s="238"/>
      <c r="F71" s="238"/>
      <c r="G71" s="399" t="s">
        <v>572</v>
      </c>
      <c r="I71" s="400"/>
      <c r="J71" s="396"/>
      <c r="K71" s="396"/>
      <c r="L71" s="397"/>
      <c r="M71" s="396"/>
      <c r="N71" s="397"/>
      <c r="O71" s="398"/>
    </row>
    <row r="72" spans="2:30" ht="13.2">
      <c r="B72" s="242"/>
      <c r="C72" s="238"/>
      <c r="D72" s="238"/>
      <c r="E72" s="238"/>
      <c r="F72" s="238"/>
      <c r="G72" s="1214"/>
      <c r="H72" s="1214"/>
      <c r="I72" s="1214"/>
      <c r="J72" s="1214"/>
      <c r="K72" s="401" t="s">
        <v>573</v>
      </c>
      <c r="L72" s="401" t="s">
        <v>574</v>
      </c>
      <c r="M72" s="402" t="s">
        <v>575</v>
      </c>
      <c r="N72" s="402" t="s">
        <v>576</v>
      </c>
      <c r="O72" s="402" t="s">
        <v>577</v>
      </c>
    </row>
    <row r="73" spans="2:30" ht="13.2">
      <c r="B73" s="242"/>
      <c r="C73" s="238"/>
      <c r="D73" s="238"/>
      <c r="E73" s="238"/>
      <c r="F73" s="238"/>
      <c r="G73" s="1210" t="s">
        <v>565</v>
      </c>
      <c r="H73" s="1210"/>
      <c r="I73" s="1210" t="s">
        <v>566</v>
      </c>
      <c r="J73" s="1210"/>
      <c r="K73" s="1220">
        <v>153.80000000000001</v>
      </c>
      <c r="L73" s="1220">
        <v>139.6</v>
      </c>
      <c r="M73" s="1220">
        <v>132.1</v>
      </c>
      <c r="N73" s="1220">
        <v>126.4</v>
      </c>
      <c r="O73" s="1220">
        <v>122.9</v>
      </c>
      <c r="S73" s="237">
        <v>9.9</v>
      </c>
    </row>
    <row r="74" spans="2:30" ht="13.2">
      <c r="B74" s="242"/>
      <c r="C74" s="238"/>
      <c r="D74" s="238"/>
      <c r="E74" s="238"/>
      <c r="F74" s="238"/>
      <c r="G74" s="1210"/>
      <c r="H74" s="1210"/>
      <c r="I74" s="1210"/>
      <c r="J74" s="1210"/>
      <c r="K74" s="1220"/>
      <c r="L74" s="1220"/>
      <c r="M74" s="1220"/>
      <c r="N74" s="1220"/>
      <c r="O74" s="1220"/>
    </row>
    <row r="75" spans="2:30" ht="13.2">
      <c r="B75" s="242"/>
      <c r="C75" s="238"/>
      <c r="D75" s="238"/>
      <c r="E75" s="238"/>
      <c r="F75" s="238"/>
      <c r="G75" s="1210"/>
      <c r="H75" s="1210"/>
      <c r="I75" s="1214" t="s">
        <v>578</v>
      </c>
      <c r="J75" s="1214"/>
      <c r="K75" s="1221">
        <v>17.100000000000001</v>
      </c>
      <c r="L75" s="1221">
        <v>17.100000000000001</v>
      </c>
      <c r="M75" s="1221">
        <v>16.7</v>
      </c>
      <c r="N75" s="1221">
        <v>15.5</v>
      </c>
      <c r="O75" s="1221">
        <v>14.2</v>
      </c>
      <c r="U75" s="237">
        <v>81.2</v>
      </c>
      <c r="W75" s="237">
        <v>87.2</v>
      </c>
      <c r="Y75" s="237">
        <v>99.8</v>
      </c>
      <c r="AA75" s="237">
        <v>109.5</v>
      </c>
      <c r="AC75" s="237">
        <v>115.2</v>
      </c>
    </row>
    <row r="76" spans="2:30" ht="13.2">
      <c r="B76" s="242"/>
      <c r="C76" s="238"/>
      <c r="D76" s="238"/>
      <c r="E76" s="238"/>
      <c r="F76" s="238"/>
      <c r="G76" s="1210"/>
      <c r="H76" s="1210"/>
      <c r="I76" s="1214"/>
      <c r="J76" s="1214"/>
      <c r="K76" s="1216"/>
      <c r="L76" s="1216"/>
      <c r="M76" s="1216"/>
      <c r="N76" s="1216"/>
      <c r="O76" s="1216"/>
    </row>
    <row r="77" spans="2:30" ht="13.2">
      <c r="B77" s="242"/>
      <c r="C77" s="238"/>
      <c r="D77" s="238"/>
      <c r="E77" s="238"/>
      <c r="F77" s="238"/>
      <c r="G77" s="1214" t="s">
        <v>568</v>
      </c>
      <c r="H77" s="1214"/>
      <c r="I77" s="1214" t="s">
        <v>566</v>
      </c>
      <c r="J77" s="1214"/>
      <c r="K77" s="1220">
        <v>187</v>
      </c>
      <c r="L77" s="1220">
        <v>171.7</v>
      </c>
      <c r="M77" s="1220">
        <v>216</v>
      </c>
      <c r="N77" s="1220">
        <v>169.1</v>
      </c>
      <c r="O77" s="1220">
        <v>174.6</v>
      </c>
      <c r="R77" s="237">
        <v>12.3</v>
      </c>
      <c r="T77" s="237">
        <v>11.1</v>
      </c>
    </row>
    <row r="78" spans="2:30" ht="13.2">
      <c r="B78" s="242"/>
      <c r="C78" s="238"/>
      <c r="D78" s="238"/>
      <c r="E78" s="238"/>
      <c r="F78" s="238"/>
      <c r="G78" s="1214"/>
      <c r="H78" s="1214"/>
      <c r="I78" s="1214"/>
      <c r="J78" s="1214"/>
      <c r="K78" s="1220"/>
      <c r="L78" s="1220"/>
      <c r="M78" s="1220"/>
      <c r="N78" s="1220"/>
      <c r="O78" s="1220"/>
    </row>
    <row r="79" spans="2:30" ht="13.2">
      <c r="B79" s="242"/>
      <c r="C79" s="238"/>
      <c r="D79" s="238"/>
      <c r="E79" s="238"/>
      <c r="F79" s="238"/>
      <c r="G79" s="1214"/>
      <c r="H79" s="1214"/>
      <c r="I79" s="1217" t="s">
        <v>578</v>
      </c>
      <c r="J79" s="1217"/>
      <c r="K79" s="1222">
        <v>15.3</v>
      </c>
      <c r="L79" s="1222">
        <v>14.8</v>
      </c>
      <c r="M79" s="1222">
        <v>16.2</v>
      </c>
      <c r="N79" s="1222">
        <v>14.1</v>
      </c>
      <c r="O79" s="1222">
        <v>13.1</v>
      </c>
      <c r="V79" s="237">
        <v>53.5</v>
      </c>
      <c r="X79" s="237">
        <v>48.2</v>
      </c>
      <c r="Z79" s="237">
        <v>34.200000000000003</v>
      </c>
      <c r="AB79" s="237">
        <v>30.3</v>
      </c>
      <c r="AD79" s="237">
        <v>28.9</v>
      </c>
    </row>
    <row r="80" spans="2:30" ht="13.2">
      <c r="B80" s="242"/>
      <c r="C80" s="238"/>
      <c r="D80" s="238"/>
      <c r="E80" s="238"/>
      <c r="F80" s="238"/>
      <c r="G80" s="1214"/>
      <c r="H80" s="1214"/>
      <c r="I80" s="1217"/>
      <c r="J80" s="1217"/>
      <c r="K80" s="1222"/>
      <c r="L80" s="1222"/>
      <c r="M80" s="1222"/>
      <c r="N80" s="1222"/>
      <c r="O80" s="1222"/>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3"/>
      <c r="L82" s="403"/>
      <c r="M82" s="403"/>
      <c r="N82" s="403"/>
      <c r="O82" s="403"/>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4"/>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gkTh5saZgpimKyyfq8wVeuxt5bHt4ZjAZhe7+8pp5DlHClMjAkiq7QNrjGr0Sm2QNu2UpeyywxcgHdKwJDqRw==" saltValue="lRXA4gTOg3ocZgccWGsJz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476</v>
      </c>
      <c r="B3" s="90"/>
      <c r="C3" s="91"/>
      <c r="D3" s="92">
        <v>84482</v>
      </c>
      <c r="E3" s="93"/>
      <c r="F3" s="94">
        <v>98957</v>
      </c>
      <c r="G3" s="95"/>
      <c r="H3" s="96"/>
    </row>
    <row r="4" spans="1:8">
      <c r="A4" s="97"/>
      <c r="B4" s="98"/>
      <c r="C4" s="99"/>
      <c r="D4" s="100">
        <v>18269</v>
      </c>
      <c r="E4" s="101"/>
      <c r="F4" s="102">
        <v>24884</v>
      </c>
      <c r="G4" s="103"/>
      <c r="H4" s="104"/>
    </row>
    <row r="5" spans="1:8">
      <c r="A5" s="85" t="s">
        <v>478</v>
      </c>
      <c r="B5" s="90"/>
      <c r="C5" s="91"/>
      <c r="D5" s="92">
        <v>98178</v>
      </c>
      <c r="E5" s="93"/>
      <c r="F5" s="94">
        <v>114030</v>
      </c>
      <c r="G5" s="95"/>
      <c r="H5" s="96"/>
    </row>
    <row r="6" spans="1:8">
      <c r="A6" s="97"/>
      <c r="B6" s="98"/>
      <c r="C6" s="99"/>
      <c r="D6" s="100">
        <v>18008</v>
      </c>
      <c r="E6" s="101"/>
      <c r="F6" s="102">
        <v>24881</v>
      </c>
      <c r="G6" s="103"/>
      <c r="H6" s="104"/>
    </row>
    <row r="7" spans="1:8">
      <c r="A7" s="85" t="s">
        <v>479</v>
      </c>
      <c r="B7" s="90"/>
      <c r="C7" s="91"/>
      <c r="D7" s="92">
        <v>99098</v>
      </c>
      <c r="E7" s="93"/>
      <c r="F7" s="94">
        <v>94715</v>
      </c>
      <c r="G7" s="95"/>
      <c r="H7" s="96"/>
    </row>
    <row r="8" spans="1:8">
      <c r="A8" s="97"/>
      <c r="B8" s="98"/>
      <c r="C8" s="99"/>
      <c r="D8" s="100">
        <v>25104</v>
      </c>
      <c r="E8" s="101"/>
      <c r="F8" s="102">
        <v>24902</v>
      </c>
      <c r="G8" s="103"/>
      <c r="H8" s="104"/>
    </row>
    <row r="9" spans="1:8">
      <c r="A9" s="85" t="s">
        <v>480</v>
      </c>
      <c r="B9" s="90"/>
      <c r="C9" s="91"/>
      <c r="D9" s="92">
        <v>78659</v>
      </c>
      <c r="E9" s="93"/>
      <c r="F9" s="94">
        <v>97161</v>
      </c>
      <c r="G9" s="95"/>
      <c r="H9" s="96"/>
    </row>
    <row r="10" spans="1:8">
      <c r="A10" s="97"/>
      <c r="B10" s="98"/>
      <c r="C10" s="99"/>
      <c r="D10" s="100">
        <v>18804</v>
      </c>
      <c r="E10" s="101"/>
      <c r="F10" s="102">
        <v>26543</v>
      </c>
      <c r="G10" s="103"/>
      <c r="H10" s="104"/>
    </row>
    <row r="11" spans="1:8">
      <c r="A11" s="85" t="s">
        <v>481</v>
      </c>
      <c r="B11" s="90"/>
      <c r="C11" s="91"/>
      <c r="D11" s="92">
        <v>80586</v>
      </c>
      <c r="E11" s="93"/>
      <c r="F11" s="94">
        <v>101731</v>
      </c>
      <c r="G11" s="95"/>
      <c r="H11" s="96"/>
    </row>
    <row r="12" spans="1:8">
      <c r="A12" s="97"/>
      <c r="B12" s="98"/>
      <c r="C12" s="105"/>
      <c r="D12" s="100">
        <v>20375</v>
      </c>
      <c r="E12" s="101"/>
      <c r="F12" s="102">
        <v>26906</v>
      </c>
      <c r="G12" s="103"/>
      <c r="H12" s="104"/>
    </row>
    <row r="13" spans="1:8">
      <c r="A13" s="85"/>
      <c r="B13" s="90"/>
      <c r="C13" s="106"/>
      <c r="D13" s="107">
        <v>88201</v>
      </c>
      <c r="E13" s="108"/>
      <c r="F13" s="109">
        <v>101319</v>
      </c>
      <c r="G13" s="110"/>
      <c r="H13" s="96"/>
    </row>
    <row r="14" spans="1:8">
      <c r="A14" s="97"/>
      <c r="B14" s="98"/>
      <c r="C14" s="99"/>
      <c r="D14" s="100">
        <v>20112</v>
      </c>
      <c r="E14" s="101"/>
      <c r="F14" s="102">
        <v>25623</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0.99</v>
      </c>
      <c r="C19" s="111">
        <f>ROUND(VALUE(SUBSTITUTE(実質収支比率等に係る経年分析!G$48,"▲","-")),2)</f>
        <v>0.8</v>
      </c>
      <c r="D19" s="111">
        <f>ROUND(VALUE(SUBSTITUTE(実質収支比率等に係る経年分析!H$48,"▲","-")),2)</f>
        <v>1.96</v>
      </c>
      <c r="E19" s="111">
        <f>ROUND(VALUE(SUBSTITUTE(実質収支比率等に係る経年分析!I$48,"▲","-")),2)</f>
        <v>2.25</v>
      </c>
      <c r="F19" s="111">
        <f>ROUND(VALUE(SUBSTITUTE(実質収支比率等に係る経年分析!J$48,"▲","-")),2)</f>
        <v>2.39</v>
      </c>
    </row>
    <row r="20" spans="1:11">
      <c r="A20" s="111" t="s">
        <v>41</v>
      </c>
      <c r="B20" s="111">
        <f>ROUND(VALUE(SUBSTITUTE(実質収支比率等に係る経年分析!F$47,"▲","-")),2)</f>
        <v>3.6</v>
      </c>
      <c r="C20" s="111">
        <f>ROUND(VALUE(SUBSTITUTE(実質収支比率等に係る経年分析!G$47,"▲","-")),2)</f>
        <v>3.62</v>
      </c>
      <c r="D20" s="111">
        <f>ROUND(VALUE(SUBSTITUTE(実質収支比率等に係る経年分析!H$47,"▲","-")),2)</f>
        <v>3.4</v>
      </c>
      <c r="E20" s="111">
        <f>ROUND(VALUE(SUBSTITUTE(実質収支比率等に係る経年分析!I$47,"▲","-")),2)</f>
        <v>3.54</v>
      </c>
      <c r="F20" s="111">
        <f>ROUND(VALUE(SUBSTITUTE(実質収支比率等に係る経年分析!J$47,"▲","-")),2)</f>
        <v>3.58</v>
      </c>
    </row>
    <row r="21" spans="1:11">
      <c r="A21" s="111" t="s">
        <v>42</v>
      </c>
      <c r="B21" s="111">
        <f>IF(ISNUMBER(VALUE(SUBSTITUTE(実質収支比率等に係る経年分析!F$49,"▲","-"))),ROUND(VALUE(SUBSTITUTE(実質収支比率等に係る経年分析!F$49,"▲","-")),2),NA())</f>
        <v>0.28999999999999998</v>
      </c>
      <c r="C21" s="111">
        <f>IF(ISNUMBER(VALUE(SUBSTITUTE(実質収支比率等に係る経年分析!G$49,"▲","-"))),ROUND(VALUE(SUBSTITUTE(実質収支比率等に係る経年分析!G$49,"▲","-")),2),NA())</f>
        <v>-0.19</v>
      </c>
      <c r="D21" s="111">
        <f>IF(ISNUMBER(VALUE(SUBSTITUTE(実質収支比率等に係る経年分析!H$49,"▲","-"))),ROUND(VALUE(SUBSTITUTE(実質収支比率等に係る経年分析!H$49,"▲","-")),2),NA())</f>
        <v>0.96</v>
      </c>
      <c r="E21" s="111">
        <f>IF(ISNUMBER(VALUE(SUBSTITUTE(実質収支比率等に係る経年分析!I$49,"▲","-"))),ROUND(VALUE(SUBSTITUTE(実質収支比率等に係る経年分析!I$49,"▲","-")),2),NA())</f>
        <v>0.52</v>
      </c>
      <c r="F21" s="111">
        <f>IF(ISNUMBER(VALUE(SUBSTITUTE(実質収支比率等に係る経年分析!J$49,"▲","-"))),ROUND(VALUE(SUBSTITUTE(実質収支比率等に係る経年分析!J$49,"▲","-")),2),NA())</f>
        <v>0.12</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0.27</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0.26</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0.17</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0.08</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0.04</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#N/A</v>
      </c>
      <c r="G28" s="112">
        <f>IF(ROUND(VALUE(SUBSTITUTE(連結実質赤字比率に係る赤字・黒字の構成分析!H$42,"▲", "-")), 2) &gt;= 0, ABS(ROUND(VALUE(SUBSTITUTE(連結実質赤字比率に係る赤字・黒字の構成分析!H$42,"▲", "-")), 2)), NA())</f>
        <v>0</v>
      </c>
      <c r="H28" s="112">
        <f>IF(ROUND(VALUE(SUBSTITUTE(連結実質赤字比率に係る赤字・黒字の構成分析!I$42,"▲", "-")), 2) &lt; 0, ABS(ROUND(VALUE(SUBSTITUTE(連結実質赤字比率に係る赤字・黒字の構成分析!I$42,"▲", "-")), 2)), NA())</f>
        <v>0.03</v>
      </c>
      <c r="I28" s="112" t="e">
        <f>IF(ROUND(VALUE(SUBSTITUTE(連結実質赤字比率に係る赤字・黒字の構成分析!I$42,"▲", "-")), 2) &gt;= 0, ABS(ROUND(VALUE(SUBSTITUTE(連結実質赤字比率に係る赤字・黒字の構成分析!I$42,"▲", "-")), 2)), NA())</f>
        <v>#N/A</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地域振興事業会計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0.08</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7.0000000000000007E-2</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7.0000000000000007E-2</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7.0000000000000007E-2</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0.06</v>
      </c>
    </row>
    <row r="30" spans="1:11">
      <c r="A30" s="112" t="str">
        <f>IF(連結実質赤字比率に係る赤字・黒字の構成分析!C$40="",NA(),連結実質赤字比率に係る赤字・黒字の構成分析!C$40)</f>
        <v>工業用水道事業会計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0.65</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0.67</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0.65</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0.63</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0.63</v>
      </c>
    </row>
    <row r="31" spans="1:11">
      <c r="A31" s="112" t="str">
        <f>IF(連結実質赤字比率に係る赤字・黒字の構成分析!C$39="",NA(),連結実質赤字比率に係る赤字・黒字の構成分析!C$39)</f>
        <v>港湾整備事業特別会計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0.98</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0.96</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0.93</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0.88</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0.77</v>
      </c>
    </row>
    <row r="32" spans="1:11">
      <c r="A32" s="112" t="str">
        <f>IF(連結実質赤字比率に係る赤字・黒字の構成分析!C$38="",NA(),連結実質赤字比率に係る赤字・黒字の構成分析!C$38)</f>
        <v>県立病院事業会計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2.2799999999999998</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2.57</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2.5099999999999998</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2.33</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2.2799999999999998</v>
      </c>
    </row>
    <row r="33" spans="1:16">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0.73</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0.67</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1.8</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2.19</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2.35</v>
      </c>
    </row>
    <row r="34" spans="1:16">
      <c r="A34" s="112" t="str">
        <f>IF(連結実質赤字比率に係る赤字・黒字の構成分析!C$36="",NA(),連結実質赤字比率に係る赤字・黒字の構成分析!C$36)</f>
        <v>電気事業会計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3.99</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4.22</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4.91</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5.46</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5.6</v>
      </c>
    </row>
    <row r="35" spans="1:16">
      <c r="A35" s="112" t="str">
        <f>IF(連結実質赤字比率に係る赤字・黒字の構成分析!C$35="",NA(),連結実質赤字比率に係る赤字・黒字の構成分析!C$35)</f>
        <v>母子父子寡婦福祉資金特別会計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v>
      </c>
    </row>
    <row r="36" spans="1:16">
      <c r="A36" s="112" t="str">
        <f>IF(連結実質赤字比率に係る赤字・黒字の構成分析!C$34="",NA(),連結実質赤字比率に係る赤字・黒字の構成分析!C$34)</f>
        <v>小規模企業者等設備導入資金特別会計</v>
      </c>
      <c r="B36" s="112">
        <f>IF(ROUND(VALUE(SUBSTITUTE(連結実質赤字比率に係る赤字・黒字の構成分析!F$34,"▲", "-")), 2) &lt; 0, ABS(ROUND(VALUE(SUBSTITUTE(連結実質赤字比率に係る赤字・黒字の構成分析!F$34,"▲", "-")), 2)), NA())</f>
        <v>0.01</v>
      </c>
      <c r="C36" s="112" t="e">
        <f>IF(ROUND(VALUE(SUBSTITUTE(連結実質赤字比率に係る赤字・黒字の構成分析!F$34,"▲", "-")), 2) &gt;= 0, ABS(ROUND(VALUE(SUBSTITUTE(連結実質赤字比率に係る赤字・黒字の構成分析!F$34,"▲", "-")), 2)), NA())</f>
        <v>#N/A</v>
      </c>
      <c r="D36" s="112">
        <f>IF(ROUND(VALUE(SUBSTITUTE(連結実質赤字比率に係る赤字・黒字の構成分析!G$34,"▲", "-")), 2) &lt; 0, ABS(ROUND(VALUE(SUBSTITUTE(連結実質赤字比率に係る赤字・黒字の構成分析!G$34,"▲", "-")), 2)), NA())</f>
        <v>0.14000000000000001</v>
      </c>
      <c r="E36" s="112" t="e">
        <f>IF(ROUND(VALUE(SUBSTITUTE(連結実質赤字比率に係る赤字・黒字の構成分析!G$34,"▲", "-")), 2) &gt;= 0, ABS(ROUND(VALUE(SUBSTITUTE(連結実質赤字比率に係る赤字・黒字の構成分析!G$34,"▲", "-")), 2)), NA())</f>
        <v>#N/A</v>
      </c>
      <c r="F36" s="112">
        <f>IF(ROUND(VALUE(SUBSTITUTE(連結実質赤字比率に係る赤字・黒字の構成分析!H$34,"▲", "-")), 2) &lt; 0, ABS(ROUND(VALUE(SUBSTITUTE(連結実質赤字比率に係る赤字・黒字の構成分析!H$34,"▲", "-")), 2)), NA())</f>
        <v>0.01</v>
      </c>
      <c r="G36" s="112" t="e">
        <f>IF(ROUND(VALUE(SUBSTITUTE(連結実質赤字比率に係る赤字・黒字の構成分析!H$34,"▲", "-")), 2) &gt;= 0, ABS(ROUND(VALUE(SUBSTITUTE(連結実質赤字比率に係る赤字・黒字の構成分析!H$34,"▲", "-")), 2)), NA())</f>
        <v>#N/A</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0</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0</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54902</v>
      </c>
      <c r="E42" s="113"/>
      <c r="F42" s="113"/>
      <c r="G42" s="113">
        <f>'実質公債費比率（分子）の構造'!L$52</f>
        <v>56469</v>
      </c>
      <c r="H42" s="113"/>
      <c r="I42" s="113"/>
      <c r="J42" s="113">
        <f>'実質公債費比率（分子）の構造'!M$52</f>
        <v>58572</v>
      </c>
      <c r="K42" s="113"/>
      <c r="L42" s="113"/>
      <c r="M42" s="113">
        <f>'実質公債費比率（分子）の構造'!N$52</f>
        <v>58744</v>
      </c>
      <c r="N42" s="113"/>
      <c r="O42" s="113"/>
      <c r="P42" s="113">
        <f>'実質公債費比率（分子）の構造'!O$52</f>
        <v>58180</v>
      </c>
    </row>
    <row r="43" spans="1:16">
      <c r="A43" s="113" t="s">
        <v>50</v>
      </c>
      <c r="B43" s="113">
        <f>'実質公債費比率（分子）の構造'!K$51</f>
        <v>1</v>
      </c>
      <c r="C43" s="113"/>
      <c r="D43" s="113"/>
      <c r="E43" s="113">
        <f>'実質公債費比率（分子）の構造'!L$51</f>
        <v>0</v>
      </c>
      <c r="F43" s="113"/>
      <c r="G43" s="113"/>
      <c r="H43" s="113">
        <f>'実質公債費比率（分子）の構造'!M$51</f>
        <v>0</v>
      </c>
      <c r="I43" s="113"/>
      <c r="J43" s="113"/>
      <c r="K43" s="113">
        <f>'実質公債費比率（分子）の構造'!N$51</f>
        <v>4</v>
      </c>
      <c r="L43" s="113"/>
      <c r="M43" s="113"/>
      <c r="N43" s="113">
        <f>'実質公債費比率（分子）の構造'!O$51</f>
        <v>1</v>
      </c>
      <c r="O43" s="113"/>
      <c r="P43" s="113"/>
    </row>
    <row r="44" spans="1:16">
      <c r="A44" s="113" t="s">
        <v>51</v>
      </c>
      <c r="B44" s="113">
        <f>'実質公債費比率（分子）の構造'!K$50</f>
        <v>3919</v>
      </c>
      <c r="C44" s="113"/>
      <c r="D44" s="113"/>
      <c r="E44" s="113">
        <f>'実質公債費比率（分子）の構造'!L$50</f>
        <v>3854</v>
      </c>
      <c r="F44" s="113"/>
      <c r="G44" s="113"/>
      <c r="H44" s="113">
        <f>'実質公債費比率（分子）の構造'!M$50</f>
        <v>4638</v>
      </c>
      <c r="I44" s="113"/>
      <c r="J44" s="113"/>
      <c r="K44" s="113">
        <f>'実質公債費比率（分子）の構造'!N$50</f>
        <v>4995</v>
      </c>
      <c r="L44" s="113"/>
      <c r="M44" s="113"/>
      <c r="N44" s="113">
        <f>'実質公債費比率（分子）の構造'!O$50</f>
        <v>3307</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2929</v>
      </c>
      <c r="C46" s="113"/>
      <c r="D46" s="113"/>
      <c r="E46" s="113">
        <f>'実質公債費比率（分子）の構造'!L$48</f>
        <v>2939</v>
      </c>
      <c r="F46" s="113"/>
      <c r="G46" s="113"/>
      <c r="H46" s="113">
        <f>'実質公債費比率（分子）の構造'!M$48</f>
        <v>2898</v>
      </c>
      <c r="I46" s="113"/>
      <c r="J46" s="113"/>
      <c r="K46" s="113">
        <f>'実質公債費比率（分子）の構造'!N$48</f>
        <v>2816</v>
      </c>
      <c r="L46" s="113"/>
      <c r="M46" s="113"/>
      <c r="N46" s="113">
        <f>'実質公債費比率（分子）の構造'!O$48</f>
        <v>2383</v>
      </c>
      <c r="O46" s="113"/>
      <c r="P46" s="113"/>
    </row>
    <row r="47" spans="1:16">
      <c r="A47" s="113" t="s">
        <v>54</v>
      </c>
      <c r="B47" s="113">
        <f>'実質公債費比率（分子）の構造'!K$47</f>
        <v>1233</v>
      </c>
      <c r="C47" s="113"/>
      <c r="D47" s="113"/>
      <c r="E47" s="113">
        <f>'実質公債費比率（分子）の構造'!L$47</f>
        <v>1334</v>
      </c>
      <c r="F47" s="113"/>
      <c r="G47" s="113"/>
      <c r="H47" s="113">
        <f>'実質公債費比率（分子）の構造'!M$47</f>
        <v>1461</v>
      </c>
      <c r="I47" s="113"/>
      <c r="J47" s="113"/>
      <c r="K47" s="113">
        <f>'実質公債費比率（分子）の構造'!N$47</f>
        <v>1544</v>
      </c>
      <c r="L47" s="113"/>
      <c r="M47" s="113"/>
      <c r="N47" s="113">
        <f>'実質公債費比率（分子）の構造'!O$47</f>
        <v>1727</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93666</v>
      </c>
      <c r="C49" s="113"/>
      <c r="D49" s="113"/>
      <c r="E49" s="113">
        <f>'実質公債費比率（分子）の構造'!L$45</f>
        <v>93889</v>
      </c>
      <c r="F49" s="113"/>
      <c r="G49" s="113"/>
      <c r="H49" s="113">
        <f>'実質公債費比率（分子）の構造'!M$45</f>
        <v>92335</v>
      </c>
      <c r="I49" s="113"/>
      <c r="J49" s="113"/>
      <c r="K49" s="113">
        <f>'実質公債費比率（分子）の構造'!N$45</f>
        <v>87126</v>
      </c>
      <c r="L49" s="113"/>
      <c r="M49" s="113"/>
      <c r="N49" s="113">
        <f>'実質公債費比率（分子）の構造'!O$45</f>
        <v>86039</v>
      </c>
      <c r="O49" s="113"/>
      <c r="P49" s="113"/>
    </row>
    <row r="50" spans="1:16">
      <c r="A50" s="113" t="s">
        <v>57</v>
      </c>
      <c r="B50" s="113" t="e">
        <f>NA()</f>
        <v>#N/A</v>
      </c>
      <c r="C50" s="113">
        <f>IF(ISNUMBER('実質公債費比率（分子）の構造'!K$53),'実質公債費比率（分子）の構造'!K$53,NA())</f>
        <v>46846</v>
      </c>
      <c r="D50" s="113" t="e">
        <f>NA()</f>
        <v>#N/A</v>
      </c>
      <c r="E50" s="113" t="e">
        <f>NA()</f>
        <v>#N/A</v>
      </c>
      <c r="F50" s="113">
        <f>IF(ISNUMBER('実質公債費比率（分子）の構造'!L$53),'実質公債費比率（分子）の構造'!L$53,NA())</f>
        <v>45547</v>
      </c>
      <c r="G50" s="113" t="e">
        <f>NA()</f>
        <v>#N/A</v>
      </c>
      <c r="H50" s="113" t="e">
        <f>NA()</f>
        <v>#N/A</v>
      </c>
      <c r="I50" s="113">
        <f>IF(ISNUMBER('実質公債費比率（分子）の構造'!M$53),'実質公債費比率（分子）の構造'!M$53,NA())</f>
        <v>42760</v>
      </c>
      <c r="J50" s="113" t="e">
        <f>NA()</f>
        <v>#N/A</v>
      </c>
      <c r="K50" s="113" t="e">
        <f>NA()</f>
        <v>#N/A</v>
      </c>
      <c r="L50" s="113">
        <f>IF(ISNUMBER('実質公債費比率（分子）の構造'!N$53),'実質公債費比率（分子）の構造'!N$53,NA())</f>
        <v>37741</v>
      </c>
      <c r="M50" s="113" t="e">
        <f>NA()</f>
        <v>#N/A</v>
      </c>
      <c r="N50" s="113" t="e">
        <f>NA()</f>
        <v>#N/A</v>
      </c>
      <c r="O50" s="113">
        <f>IF(ISNUMBER('実質公債費比率（分子）の構造'!O$53),'実質公債費比率（分子）の構造'!O$53,NA())</f>
        <v>35277</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645769</v>
      </c>
      <c r="E56" s="112"/>
      <c r="F56" s="112"/>
      <c r="G56" s="112">
        <f>'将来負担比率（分子）の構造'!J$52</f>
        <v>658702</v>
      </c>
      <c r="H56" s="112"/>
      <c r="I56" s="112"/>
      <c r="J56" s="112">
        <f>'将来負担比率（分子）の構造'!K$52</f>
        <v>652186</v>
      </c>
      <c r="K56" s="112"/>
      <c r="L56" s="112"/>
      <c r="M56" s="112">
        <f>'将来負担比率（分子）の構造'!L$52</f>
        <v>643401</v>
      </c>
      <c r="N56" s="112"/>
      <c r="O56" s="112"/>
      <c r="P56" s="112">
        <f>'将来負担比率（分子）の構造'!M$52</f>
        <v>631233</v>
      </c>
    </row>
    <row r="57" spans="1:16">
      <c r="A57" s="112" t="s">
        <v>34</v>
      </c>
      <c r="B57" s="112"/>
      <c r="C57" s="112"/>
      <c r="D57" s="112">
        <f>'将来負担比率（分子）の構造'!I$51</f>
        <v>132793</v>
      </c>
      <c r="E57" s="112"/>
      <c r="F57" s="112"/>
      <c r="G57" s="112">
        <f>'将来負担比率（分子）の構造'!J$51</f>
        <v>132359</v>
      </c>
      <c r="H57" s="112"/>
      <c r="I57" s="112"/>
      <c r="J57" s="112">
        <f>'将来負担比率（分子）の構造'!K$51</f>
        <v>131983</v>
      </c>
      <c r="K57" s="112"/>
      <c r="L57" s="112"/>
      <c r="M57" s="112">
        <f>'将来負担比率（分子）の構造'!L$51</f>
        <v>11382</v>
      </c>
      <c r="N57" s="112"/>
      <c r="O57" s="112"/>
      <c r="P57" s="112">
        <f>'将来負担比率（分子）の構造'!M$51</f>
        <v>11238</v>
      </c>
    </row>
    <row r="58" spans="1:16">
      <c r="A58" s="112" t="s">
        <v>33</v>
      </c>
      <c r="B58" s="112"/>
      <c r="C58" s="112"/>
      <c r="D58" s="112">
        <f>'将来負担比率（分子）の構造'!I$50</f>
        <v>75369</v>
      </c>
      <c r="E58" s="112"/>
      <c r="F58" s="112"/>
      <c r="G58" s="112">
        <f>'将来負担比率（分子）の構造'!J$50</f>
        <v>80908</v>
      </c>
      <c r="H58" s="112"/>
      <c r="I58" s="112"/>
      <c r="J58" s="112">
        <f>'将来負担比率（分子）の構造'!K$50</f>
        <v>82992</v>
      </c>
      <c r="K58" s="112"/>
      <c r="L58" s="112"/>
      <c r="M58" s="112">
        <f>'将来負担比率（分子）の構造'!L$50</f>
        <v>76384</v>
      </c>
      <c r="N58" s="112"/>
      <c r="O58" s="112"/>
      <c r="P58" s="112">
        <f>'将来負担比率（分子）の構造'!M$50</f>
        <v>78042</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12358</v>
      </c>
      <c r="C61" s="112"/>
      <c r="D61" s="112"/>
      <c r="E61" s="112">
        <f>'将来負担比率（分子）の構造'!J$46</f>
        <v>7494</v>
      </c>
      <c r="F61" s="112"/>
      <c r="G61" s="112"/>
      <c r="H61" s="112">
        <f>'将来負担比率（分子）の構造'!K$46</f>
        <v>7975</v>
      </c>
      <c r="I61" s="112"/>
      <c r="J61" s="112"/>
      <c r="K61" s="112">
        <f>'将来負担比率（分子）の構造'!L$46</f>
        <v>6199</v>
      </c>
      <c r="L61" s="112"/>
      <c r="M61" s="112"/>
      <c r="N61" s="112">
        <f>'将来負担比率（分子）の構造'!M$46</f>
        <v>6416</v>
      </c>
      <c r="O61" s="112"/>
      <c r="P61" s="112"/>
    </row>
    <row r="62" spans="1:16">
      <c r="A62" s="112" t="s">
        <v>27</v>
      </c>
      <c r="B62" s="112">
        <f>'将来負担比率（分子）の構造'!I$45</f>
        <v>153537</v>
      </c>
      <c r="C62" s="112"/>
      <c r="D62" s="112"/>
      <c r="E62" s="112">
        <f>'将来負担比率（分子）の構造'!J$45</f>
        <v>142632</v>
      </c>
      <c r="F62" s="112"/>
      <c r="G62" s="112"/>
      <c r="H62" s="112">
        <f>'将来負担比率（分子）の構造'!K$45</f>
        <v>135414</v>
      </c>
      <c r="I62" s="112"/>
      <c r="J62" s="112"/>
      <c r="K62" s="112">
        <f>'将来負担比率（分子）の構造'!L$45</f>
        <v>136882</v>
      </c>
      <c r="L62" s="112"/>
      <c r="M62" s="112"/>
      <c r="N62" s="112">
        <f>'将来負担比率（分子）の構造'!M$45</f>
        <v>135207</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24403</v>
      </c>
      <c r="C64" s="112"/>
      <c r="D64" s="112"/>
      <c r="E64" s="112">
        <f>'将来負担比率（分子）の構造'!J$43</f>
        <v>23766</v>
      </c>
      <c r="F64" s="112"/>
      <c r="G64" s="112"/>
      <c r="H64" s="112">
        <f>'将来負担比率（分子）の構造'!K$43</f>
        <v>21633</v>
      </c>
      <c r="I64" s="112"/>
      <c r="J64" s="112"/>
      <c r="K64" s="112">
        <f>'将来負担比率（分子）の構造'!L$43</f>
        <v>19296</v>
      </c>
      <c r="L64" s="112"/>
      <c r="M64" s="112"/>
      <c r="N64" s="112">
        <f>'将来負担比率（分子）の構造'!M$43</f>
        <v>17555</v>
      </c>
      <c r="O64" s="112"/>
      <c r="P64" s="112"/>
    </row>
    <row r="65" spans="1:16">
      <c r="A65" s="112" t="s">
        <v>24</v>
      </c>
      <c r="B65" s="112">
        <f>'将来負担比率（分子）の構造'!I$42</f>
        <v>28398</v>
      </c>
      <c r="C65" s="112"/>
      <c r="D65" s="112"/>
      <c r="E65" s="112">
        <f>'将来負担比率（分子）の構造'!J$42</f>
        <v>24715</v>
      </c>
      <c r="F65" s="112"/>
      <c r="G65" s="112"/>
      <c r="H65" s="112">
        <f>'将来負担比率（分子）の構造'!K$42</f>
        <v>21203</v>
      </c>
      <c r="I65" s="112"/>
      <c r="J65" s="112"/>
      <c r="K65" s="112">
        <f>'将来負担比率（分子）の構造'!L$42</f>
        <v>15084</v>
      </c>
      <c r="L65" s="112"/>
      <c r="M65" s="112"/>
      <c r="N65" s="112">
        <f>'将来負担比率（分子）の構造'!M$42</f>
        <v>11498</v>
      </c>
      <c r="O65" s="112"/>
      <c r="P65" s="112"/>
    </row>
    <row r="66" spans="1:16">
      <c r="A66" s="112" t="s">
        <v>23</v>
      </c>
      <c r="B66" s="112">
        <f>'将来負担比率（分子）の構造'!I$41</f>
        <v>1053658</v>
      </c>
      <c r="C66" s="112"/>
      <c r="D66" s="112"/>
      <c r="E66" s="112">
        <f>'将来負担比率（分子）の構造'!J$41</f>
        <v>1048692</v>
      </c>
      <c r="F66" s="112"/>
      <c r="G66" s="112"/>
      <c r="H66" s="112">
        <f>'将来負担比率（分子）の構造'!K$41</f>
        <v>1034843</v>
      </c>
      <c r="I66" s="112"/>
      <c r="J66" s="112"/>
      <c r="K66" s="112">
        <f>'将来負担比率（分子）の構造'!L$41</f>
        <v>899416</v>
      </c>
      <c r="L66" s="112"/>
      <c r="M66" s="112"/>
      <c r="N66" s="112">
        <f>'将来負担比率（分子）の構造'!M$41</f>
        <v>881925</v>
      </c>
      <c r="O66" s="112"/>
      <c r="P66" s="112"/>
    </row>
    <row r="67" spans="1:16">
      <c r="A67" s="112" t="s">
        <v>61</v>
      </c>
      <c r="B67" s="112" t="e">
        <f>NA()</f>
        <v>#N/A</v>
      </c>
      <c r="C67" s="112">
        <f>IF(ISNUMBER('将来負担比率（分子）の構造'!I$53), IF('将来負担比率（分子）の構造'!I$53 &lt; 0, 0, '将来負担比率（分子）の構造'!I$53), NA())</f>
        <v>418424</v>
      </c>
      <c r="D67" s="112" t="e">
        <f>NA()</f>
        <v>#N/A</v>
      </c>
      <c r="E67" s="112" t="e">
        <f>NA()</f>
        <v>#N/A</v>
      </c>
      <c r="F67" s="112">
        <f>IF(ISNUMBER('将来負担比率（分子）の構造'!J$53), IF('将来負担比率（分子）の構造'!J$53 &lt; 0, 0, '将来負担比率（分子）の構造'!J$53), NA())</f>
        <v>375331</v>
      </c>
      <c r="G67" s="112" t="e">
        <f>NA()</f>
        <v>#N/A</v>
      </c>
      <c r="H67" s="112" t="e">
        <f>NA()</f>
        <v>#N/A</v>
      </c>
      <c r="I67" s="112">
        <f>IF(ISNUMBER('将来負担比率（分子）の構造'!K$53), IF('将来負担比率（分子）の構造'!K$53 &lt; 0, 0, '将来負担比率（分子）の構造'!K$53), NA())</f>
        <v>353907</v>
      </c>
      <c r="J67" s="112" t="e">
        <f>NA()</f>
        <v>#N/A</v>
      </c>
      <c r="K67" s="112" t="e">
        <f>NA()</f>
        <v>#N/A</v>
      </c>
      <c r="L67" s="112">
        <f>IF(ISNUMBER('将来負担比率（分子）の構造'!L$53), IF('将来負担比率（分子）の構造'!L$53 &lt; 0, 0, '将来負担比率（分子）の構造'!L$53), NA())</f>
        <v>345711</v>
      </c>
      <c r="M67" s="112" t="e">
        <f>NA()</f>
        <v>#N/A</v>
      </c>
      <c r="N67" s="112" t="e">
        <f>NA()</f>
        <v>#N/A</v>
      </c>
      <c r="O67" s="112">
        <f>IF(ISNUMBER('将来負担比率（分子）の構造'!M$53), IF('将来負担比率（分子）の構造'!M$53 &lt; 0, 0, '将来負担比率（分子）の構造'!M$53), NA())</f>
        <v>332088</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1" t="s">
        <v>166</v>
      </c>
      <c r="DD1" s="692"/>
      <c r="DE1" s="692"/>
      <c r="DF1" s="692"/>
      <c r="DG1" s="692"/>
      <c r="DH1" s="692"/>
      <c r="DI1" s="693"/>
      <c r="DK1" s="691" t="s">
        <v>167</v>
      </c>
      <c r="DL1" s="692"/>
      <c r="DM1" s="692"/>
      <c r="DN1" s="692"/>
      <c r="DO1" s="692"/>
      <c r="DP1" s="692"/>
      <c r="DQ1" s="692"/>
      <c r="DR1" s="692"/>
      <c r="DS1" s="692"/>
      <c r="DT1" s="692"/>
      <c r="DU1" s="692"/>
      <c r="DV1" s="692"/>
      <c r="DW1" s="692"/>
      <c r="DX1" s="693"/>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1" t="s">
        <v>169</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170</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3"/>
      <c r="BY3" s="661" t="s">
        <v>171</v>
      </c>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3"/>
    </row>
    <row r="4" spans="2:138" ht="11.25" customHeight="1">
      <c r="B4" s="661" t="s">
        <v>1</v>
      </c>
      <c r="C4" s="662"/>
      <c r="D4" s="662"/>
      <c r="E4" s="662"/>
      <c r="F4" s="662"/>
      <c r="G4" s="662"/>
      <c r="H4" s="662"/>
      <c r="I4" s="662"/>
      <c r="J4" s="662"/>
      <c r="K4" s="662"/>
      <c r="L4" s="662"/>
      <c r="M4" s="662"/>
      <c r="N4" s="662"/>
      <c r="O4" s="662"/>
      <c r="P4" s="662"/>
      <c r="Q4" s="663"/>
      <c r="R4" s="661" t="s">
        <v>172</v>
      </c>
      <c r="S4" s="662"/>
      <c r="T4" s="662"/>
      <c r="U4" s="662"/>
      <c r="V4" s="662"/>
      <c r="W4" s="662"/>
      <c r="X4" s="662"/>
      <c r="Y4" s="663"/>
      <c r="Z4" s="661" t="s">
        <v>173</v>
      </c>
      <c r="AA4" s="662"/>
      <c r="AB4" s="662"/>
      <c r="AC4" s="663"/>
      <c r="AD4" s="661" t="s">
        <v>174</v>
      </c>
      <c r="AE4" s="662"/>
      <c r="AF4" s="662"/>
      <c r="AG4" s="662"/>
      <c r="AH4" s="662"/>
      <c r="AI4" s="662"/>
      <c r="AJ4" s="662"/>
      <c r="AK4" s="663"/>
      <c r="AL4" s="661" t="s">
        <v>173</v>
      </c>
      <c r="AM4" s="662"/>
      <c r="AN4" s="662"/>
      <c r="AO4" s="663"/>
      <c r="AP4" s="694" t="s">
        <v>175</v>
      </c>
      <c r="AQ4" s="694"/>
      <c r="AR4" s="694"/>
      <c r="AS4" s="694"/>
      <c r="AT4" s="694"/>
      <c r="AU4" s="694"/>
      <c r="AV4" s="694"/>
      <c r="AW4" s="694"/>
      <c r="AX4" s="694"/>
      <c r="AY4" s="694"/>
      <c r="AZ4" s="694"/>
      <c r="BA4" s="694"/>
      <c r="BB4" s="694"/>
      <c r="BC4" s="694"/>
      <c r="BD4" s="694" t="s">
        <v>176</v>
      </c>
      <c r="BE4" s="694"/>
      <c r="BF4" s="694"/>
      <c r="BG4" s="694"/>
      <c r="BH4" s="694"/>
      <c r="BI4" s="694"/>
      <c r="BJ4" s="694"/>
      <c r="BK4" s="694"/>
      <c r="BL4" s="694" t="s">
        <v>173</v>
      </c>
      <c r="BM4" s="694"/>
      <c r="BN4" s="694"/>
      <c r="BO4" s="694"/>
      <c r="BP4" s="694" t="s">
        <v>177</v>
      </c>
      <c r="BQ4" s="694"/>
      <c r="BR4" s="694"/>
      <c r="BS4" s="694"/>
      <c r="BT4" s="694"/>
      <c r="BU4" s="694"/>
      <c r="BV4" s="694"/>
      <c r="BW4" s="694"/>
      <c r="BY4" s="661" t="s">
        <v>178</v>
      </c>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3"/>
    </row>
    <row r="5" spans="2:138" s="169" customFormat="1" ht="11.25" customHeight="1">
      <c r="B5" s="653" t="s">
        <v>179</v>
      </c>
      <c r="C5" s="654"/>
      <c r="D5" s="654"/>
      <c r="E5" s="654"/>
      <c r="F5" s="654"/>
      <c r="G5" s="654"/>
      <c r="H5" s="654"/>
      <c r="I5" s="654"/>
      <c r="J5" s="654"/>
      <c r="K5" s="654"/>
      <c r="L5" s="654"/>
      <c r="M5" s="654"/>
      <c r="N5" s="654"/>
      <c r="O5" s="654"/>
      <c r="P5" s="654"/>
      <c r="Q5" s="655"/>
      <c r="R5" s="682">
        <v>120544893</v>
      </c>
      <c r="S5" s="665"/>
      <c r="T5" s="665"/>
      <c r="U5" s="665"/>
      <c r="V5" s="665"/>
      <c r="W5" s="665"/>
      <c r="X5" s="665"/>
      <c r="Y5" s="666"/>
      <c r="Z5" s="688">
        <v>21.3</v>
      </c>
      <c r="AA5" s="688"/>
      <c r="AB5" s="688"/>
      <c r="AC5" s="688"/>
      <c r="AD5" s="689">
        <v>98567135</v>
      </c>
      <c r="AE5" s="689"/>
      <c r="AF5" s="689"/>
      <c r="AG5" s="689"/>
      <c r="AH5" s="689"/>
      <c r="AI5" s="689"/>
      <c r="AJ5" s="689"/>
      <c r="AK5" s="689"/>
      <c r="AL5" s="690">
        <v>32.6</v>
      </c>
      <c r="AM5" s="675"/>
      <c r="AN5" s="675"/>
      <c r="AO5" s="676"/>
      <c r="AP5" s="653" t="s">
        <v>180</v>
      </c>
      <c r="AQ5" s="654"/>
      <c r="AR5" s="654"/>
      <c r="AS5" s="654"/>
      <c r="AT5" s="654"/>
      <c r="AU5" s="654"/>
      <c r="AV5" s="654"/>
      <c r="AW5" s="654"/>
      <c r="AX5" s="654"/>
      <c r="AY5" s="654"/>
      <c r="AZ5" s="654"/>
      <c r="BA5" s="654"/>
      <c r="BB5" s="654"/>
      <c r="BC5" s="655"/>
      <c r="BD5" s="628">
        <v>120275681</v>
      </c>
      <c r="BE5" s="629"/>
      <c r="BF5" s="629"/>
      <c r="BG5" s="629"/>
      <c r="BH5" s="629"/>
      <c r="BI5" s="629"/>
      <c r="BJ5" s="629"/>
      <c r="BK5" s="630"/>
      <c r="BL5" s="679">
        <v>99.8</v>
      </c>
      <c r="BM5" s="679"/>
      <c r="BN5" s="679"/>
      <c r="BO5" s="679"/>
      <c r="BP5" s="680">
        <v>730549</v>
      </c>
      <c r="BQ5" s="680"/>
      <c r="BR5" s="680"/>
      <c r="BS5" s="680"/>
      <c r="BT5" s="680"/>
      <c r="BU5" s="680"/>
      <c r="BV5" s="680"/>
      <c r="BW5" s="681"/>
      <c r="BY5" s="661" t="s">
        <v>175</v>
      </c>
      <c r="BZ5" s="662"/>
      <c r="CA5" s="662"/>
      <c r="CB5" s="662"/>
      <c r="CC5" s="662"/>
      <c r="CD5" s="662"/>
      <c r="CE5" s="662"/>
      <c r="CF5" s="662"/>
      <c r="CG5" s="662"/>
      <c r="CH5" s="662"/>
      <c r="CI5" s="662"/>
      <c r="CJ5" s="662"/>
      <c r="CK5" s="662"/>
      <c r="CL5" s="663"/>
      <c r="CM5" s="661" t="s">
        <v>181</v>
      </c>
      <c r="CN5" s="662"/>
      <c r="CO5" s="662"/>
      <c r="CP5" s="662"/>
      <c r="CQ5" s="662"/>
      <c r="CR5" s="662"/>
      <c r="CS5" s="662"/>
      <c r="CT5" s="663"/>
      <c r="CU5" s="661" t="s">
        <v>173</v>
      </c>
      <c r="CV5" s="662"/>
      <c r="CW5" s="662"/>
      <c r="CX5" s="663"/>
      <c r="CY5" s="661" t="s">
        <v>182</v>
      </c>
      <c r="CZ5" s="662"/>
      <c r="DA5" s="662"/>
      <c r="DB5" s="662"/>
      <c r="DC5" s="662"/>
      <c r="DD5" s="662"/>
      <c r="DE5" s="662"/>
      <c r="DF5" s="662"/>
      <c r="DG5" s="662"/>
      <c r="DH5" s="662"/>
      <c r="DI5" s="662"/>
      <c r="DJ5" s="662"/>
      <c r="DK5" s="663"/>
      <c r="DL5" s="661" t="s">
        <v>183</v>
      </c>
      <c r="DM5" s="662"/>
      <c r="DN5" s="662"/>
      <c r="DO5" s="662"/>
      <c r="DP5" s="662"/>
      <c r="DQ5" s="662"/>
      <c r="DR5" s="662"/>
      <c r="DS5" s="662"/>
      <c r="DT5" s="662"/>
      <c r="DU5" s="662"/>
      <c r="DV5" s="662"/>
      <c r="DW5" s="662"/>
      <c r="DX5" s="663"/>
    </row>
    <row r="6" spans="2:138" ht="11.25" customHeight="1">
      <c r="B6" s="625" t="s">
        <v>184</v>
      </c>
      <c r="C6" s="626"/>
      <c r="D6" s="626"/>
      <c r="E6" s="626"/>
      <c r="F6" s="626"/>
      <c r="G6" s="626"/>
      <c r="H6" s="626"/>
      <c r="I6" s="626"/>
      <c r="J6" s="626"/>
      <c r="K6" s="626"/>
      <c r="L6" s="626"/>
      <c r="M6" s="626"/>
      <c r="N6" s="626"/>
      <c r="O6" s="626"/>
      <c r="P6" s="626"/>
      <c r="Q6" s="627"/>
      <c r="R6" s="628">
        <v>17522459</v>
      </c>
      <c r="S6" s="629"/>
      <c r="T6" s="629"/>
      <c r="U6" s="629"/>
      <c r="V6" s="629"/>
      <c r="W6" s="629"/>
      <c r="X6" s="629"/>
      <c r="Y6" s="630"/>
      <c r="Z6" s="679">
        <v>3.1</v>
      </c>
      <c r="AA6" s="679"/>
      <c r="AB6" s="679"/>
      <c r="AC6" s="679"/>
      <c r="AD6" s="680">
        <v>17522459</v>
      </c>
      <c r="AE6" s="680"/>
      <c r="AF6" s="680"/>
      <c r="AG6" s="680"/>
      <c r="AH6" s="680"/>
      <c r="AI6" s="680"/>
      <c r="AJ6" s="680"/>
      <c r="AK6" s="680"/>
      <c r="AL6" s="677">
        <v>5.8</v>
      </c>
      <c r="AM6" s="642"/>
      <c r="AN6" s="642"/>
      <c r="AO6" s="657"/>
      <c r="AP6" s="625" t="s">
        <v>185</v>
      </c>
      <c r="AQ6" s="626"/>
      <c r="AR6" s="626"/>
      <c r="AS6" s="626"/>
      <c r="AT6" s="626"/>
      <c r="AU6" s="626"/>
      <c r="AV6" s="626"/>
      <c r="AW6" s="626"/>
      <c r="AX6" s="626"/>
      <c r="AY6" s="626"/>
      <c r="AZ6" s="626"/>
      <c r="BA6" s="626"/>
      <c r="BB6" s="626"/>
      <c r="BC6" s="627"/>
      <c r="BD6" s="628">
        <v>120275681</v>
      </c>
      <c r="BE6" s="629"/>
      <c r="BF6" s="629"/>
      <c r="BG6" s="629"/>
      <c r="BH6" s="629"/>
      <c r="BI6" s="629"/>
      <c r="BJ6" s="629"/>
      <c r="BK6" s="630"/>
      <c r="BL6" s="679">
        <v>99.8</v>
      </c>
      <c r="BM6" s="679"/>
      <c r="BN6" s="679"/>
      <c r="BO6" s="679"/>
      <c r="BP6" s="680">
        <v>730549</v>
      </c>
      <c r="BQ6" s="680"/>
      <c r="BR6" s="680"/>
      <c r="BS6" s="680"/>
      <c r="BT6" s="680"/>
      <c r="BU6" s="680"/>
      <c r="BV6" s="680"/>
      <c r="BW6" s="681"/>
      <c r="BY6" s="653" t="s">
        <v>186</v>
      </c>
      <c r="BZ6" s="654"/>
      <c r="CA6" s="654"/>
      <c r="CB6" s="654"/>
      <c r="CC6" s="654"/>
      <c r="CD6" s="654"/>
      <c r="CE6" s="654"/>
      <c r="CF6" s="654"/>
      <c r="CG6" s="654"/>
      <c r="CH6" s="654"/>
      <c r="CI6" s="654"/>
      <c r="CJ6" s="654"/>
      <c r="CK6" s="654"/>
      <c r="CL6" s="655"/>
      <c r="CM6" s="628">
        <v>1120510</v>
      </c>
      <c r="CN6" s="629"/>
      <c r="CO6" s="629"/>
      <c r="CP6" s="629"/>
      <c r="CQ6" s="629"/>
      <c r="CR6" s="629"/>
      <c r="CS6" s="629"/>
      <c r="CT6" s="630"/>
      <c r="CU6" s="679">
        <v>0.2</v>
      </c>
      <c r="CV6" s="679"/>
      <c r="CW6" s="679"/>
      <c r="CX6" s="679"/>
      <c r="CY6" s="616" t="s">
        <v>187</v>
      </c>
      <c r="CZ6" s="629"/>
      <c r="DA6" s="629"/>
      <c r="DB6" s="629"/>
      <c r="DC6" s="629"/>
      <c r="DD6" s="629"/>
      <c r="DE6" s="629"/>
      <c r="DF6" s="629"/>
      <c r="DG6" s="629"/>
      <c r="DH6" s="629"/>
      <c r="DI6" s="629"/>
      <c r="DJ6" s="629"/>
      <c r="DK6" s="630"/>
      <c r="DL6" s="616">
        <v>1101531</v>
      </c>
      <c r="DM6" s="629"/>
      <c r="DN6" s="629"/>
      <c r="DO6" s="629"/>
      <c r="DP6" s="629"/>
      <c r="DQ6" s="629"/>
      <c r="DR6" s="629"/>
      <c r="DS6" s="629"/>
      <c r="DT6" s="629"/>
      <c r="DU6" s="629"/>
      <c r="DV6" s="629"/>
      <c r="DW6" s="629"/>
      <c r="DX6" s="686"/>
    </row>
    <row r="7" spans="2:138" ht="11.25" customHeight="1">
      <c r="B7" s="625" t="s">
        <v>188</v>
      </c>
      <c r="C7" s="626"/>
      <c r="D7" s="626"/>
      <c r="E7" s="626"/>
      <c r="F7" s="626"/>
      <c r="G7" s="626"/>
      <c r="H7" s="626"/>
      <c r="I7" s="626"/>
      <c r="J7" s="626"/>
      <c r="K7" s="626"/>
      <c r="L7" s="626"/>
      <c r="M7" s="626"/>
      <c r="N7" s="626"/>
      <c r="O7" s="626"/>
      <c r="P7" s="626"/>
      <c r="Q7" s="627"/>
      <c r="R7" s="628">
        <v>2361230</v>
      </c>
      <c r="S7" s="629"/>
      <c r="T7" s="629"/>
      <c r="U7" s="629"/>
      <c r="V7" s="629"/>
      <c r="W7" s="629"/>
      <c r="X7" s="629"/>
      <c r="Y7" s="630"/>
      <c r="Z7" s="679">
        <v>0.4</v>
      </c>
      <c r="AA7" s="679"/>
      <c r="AB7" s="679"/>
      <c r="AC7" s="679"/>
      <c r="AD7" s="680">
        <v>2361230</v>
      </c>
      <c r="AE7" s="680"/>
      <c r="AF7" s="680"/>
      <c r="AG7" s="680"/>
      <c r="AH7" s="680"/>
      <c r="AI7" s="680"/>
      <c r="AJ7" s="680"/>
      <c r="AK7" s="680"/>
      <c r="AL7" s="677">
        <v>0.8</v>
      </c>
      <c r="AM7" s="642"/>
      <c r="AN7" s="642"/>
      <c r="AO7" s="657"/>
      <c r="AP7" s="625" t="s">
        <v>189</v>
      </c>
      <c r="AQ7" s="626"/>
      <c r="AR7" s="626"/>
      <c r="AS7" s="626"/>
      <c r="AT7" s="626"/>
      <c r="AU7" s="626"/>
      <c r="AV7" s="626"/>
      <c r="AW7" s="626"/>
      <c r="AX7" s="626"/>
      <c r="AY7" s="626"/>
      <c r="AZ7" s="626"/>
      <c r="BA7" s="626"/>
      <c r="BB7" s="626"/>
      <c r="BC7" s="627"/>
      <c r="BD7" s="628">
        <v>32194015</v>
      </c>
      <c r="BE7" s="629"/>
      <c r="BF7" s="629"/>
      <c r="BG7" s="629"/>
      <c r="BH7" s="629"/>
      <c r="BI7" s="629"/>
      <c r="BJ7" s="629"/>
      <c r="BK7" s="630"/>
      <c r="BL7" s="679">
        <v>26.7</v>
      </c>
      <c r="BM7" s="679"/>
      <c r="BN7" s="679"/>
      <c r="BO7" s="679"/>
      <c r="BP7" s="680">
        <v>730549</v>
      </c>
      <c r="BQ7" s="680"/>
      <c r="BR7" s="680"/>
      <c r="BS7" s="680"/>
      <c r="BT7" s="680"/>
      <c r="BU7" s="680"/>
      <c r="BV7" s="680"/>
      <c r="BW7" s="681"/>
      <c r="BY7" s="625" t="s">
        <v>190</v>
      </c>
      <c r="BZ7" s="626"/>
      <c r="CA7" s="626"/>
      <c r="CB7" s="626"/>
      <c r="CC7" s="626"/>
      <c r="CD7" s="626"/>
      <c r="CE7" s="626"/>
      <c r="CF7" s="626"/>
      <c r="CG7" s="626"/>
      <c r="CH7" s="626"/>
      <c r="CI7" s="626"/>
      <c r="CJ7" s="626"/>
      <c r="CK7" s="626"/>
      <c r="CL7" s="627"/>
      <c r="CM7" s="628">
        <v>41977160</v>
      </c>
      <c r="CN7" s="629"/>
      <c r="CO7" s="629"/>
      <c r="CP7" s="629"/>
      <c r="CQ7" s="629"/>
      <c r="CR7" s="629"/>
      <c r="CS7" s="629"/>
      <c r="CT7" s="630"/>
      <c r="CU7" s="679">
        <v>7.6</v>
      </c>
      <c r="CV7" s="679"/>
      <c r="CW7" s="679"/>
      <c r="CX7" s="679"/>
      <c r="CY7" s="616">
        <v>1212731</v>
      </c>
      <c r="CZ7" s="629"/>
      <c r="DA7" s="629"/>
      <c r="DB7" s="629"/>
      <c r="DC7" s="629"/>
      <c r="DD7" s="629"/>
      <c r="DE7" s="629"/>
      <c r="DF7" s="629"/>
      <c r="DG7" s="629"/>
      <c r="DH7" s="629"/>
      <c r="DI7" s="629"/>
      <c r="DJ7" s="629"/>
      <c r="DK7" s="630"/>
      <c r="DL7" s="616">
        <v>32893480</v>
      </c>
      <c r="DM7" s="629"/>
      <c r="DN7" s="629"/>
      <c r="DO7" s="629"/>
      <c r="DP7" s="629"/>
      <c r="DQ7" s="629"/>
      <c r="DR7" s="629"/>
      <c r="DS7" s="629"/>
      <c r="DT7" s="629"/>
      <c r="DU7" s="629"/>
      <c r="DV7" s="629"/>
      <c r="DW7" s="629"/>
      <c r="DX7" s="686"/>
    </row>
    <row r="8" spans="2:138" ht="11.25" customHeight="1">
      <c r="B8" s="625" t="s">
        <v>191</v>
      </c>
      <c r="C8" s="626"/>
      <c r="D8" s="626"/>
      <c r="E8" s="626"/>
      <c r="F8" s="626"/>
      <c r="G8" s="626"/>
      <c r="H8" s="626"/>
      <c r="I8" s="626"/>
      <c r="J8" s="626"/>
      <c r="K8" s="626"/>
      <c r="L8" s="626"/>
      <c r="M8" s="626"/>
      <c r="N8" s="626"/>
      <c r="O8" s="626"/>
      <c r="P8" s="626"/>
      <c r="Q8" s="627"/>
      <c r="R8" s="628" t="s">
        <v>102</v>
      </c>
      <c r="S8" s="629"/>
      <c r="T8" s="629"/>
      <c r="U8" s="629"/>
      <c r="V8" s="629"/>
      <c r="W8" s="629"/>
      <c r="X8" s="629"/>
      <c r="Y8" s="630"/>
      <c r="Z8" s="679" t="s">
        <v>102</v>
      </c>
      <c r="AA8" s="679"/>
      <c r="AB8" s="679"/>
      <c r="AC8" s="679"/>
      <c r="AD8" s="680" t="s">
        <v>102</v>
      </c>
      <c r="AE8" s="680"/>
      <c r="AF8" s="680"/>
      <c r="AG8" s="680"/>
      <c r="AH8" s="680"/>
      <c r="AI8" s="680"/>
      <c r="AJ8" s="680"/>
      <c r="AK8" s="680"/>
      <c r="AL8" s="677" t="s">
        <v>102</v>
      </c>
      <c r="AM8" s="642"/>
      <c r="AN8" s="642"/>
      <c r="AO8" s="657"/>
      <c r="AP8" s="625" t="s">
        <v>192</v>
      </c>
      <c r="AQ8" s="626"/>
      <c r="AR8" s="626"/>
      <c r="AS8" s="626"/>
      <c r="AT8" s="626"/>
      <c r="AU8" s="626"/>
      <c r="AV8" s="626"/>
      <c r="AW8" s="626"/>
      <c r="AX8" s="626"/>
      <c r="AY8" s="626"/>
      <c r="AZ8" s="626"/>
      <c r="BA8" s="626"/>
      <c r="BB8" s="626"/>
      <c r="BC8" s="627"/>
      <c r="BD8" s="628">
        <v>986931</v>
      </c>
      <c r="BE8" s="629"/>
      <c r="BF8" s="629"/>
      <c r="BG8" s="629"/>
      <c r="BH8" s="629"/>
      <c r="BI8" s="629"/>
      <c r="BJ8" s="629"/>
      <c r="BK8" s="630"/>
      <c r="BL8" s="679">
        <v>0.8</v>
      </c>
      <c r="BM8" s="679"/>
      <c r="BN8" s="679"/>
      <c r="BO8" s="679"/>
      <c r="BP8" s="680">
        <v>254085</v>
      </c>
      <c r="BQ8" s="680"/>
      <c r="BR8" s="680"/>
      <c r="BS8" s="680"/>
      <c r="BT8" s="680"/>
      <c r="BU8" s="680"/>
      <c r="BV8" s="680"/>
      <c r="BW8" s="681"/>
      <c r="BY8" s="625" t="s">
        <v>193</v>
      </c>
      <c r="BZ8" s="626"/>
      <c r="CA8" s="626"/>
      <c r="CB8" s="626"/>
      <c r="CC8" s="626"/>
      <c r="CD8" s="626"/>
      <c r="CE8" s="626"/>
      <c r="CF8" s="626"/>
      <c r="CG8" s="626"/>
      <c r="CH8" s="626"/>
      <c r="CI8" s="626"/>
      <c r="CJ8" s="626"/>
      <c r="CK8" s="626"/>
      <c r="CL8" s="627"/>
      <c r="CM8" s="628">
        <v>87232679</v>
      </c>
      <c r="CN8" s="629"/>
      <c r="CO8" s="629"/>
      <c r="CP8" s="629"/>
      <c r="CQ8" s="629"/>
      <c r="CR8" s="629"/>
      <c r="CS8" s="629"/>
      <c r="CT8" s="630"/>
      <c r="CU8" s="679">
        <v>15.8</v>
      </c>
      <c r="CV8" s="679"/>
      <c r="CW8" s="679"/>
      <c r="CX8" s="679"/>
      <c r="CY8" s="616">
        <v>1381133</v>
      </c>
      <c r="CZ8" s="629"/>
      <c r="DA8" s="629"/>
      <c r="DB8" s="629"/>
      <c r="DC8" s="629"/>
      <c r="DD8" s="629"/>
      <c r="DE8" s="629"/>
      <c r="DF8" s="629"/>
      <c r="DG8" s="629"/>
      <c r="DH8" s="629"/>
      <c r="DI8" s="629"/>
      <c r="DJ8" s="629"/>
      <c r="DK8" s="630"/>
      <c r="DL8" s="616">
        <v>74055718</v>
      </c>
      <c r="DM8" s="629"/>
      <c r="DN8" s="629"/>
      <c r="DO8" s="629"/>
      <c r="DP8" s="629"/>
      <c r="DQ8" s="629"/>
      <c r="DR8" s="629"/>
      <c r="DS8" s="629"/>
      <c r="DT8" s="629"/>
      <c r="DU8" s="629"/>
      <c r="DV8" s="629"/>
      <c r="DW8" s="629"/>
      <c r="DX8" s="686"/>
    </row>
    <row r="9" spans="2:138" ht="11.25" customHeight="1">
      <c r="B9" s="625" t="s">
        <v>194</v>
      </c>
      <c r="C9" s="626"/>
      <c r="D9" s="626"/>
      <c r="E9" s="626"/>
      <c r="F9" s="626"/>
      <c r="G9" s="626"/>
      <c r="H9" s="626"/>
      <c r="I9" s="626"/>
      <c r="J9" s="626"/>
      <c r="K9" s="626"/>
      <c r="L9" s="626"/>
      <c r="M9" s="626"/>
      <c r="N9" s="626"/>
      <c r="O9" s="626"/>
      <c r="P9" s="626"/>
      <c r="Q9" s="627"/>
      <c r="R9" s="628" t="s">
        <v>102</v>
      </c>
      <c r="S9" s="629"/>
      <c r="T9" s="629"/>
      <c r="U9" s="629"/>
      <c r="V9" s="629"/>
      <c r="W9" s="629"/>
      <c r="X9" s="629"/>
      <c r="Y9" s="630"/>
      <c r="Z9" s="679" t="s">
        <v>102</v>
      </c>
      <c r="AA9" s="679"/>
      <c r="AB9" s="679"/>
      <c r="AC9" s="679"/>
      <c r="AD9" s="680" t="s">
        <v>102</v>
      </c>
      <c r="AE9" s="680"/>
      <c r="AF9" s="680"/>
      <c r="AG9" s="680"/>
      <c r="AH9" s="680"/>
      <c r="AI9" s="680"/>
      <c r="AJ9" s="680"/>
      <c r="AK9" s="680"/>
      <c r="AL9" s="677" t="s">
        <v>102</v>
      </c>
      <c r="AM9" s="642"/>
      <c r="AN9" s="642"/>
      <c r="AO9" s="657"/>
      <c r="AP9" s="625" t="s">
        <v>195</v>
      </c>
      <c r="AQ9" s="626"/>
      <c r="AR9" s="626"/>
      <c r="AS9" s="626"/>
      <c r="AT9" s="626"/>
      <c r="AU9" s="626"/>
      <c r="AV9" s="626"/>
      <c r="AW9" s="626"/>
      <c r="AX9" s="626"/>
      <c r="AY9" s="626"/>
      <c r="AZ9" s="626"/>
      <c r="BA9" s="626"/>
      <c r="BB9" s="626"/>
      <c r="BC9" s="627"/>
      <c r="BD9" s="628">
        <v>26921212</v>
      </c>
      <c r="BE9" s="629"/>
      <c r="BF9" s="629"/>
      <c r="BG9" s="629"/>
      <c r="BH9" s="629"/>
      <c r="BI9" s="629"/>
      <c r="BJ9" s="629"/>
      <c r="BK9" s="630"/>
      <c r="BL9" s="679">
        <v>22.3</v>
      </c>
      <c r="BM9" s="679"/>
      <c r="BN9" s="679"/>
      <c r="BO9" s="679"/>
      <c r="BP9" s="680" t="s">
        <v>102</v>
      </c>
      <c r="BQ9" s="680"/>
      <c r="BR9" s="680"/>
      <c r="BS9" s="680"/>
      <c r="BT9" s="680"/>
      <c r="BU9" s="680"/>
      <c r="BV9" s="680"/>
      <c r="BW9" s="681"/>
      <c r="BY9" s="625" t="s">
        <v>196</v>
      </c>
      <c r="BZ9" s="626"/>
      <c r="CA9" s="626"/>
      <c r="CB9" s="626"/>
      <c r="CC9" s="626"/>
      <c r="CD9" s="626"/>
      <c r="CE9" s="626"/>
      <c r="CF9" s="626"/>
      <c r="CG9" s="626"/>
      <c r="CH9" s="626"/>
      <c r="CI9" s="626"/>
      <c r="CJ9" s="626"/>
      <c r="CK9" s="626"/>
      <c r="CL9" s="627"/>
      <c r="CM9" s="628">
        <v>18498319</v>
      </c>
      <c r="CN9" s="629"/>
      <c r="CO9" s="629"/>
      <c r="CP9" s="629"/>
      <c r="CQ9" s="629"/>
      <c r="CR9" s="629"/>
      <c r="CS9" s="629"/>
      <c r="CT9" s="630"/>
      <c r="CU9" s="679">
        <v>3.4</v>
      </c>
      <c r="CV9" s="679"/>
      <c r="CW9" s="679"/>
      <c r="CX9" s="679"/>
      <c r="CY9" s="616">
        <v>931091</v>
      </c>
      <c r="CZ9" s="629"/>
      <c r="DA9" s="629"/>
      <c r="DB9" s="629"/>
      <c r="DC9" s="629"/>
      <c r="DD9" s="629"/>
      <c r="DE9" s="629"/>
      <c r="DF9" s="629"/>
      <c r="DG9" s="629"/>
      <c r="DH9" s="629"/>
      <c r="DI9" s="629"/>
      <c r="DJ9" s="629"/>
      <c r="DK9" s="630"/>
      <c r="DL9" s="616">
        <v>10315313</v>
      </c>
      <c r="DM9" s="629"/>
      <c r="DN9" s="629"/>
      <c r="DO9" s="629"/>
      <c r="DP9" s="629"/>
      <c r="DQ9" s="629"/>
      <c r="DR9" s="629"/>
      <c r="DS9" s="629"/>
      <c r="DT9" s="629"/>
      <c r="DU9" s="629"/>
      <c r="DV9" s="629"/>
      <c r="DW9" s="629"/>
      <c r="DX9" s="686"/>
    </row>
    <row r="10" spans="2:138" ht="11.25" customHeight="1">
      <c r="B10" s="625" t="s">
        <v>197</v>
      </c>
      <c r="C10" s="626"/>
      <c r="D10" s="626"/>
      <c r="E10" s="626"/>
      <c r="F10" s="626"/>
      <c r="G10" s="626"/>
      <c r="H10" s="626"/>
      <c r="I10" s="626"/>
      <c r="J10" s="626"/>
      <c r="K10" s="626"/>
      <c r="L10" s="626"/>
      <c r="M10" s="626"/>
      <c r="N10" s="626"/>
      <c r="O10" s="626"/>
      <c r="P10" s="626"/>
      <c r="Q10" s="627"/>
      <c r="R10" s="628">
        <v>118720</v>
      </c>
      <c r="S10" s="629"/>
      <c r="T10" s="629"/>
      <c r="U10" s="629"/>
      <c r="V10" s="629"/>
      <c r="W10" s="629"/>
      <c r="X10" s="629"/>
      <c r="Y10" s="630"/>
      <c r="Z10" s="679">
        <v>0</v>
      </c>
      <c r="AA10" s="679"/>
      <c r="AB10" s="679"/>
      <c r="AC10" s="679"/>
      <c r="AD10" s="680">
        <v>118720</v>
      </c>
      <c r="AE10" s="680"/>
      <c r="AF10" s="680"/>
      <c r="AG10" s="680"/>
      <c r="AH10" s="680"/>
      <c r="AI10" s="680"/>
      <c r="AJ10" s="680"/>
      <c r="AK10" s="680"/>
      <c r="AL10" s="677">
        <v>0</v>
      </c>
      <c r="AM10" s="642"/>
      <c r="AN10" s="642"/>
      <c r="AO10" s="657"/>
      <c r="AP10" s="625" t="s">
        <v>198</v>
      </c>
      <c r="AQ10" s="626"/>
      <c r="AR10" s="626"/>
      <c r="AS10" s="626"/>
      <c r="AT10" s="626"/>
      <c r="AU10" s="626"/>
      <c r="AV10" s="626"/>
      <c r="AW10" s="626"/>
      <c r="AX10" s="626"/>
      <c r="AY10" s="626"/>
      <c r="AZ10" s="626"/>
      <c r="BA10" s="626"/>
      <c r="BB10" s="626"/>
      <c r="BC10" s="627"/>
      <c r="BD10" s="628">
        <v>1217773</v>
      </c>
      <c r="BE10" s="629"/>
      <c r="BF10" s="629"/>
      <c r="BG10" s="629"/>
      <c r="BH10" s="629"/>
      <c r="BI10" s="629"/>
      <c r="BJ10" s="629"/>
      <c r="BK10" s="630"/>
      <c r="BL10" s="679">
        <v>1</v>
      </c>
      <c r="BM10" s="679"/>
      <c r="BN10" s="679"/>
      <c r="BO10" s="679"/>
      <c r="BP10" s="680">
        <v>57948</v>
      </c>
      <c r="BQ10" s="680"/>
      <c r="BR10" s="680"/>
      <c r="BS10" s="680"/>
      <c r="BT10" s="680"/>
      <c r="BU10" s="680"/>
      <c r="BV10" s="680"/>
      <c r="BW10" s="681"/>
      <c r="BY10" s="625" t="s">
        <v>199</v>
      </c>
      <c r="BZ10" s="626"/>
      <c r="CA10" s="626"/>
      <c r="CB10" s="626"/>
      <c r="CC10" s="626"/>
      <c r="CD10" s="626"/>
      <c r="CE10" s="626"/>
      <c r="CF10" s="626"/>
      <c r="CG10" s="626"/>
      <c r="CH10" s="626"/>
      <c r="CI10" s="626"/>
      <c r="CJ10" s="626"/>
      <c r="CK10" s="626"/>
      <c r="CL10" s="627"/>
      <c r="CM10" s="628">
        <v>1902259</v>
      </c>
      <c r="CN10" s="629"/>
      <c r="CO10" s="629"/>
      <c r="CP10" s="629"/>
      <c r="CQ10" s="629"/>
      <c r="CR10" s="629"/>
      <c r="CS10" s="629"/>
      <c r="CT10" s="630"/>
      <c r="CU10" s="679">
        <v>0.3</v>
      </c>
      <c r="CV10" s="679"/>
      <c r="CW10" s="679"/>
      <c r="CX10" s="679"/>
      <c r="CY10" s="616">
        <v>8532</v>
      </c>
      <c r="CZ10" s="629"/>
      <c r="DA10" s="629"/>
      <c r="DB10" s="629"/>
      <c r="DC10" s="629"/>
      <c r="DD10" s="629"/>
      <c r="DE10" s="629"/>
      <c r="DF10" s="629"/>
      <c r="DG10" s="629"/>
      <c r="DH10" s="629"/>
      <c r="DI10" s="629"/>
      <c r="DJ10" s="629"/>
      <c r="DK10" s="630"/>
      <c r="DL10" s="616">
        <v>963294</v>
      </c>
      <c r="DM10" s="629"/>
      <c r="DN10" s="629"/>
      <c r="DO10" s="629"/>
      <c r="DP10" s="629"/>
      <c r="DQ10" s="629"/>
      <c r="DR10" s="629"/>
      <c r="DS10" s="629"/>
      <c r="DT10" s="629"/>
      <c r="DU10" s="629"/>
      <c r="DV10" s="629"/>
      <c r="DW10" s="629"/>
      <c r="DX10" s="686"/>
    </row>
    <row r="11" spans="2:138" ht="11.25" customHeight="1">
      <c r="B11" s="625" t="s">
        <v>200</v>
      </c>
      <c r="C11" s="626"/>
      <c r="D11" s="626"/>
      <c r="E11" s="626"/>
      <c r="F11" s="626"/>
      <c r="G11" s="626"/>
      <c r="H11" s="626"/>
      <c r="I11" s="626"/>
      <c r="J11" s="626"/>
      <c r="K11" s="626"/>
      <c r="L11" s="626"/>
      <c r="M11" s="626"/>
      <c r="N11" s="626"/>
      <c r="O11" s="626"/>
      <c r="P11" s="626"/>
      <c r="Q11" s="627"/>
      <c r="R11" s="628">
        <v>79671</v>
      </c>
      <c r="S11" s="629"/>
      <c r="T11" s="629"/>
      <c r="U11" s="629"/>
      <c r="V11" s="629"/>
      <c r="W11" s="629"/>
      <c r="X11" s="629"/>
      <c r="Y11" s="630"/>
      <c r="Z11" s="679">
        <v>0</v>
      </c>
      <c r="AA11" s="679"/>
      <c r="AB11" s="679"/>
      <c r="AC11" s="679"/>
      <c r="AD11" s="680">
        <v>79671</v>
      </c>
      <c r="AE11" s="680"/>
      <c r="AF11" s="680"/>
      <c r="AG11" s="680"/>
      <c r="AH11" s="680"/>
      <c r="AI11" s="680"/>
      <c r="AJ11" s="680"/>
      <c r="AK11" s="680"/>
      <c r="AL11" s="677">
        <v>0</v>
      </c>
      <c r="AM11" s="642"/>
      <c r="AN11" s="642"/>
      <c r="AO11" s="657"/>
      <c r="AP11" s="625" t="s">
        <v>201</v>
      </c>
      <c r="AQ11" s="626"/>
      <c r="AR11" s="626"/>
      <c r="AS11" s="626"/>
      <c r="AT11" s="626"/>
      <c r="AU11" s="626"/>
      <c r="AV11" s="626"/>
      <c r="AW11" s="626"/>
      <c r="AX11" s="626"/>
      <c r="AY11" s="626"/>
      <c r="AZ11" s="626"/>
      <c r="BA11" s="626"/>
      <c r="BB11" s="626"/>
      <c r="BC11" s="627"/>
      <c r="BD11" s="628">
        <v>2271549</v>
      </c>
      <c r="BE11" s="629"/>
      <c r="BF11" s="629"/>
      <c r="BG11" s="629"/>
      <c r="BH11" s="629"/>
      <c r="BI11" s="629"/>
      <c r="BJ11" s="629"/>
      <c r="BK11" s="630"/>
      <c r="BL11" s="679">
        <v>1.9</v>
      </c>
      <c r="BM11" s="679"/>
      <c r="BN11" s="679"/>
      <c r="BO11" s="679"/>
      <c r="BP11" s="680">
        <v>418516</v>
      </c>
      <c r="BQ11" s="680"/>
      <c r="BR11" s="680"/>
      <c r="BS11" s="680"/>
      <c r="BT11" s="680"/>
      <c r="BU11" s="680"/>
      <c r="BV11" s="680"/>
      <c r="BW11" s="681"/>
      <c r="BY11" s="625" t="s">
        <v>202</v>
      </c>
      <c r="BZ11" s="626"/>
      <c r="CA11" s="626"/>
      <c r="CB11" s="626"/>
      <c r="CC11" s="626"/>
      <c r="CD11" s="626"/>
      <c r="CE11" s="626"/>
      <c r="CF11" s="626"/>
      <c r="CG11" s="626"/>
      <c r="CH11" s="626"/>
      <c r="CI11" s="626"/>
      <c r="CJ11" s="626"/>
      <c r="CK11" s="626"/>
      <c r="CL11" s="627"/>
      <c r="CM11" s="628">
        <v>50660267</v>
      </c>
      <c r="CN11" s="629"/>
      <c r="CO11" s="629"/>
      <c r="CP11" s="629"/>
      <c r="CQ11" s="629"/>
      <c r="CR11" s="629"/>
      <c r="CS11" s="629"/>
      <c r="CT11" s="630"/>
      <c r="CU11" s="679">
        <v>9.1999999999999993</v>
      </c>
      <c r="CV11" s="679"/>
      <c r="CW11" s="679"/>
      <c r="CX11" s="679"/>
      <c r="CY11" s="616">
        <v>26852686</v>
      </c>
      <c r="CZ11" s="629"/>
      <c r="DA11" s="629"/>
      <c r="DB11" s="629"/>
      <c r="DC11" s="629"/>
      <c r="DD11" s="629"/>
      <c r="DE11" s="629"/>
      <c r="DF11" s="629"/>
      <c r="DG11" s="629"/>
      <c r="DH11" s="629"/>
      <c r="DI11" s="629"/>
      <c r="DJ11" s="629"/>
      <c r="DK11" s="630"/>
      <c r="DL11" s="616">
        <v>16485880</v>
      </c>
      <c r="DM11" s="629"/>
      <c r="DN11" s="629"/>
      <c r="DO11" s="629"/>
      <c r="DP11" s="629"/>
      <c r="DQ11" s="629"/>
      <c r="DR11" s="629"/>
      <c r="DS11" s="629"/>
      <c r="DT11" s="629"/>
      <c r="DU11" s="629"/>
      <c r="DV11" s="629"/>
      <c r="DW11" s="629"/>
      <c r="DX11" s="686"/>
    </row>
    <row r="12" spans="2:138" ht="11.25" customHeight="1">
      <c r="B12" s="625" t="s">
        <v>203</v>
      </c>
      <c r="C12" s="626"/>
      <c r="D12" s="626"/>
      <c r="E12" s="626"/>
      <c r="F12" s="626"/>
      <c r="G12" s="626"/>
      <c r="H12" s="626"/>
      <c r="I12" s="626"/>
      <c r="J12" s="626"/>
      <c r="K12" s="626"/>
      <c r="L12" s="626"/>
      <c r="M12" s="626"/>
      <c r="N12" s="626"/>
      <c r="O12" s="626"/>
      <c r="P12" s="626"/>
      <c r="Q12" s="627"/>
      <c r="R12" s="628">
        <v>14962838</v>
      </c>
      <c r="S12" s="629"/>
      <c r="T12" s="629"/>
      <c r="U12" s="629"/>
      <c r="V12" s="629"/>
      <c r="W12" s="629"/>
      <c r="X12" s="629"/>
      <c r="Y12" s="630"/>
      <c r="Z12" s="679">
        <v>2.6</v>
      </c>
      <c r="AA12" s="679"/>
      <c r="AB12" s="679"/>
      <c r="AC12" s="679"/>
      <c r="AD12" s="680">
        <v>14962838</v>
      </c>
      <c r="AE12" s="680"/>
      <c r="AF12" s="680"/>
      <c r="AG12" s="680"/>
      <c r="AH12" s="680"/>
      <c r="AI12" s="680"/>
      <c r="AJ12" s="680"/>
      <c r="AK12" s="680"/>
      <c r="AL12" s="677">
        <v>4.9000000000000004</v>
      </c>
      <c r="AM12" s="642"/>
      <c r="AN12" s="642"/>
      <c r="AO12" s="657"/>
      <c r="AP12" s="625" t="s">
        <v>204</v>
      </c>
      <c r="AQ12" s="626"/>
      <c r="AR12" s="626"/>
      <c r="AS12" s="626"/>
      <c r="AT12" s="626"/>
      <c r="AU12" s="626"/>
      <c r="AV12" s="626"/>
      <c r="AW12" s="626"/>
      <c r="AX12" s="626"/>
      <c r="AY12" s="626"/>
      <c r="AZ12" s="626"/>
      <c r="BA12" s="626"/>
      <c r="BB12" s="626"/>
      <c r="BC12" s="627"/>
      <c r="BD12" s="628">
        <v>160359</v>
      </c>
      <c r="BE12" s="629"/>
      <c r="BF12" s="629"/>
      <c r="BG12" s="629"/>
      <c r="BH12" s="629"/>
      <c r="BI12" s="629"/>
      <c r="BJ12" s="629"/>
      <c r="BK12" s="630"/>
      <c r="BL12" s="679">
        <v>0.1</v>
      </c>
      <c r="BM12" s="679"/>
      <c r="BN12" s="679"/>
      <c r="BO12" s="679"/>
      <c r="BP12" s="680" t="s">
        <v>102</v>
      </c>
      <c r="BQ12" s="680"/>
      <c r="BR12" s="680"/>
      <c r="BS12" s="680"/>
      <c r="BT12" s="680"/>
      <c r="BU12" s="680"/>
      <c r="BV12" s="680"/>
      <c r="BW12" s="681"/>
      <c r="BY12" s="625" t="s">
        <v>205</v>
      </c>
      <c r="BZ12" s="626"/>
      <c r="CA12" s="626"/>
      <c r="CB12" s="626"/>
      <c r="CC12" s="626"/>
      <c r="CD12" s="626"/>
      <c r="CE12" s="626"/>
      <c r="CF12" s="626"/>
      <c r="CG12" s="626"/>
      <c r="CH12" s="626"/>
      <c r="CI12" s="626"/>
      <c r="CJ12" s="626"/>
      <c r="CK12" s="626"/>
      <c r="CL12" s="627"/>
      <c r="CM12" s="628">
        <v>32578674</v>
      </c>
      <c r="CN12" s="629"/>
      <c r="CO12" s="629"/>
      <c r="CP12" s="629"/>
      <c r="CQ12" s="629"/>
      <c r="CR12" s="629"/>
      <c r="CS12" s="629"/>
      <c r="CT12" s="630"/>
      <c r="CU12" s="679">
        <v>5.9</v>
      </c>
      <c r="CV12" s="679"/>
      <c r="CW12" s="679"/>
      <c r="CX12" s="679"/>
      <c r="CY12" s="616">
        <v>617073</v>
      </c>
      <c r="CZ12" s="629"/>
      <c r="DA12" s="629"/>
      <c r="DB12" s="629"/>
      <c r="DC12" s="629"/>
      <c r="DD12" s="629"/>
      <c r="DE12" s="629"/>
      <c r="DF12" s="629"/>
      <c r="DG12" s="629"/>
      <c r="DH12" s="629"/>
      <c r="DI12" s="629"/>
      <c r="DJ12" s="629"/>
      <c r="DK12" s="630"/>
      <c r="DL12" s="616">
        <v>4479069</v>
      </c>
      <c r="DM12" s="629"/>
      <c r="DN12" s="629"/>
      <c r="DO12" s="629"/>
      <c r="DP12" s="629"/>
      <c r="DQ12" s="629"/>
      <c r="DR12" s="629"/>
      <c r="DS12" s="629"/>
      <c r="DT12" s="629"/>
      <c r="DU12" s="629"/>
      <c r="DV12" s="629"/>
      <c r="DW12" s="629"/>
      <c r="DX12" s="686"/>
    </row>
    <row r="13" spans="2:138" ht="11.25" customHeight="1">
      <c r="B13" s="625" t="s">
        <v>206</v>
      </c>
      <c r="C13" s="626"/>
      <c r="D13" s="626"/>
      <c r="E13" s="626"/>
      <c r="F13" s="626"/>
      <c r="G13" s="626"/>
      <c r="H13" s="626"/>
      <c r="I13" s="626"/>
      <c r="J13" s="626"/>
      <c r="K13" s="626"/>
      <c r="L13" s="626"/>
      <c r="M13" s="626"/>
      <c r="N13" s="626"/>
      <c r="O13" s="626"/>
      <c r="P13" s="626"/>
      <c r="Q13" s="627"/>
      <c r="R13" s="628" t="s">
        <v>102</v>
      </c>
      <c r="S13" s="629"/>
      <c r="T13" s="629"/>
      <c r="U13" s="629"/>
      <c r="V13" s="629"/>
      <c r="W13" s="629"/>
      <c r="X13" s="629"/>
      <c r="Y13" s="630"/>
      <c r="Z13" s="679" t="s">
        <v>102</v>
      </c>
      <c r="AA13" s="679"/>
      <c r="AB13" s="679"/>
      <c r="AC13" s="679"/>
      <c r="AD13" s="680" t="s">
        <v>102</v>
      </c>
      <c r="AE13" s="680"/>
      <c r="AF13" s="680"/>
      <c r="AG13" s="680"/>
      <c r="AH13" s="680"/>
      <c r="AI13" s="680"/>
      <c r="AJ13" s="680"/>
      <c r="AK13" s="680"/>
      <c r="AL13" s="677" t="s">
        <v>102</v>
      </c>
      <c r="AM13" s="642"/>
      <c r="AN13" s="642"/>
      <c r="AO13" s="657"/>
      <c r="AP13" s="625" t="s">
        <v>207</v>
      </c>
      <c r="AQ13" s="626"/>
      <c r="AR13" s="626"/>
      <c r="AS13" s="626"/>
      <c r="AT13" s="626"/>
      <c r="AU13" s="626"/>
      <c r="AV13" s="626"/>
      <c r="AW13" s="626"/>
      <c r="AX13" s="626"/>
      <c r="AY13" s="626"/>
      <c r="AZ13" s="626"/>
      <c r="BA13" s="626"/>
      <c r="BB13" s="626"/>
      <c r="BC13" s="627"/>
      <c r="BD13" s="628">
        <v>365435</v>
      </c>
      <c r="BE13" s="629"/>
      <c r="BF13" s="629"/>
      <c r="BG13" s="629"/>
      <c r="BH13" s="629"/>
      <c r="BI13" s="629"/>
      <c r="BJ13" s="629"/>
      <c r="BK13" s="630"/>
      <c r="BL13" s="679">
        <v>0.3</v>
      </c>
      <c r="BM13" s="679"/>
      <c r="BN13" s="679"/>
      <c r="BO13" s="679"/>
      <c r="BP13" s="680" t="s">
        <v>102</v>
      </c>
      <c r="BQ13" s="680"/>
      <c r="BR13" s="680"/>
      <c r="BS13" s="680"/>
      <c r="BT13" s="680"/>
      <c r="BU13" s="680"/>
      <c r="BV13" s="680"/>
      <c r="BW13" s="681"/>
      <c r="BY13" s="625" t="s">
        <v>208</v>
      </c>
      <c r="BZ13" s="626"/>
      <c r="CA13" s="626"/>
      <c r="CB13" s="626"/>
      <c r="CC13" s="626"/>
      <c r="CD13" s="626"/>
      <c r="CE13" s="626"/>
      <c r="CF13" s="626"/>
      <c r="CG13" s="626"/>
      <c r="CH13" s="626"/>
      <c r="CI13" s="626"/>
      <c r="CJ13" s="626"/>
      <c r="CK13" s="626"/>
      <c r="CL13" s="627"/>
      <c r="CM13" s="628">
        <v>65609107</v>
      </c>
      <c r="CN13" s="629"/>
      <c r="CO13" s="629"/>
      <c r="CP13" s="629"/>
      <c r="CQ13" s="629"/>
      <c r="CR13" s="629"/>
      <c r="CS13" s="629"/>
      <c r="CT13" s="630"/>
      <c r="CU13" s="679">
        <v>11.9</v>
      </c>
      <c r="CV13" s="679"/>
      <c r="CW13" s="679"/>
      <c r="CX13" s="679"/>
      <c r="CY13" s="616">
        <v>57044906</v>
      </c>
      <c r="CZ13" s="629"/>
      <c r="DA13" s="629"/>
      <c r="DB13" s="629"/>
      <c r="DC13" s="629"/>
      <c r="DD13" s="629"/>
      <c r="DE13" s="629"/>
      <c r="DF13" s="629"/>
      <c r="DG13" s="629"/>
      <c r="DH13" s="629"/>
      <c r="DI13" s="629"/>
      <c r="DJ13" s="629"/>
      <c r="DK13" s="630"/>
      <c r="DL13" s="616">
        <v>13445967</v>
      </c>
      <c r="DM13" s="629"/>
      <c r="DN13" s="629"/>
      <c r="DO13" s="629"/>
      <c r="DP13" s="629"/>
      <c r="DQ13" s="629"/>
      <c r="DR13" s="629"/>
      <c r="DS13" s="629"/>
      <c r="DT13" s="629"/>
      <c r="DU13" s="629"/>
      <c r="DV13" s="629"/>
      <c r="DW13" s="629"/>
      <c r="DX13" s="686"/>
    </row>
    <row r="14" spans="2:138" ht="11.25" customHeight="1">
      <c r="B14" s="625" t="s">
        <v>209</v>
      </c>
      <c r="C14" s="626"/>
      <c r="D14" s="626"/>
      <c r="E14" s="626"/>
      <c r="F14" s="626"/>
      <c r="G14" s="626"/>
      <c r="H14" s="626"/>
      <c r="I14" s="626"/>
      <c r="J14" s="626"/>
      <c r="K14" s="626"/>
      <c r="L14" s="626"/>
      <c r="M14" s="626"/>
      <c r="N14" s="626"/>
      <c r="O14" s="626"/>
      <c r="P14" s="626"/>
      <c r="Q14" s="627"/>
      <c r="R14" s="628">
        <v>353577</v>
      </c>
      <c r="S14" s="629"/>
      <c r="T14" s="629"/>
      <c r="U14" s="629"/>
      <c r="V14" s="629"/>
      <c r="W14" s="629"/>
      <c r="X14" s="629"/>
      <c r="Y14" s="630"/>
      <c r="Z14" s="679">
        <v>0.1</v>
      </c>
      <c r="AA14" s="679"/>
      <c r="AB14" s="679"/>
      <c r="AC14" s="679"/>
      <c r="AD14" s="680">
        <v>353577</v>
      </c>
      <c r="AE14" s="680"/>
      <c r="AF14" s="680"/>
      <c r="AG14" s="680"/>
      <c r="AH14" s="680"/>
      <c r="AI14" s="680"/>
      <c r="AJ14" s="680"/>
      <c r="AK14" s="680"/>
      <c r="AL14" s="677">
        <v>0.1</v>
      </c>
      <c r="AM14" s="642"/>
      <c r="AN14" s="642"/>
      <c r="AO14" s="657"/>
      <c r="AP14" s="625" t="s">
        <v>210</v>
      </c>
      <c r="AQ14" s="626"/>
      <c r="AR14" s="626"/>
      <c r="AS14" s="626"/>
      <c r="AT14" s="626"/>
      <c r="AU14" s="626"/>
      <c r="AV14" s="626"/>
      <c r="AW14" s="626"/>
      <c r="AX14" s="626"/>
      <c r="AY14" s="626"/>
      <c r="AZ14" s="626"/>
      <c r="BA14" s="626"/>
      <c r="BB14" s="626"/>
      <c r="BC14" s="627"/>
      <c r="BD14" s="628">
        <v>270756</v>
      </c>
      <c r="BE14" s="629"/>
      <c r="BF14" s="629"/>
      <c r="BG14" s="629"/>
      <c r="BH14" s="629"/>
      <c r="BI14" s="629"/>
      <c r="BJ14" s="629"/>
      <c r="BK14" s="630"/>
      <c r="BL14" s="679">
        <v>0.2</v>
      </c>
      <c r="BM14" s="679"/>
      <c r="BN14" s="679"/>
      <c r="BO14" s="679"/>
      <c r="BP14" s="680" t="s">
        <v>102</v>
      </c>
      <c r="BQ14" s="680"/>
      <c r="BR14" s="680"/>
      <c r="BS14" s="680"/>
      <c r="BT14" s="680"/>
      <c r="BU14" s="680"/>
      <c r="BV14" s="680"/>
      <c r="BW14" s="681"/>
      <c r="BY14" s="625" t="s">
        <v>211</v>
      </c>
      <c r="BZ14" s="626"/>
      <c r="CA14" s="626"/>
      <c r="CB14" s="626"/>
      <c r="CC14" s="626"/>
      <c r="CD14" s="626"/>
      <c r="CE14" s="626"/>
      <c r="CF14" s="626"/>
      <c r="CG14" s="626"/>
      <c r="CH14" s="626"/>
      <c r="CI14" s="626"/>
      <c r="CJ14" s="626"/>
      <c r="CK14" s="626"/>
      <c r="CL14" s="627"/>
      <c r="CM14" s="628">
        <v>26044004</v>
      </c>
      <c r="CN14" s="629"/>
      <c r="CO14" s="629"/>
      <c r="CP14" s="629"/>
      <c r="CQ14" s="629"/>
      <c r="CR14" s="629"/>
      <c r="CS14" s="629"/>
      <c r="CT14" s="630"/>
      <c r="CU14" s="679">
        <v>4.7</v>
      </c>
      <c r="CV14" s="679"/>
      <c r="CW14" s="679"/>
      <c r="CX14" s="679"/>
      <c r="CY14" s="616">
        <v>1364728</v>
      </c>
      <c r="CZ14" s="629"/>
      <c r="DA14" s="629"/>
      <c r="DB14" s="629"/>
      <c r="DC14" s="629"/>
      <c r="DD14" s="629"/>
      <c r="DE14" s="629"/>
      <c r="DF14" s="629"/>
      <c r="DG14" s="629"/>
      <c r="DH14" s="629"/>
      <c r="DI14" s="629"/>
      <c r="DJ14" s="629"/>
      <c r="DK14" s="630"/>
      <c r="DL14" s="616">
        <v>23433602</v>
      </c>
      <c r="DM14" s="629"/>
      <c r="DN14" s="629"/>
      <c r="DO14" s="629"/>
      <c r="DP14" s="629"/>
      <c r="DQ14" s="629"/>
      <c r="DR14" s="629"/>
      <c r="DS14" s="629"/>
      <c r="DT14" s="629"/>
      <c r="DU14" s="629"/>
      <c r="DV14" s="629"/>
      <c r="DW14" s="629"/>
      <c r="DX14" s="686"/>
    </row>
    <row r="15" spans="2:138" ht="11.25" customHeight="1">
      <c r="B15" s="625" t="s">
        <v>212</v>
      </c>
      <c r="C15" s="626"/>
      <c r="D15" s="626"/>
      <c r="E15" s="626"/>
      <c r="F15" s="626"/>
      <c r="G15" s="626"/>
      <c r="H15" s="626"/>
      <c r="I15" s="626"/>
      <c r="J15" s="626"/>
      <c r="K15" s="626"/>
      <c r="L15" s="626"/>
      <c r="M15" s="626"/>
      <c r="N15" s="626"/>
      <c r="O15" s="626"/>
      <c r="P15" s="626"/>
      <c r="Q15" s="627"/>
      <c r="R15" s="628">
        <v>186678002</v>
      </c>
      <c r="S15" s="629"/>
      <c r="T15" s="629"/>
      <c r="U15" s="629"/>
      <c r="V15" s="629"/>
      <c r="W15" s="629"/>
      <c r="X15" s="629"/>
      <c r="Y15" s="630"/>
      <c r="Z15" s="679">
        <v>33</v>
      </c>
      <c r="AA15" s="679"/>
      <c r="AB15" s="679"/>
      <c r="AC15" s="679"/>
      <c r="AD15" s="680">
        <v>183823243</v>
      </c>
      <c r="AE15" s="680"/>
      <c r="AF15" s="680"/>
      <c r="AG15" s="680"/>
      <c r="AH15" s="680"/>
      <c r="AI15" s="680"/>
      <c r="AJ15" s="680"/>
      <c r="AK15" s="680"/>
      <c r="AL15" s="677">
        <v>60.8</v>
      </c>
      <c r="AM15" s="642"/>
      <c r="AN15" s="642"/>
      <c r="AO15" s="657"/>
      <c r="AP15" s="625" t="s">
        <v>213</v>
      </c>
      <c r="AQ15" s="626"/>
      <c r="AR15" s="626"/>
      <c r="AS15" s="626"/>
      <c r="AT15" s="626"/>
      <c r="AU15" s="626"/>
      <c r="AV15" s="626"/>
      <c r="AW15" s="626"/>
      <c r="AX15" s="626"/>
      <c r="AY15" s="626"/>
      <c r="AZ15" s="626"/>
      <c r="BA15" s="626"/>
      <c r="BB15" s="626"/>
      <c r="BC15" s="627"/>
      <c r="BD15" s="628">
        <v>21108750</v>
      </c>
      <c r="BE15" s="629"/>
      <c r="BF15" s="629"/>
      <c r="BG15" s="629"/>
      <c r="BH15" s="629"/>
      <c r="BI15" s="629"/>
      <c r="BJ15" s="629"/>
      <c r="BK15" s="630"/>
      <c r="BL15" s="679">
        <v>17.5</v>
      </c>
      <c r="BM15" s="679"/>
      <c r="BN15" s="679"/>
      <c r="BO15" s="679"/>
      <c r="BP15" s="680" t="s">
        <v>102</v>
      </c>
      <c r="BQ15" s="680"/>
      <c r="BR15" s="680"/>
      <c r="BS15" s="680"/>
      <c r="BT15" s="680"/>
      <c r="BU15" s="680"/>
      <c r="BV15" s="680"/>
      <c r="BW15" s="681"/>
      <c r="BY15" s="625" t="s">
        <v>214</v>
      </c>
      <c r="BZ15" s="626"/>
      <c r="CA15" s="626"/>
      <c r="CB15" s="626"/>
      <c r="CC15" s="626"/>
      <c r="CD15" s="626"/>
      <c r="CE15" s="626"/>
      <c r="CF15" s="626"/>
      <c r="CG15" s="626"/>
      <c r="CH15" s="626"/>
      <c r="CI15" s="626"/>
      <c r="CJ15" s="626"/>
      <c r="CK15" s="626"/>
      <c r="CL15" s="627"/>
      <c r="CM15" s="628" t="s">
        <v>102</v>
      </c>
      <c r="CN15" s="629"/>
      <c r="CO15" s="629"/>
      <c r="CP15" s="629"/>
      <c r="CQ15" s="629"/>
      <c r="CR15" s="629"/>
      <c r="CS15" s="629"/>
      <c r="CT15" s="630"/>
      <c r="CU15" s="679" t="s">
        <v>102</v>
      </c>
      <c r="CV15" s="679"/>
      <c r="CW15" s="679"/>
      <c r="CX15" s="679"/>
      <c r="CY15" s="616" t="s">
        <v>102</v>
      </c>
      <c r="CZ15" s="629"/>
      <c r="DA15" s="629"/>
      <c r="DB15" s="629"/>
      <c r="DC15" s="629"/>
      <c r="DD15" s="629"/>
      <c r="DE15" s="629"/>
      <c r="DF15" s="629"/>
      <c r="DG15" s="629"/>
      <c r="DH15" s="629"/>
      <c r="DI15" s="629"/>
      <c r="DJ15" s="629"/>
      <c r="DK15" s="630"/>
      <c r="DL15" s="616" t="s">
        <v>102</v>
      </c>
      <c r="DM15" s="629"/>
      <c r="DN15" s="629"/>
      <c r="DO15" s="629"/>
      <c r="DP15" s="629"/>
      <c r="DQ15" s="629"/>
      <c r="DR15" s="629"/>
      <c r="DS15" s="629"/>
      <c r="DT15" s="629"/>
      <c r="DU15" s="629"/>
      <c r="DV15" s="629"/>
      <c r="DW15" s="629"/>
      <c r="DX15" s="686"/>
    </row>
    <row r="16" spans="2:138" ht="11.25" customHeight="1">
      <c r="B16" s="625" t="s">
        <v>215</v>
      </c>
      <c r="C16" s="626"/>
      <c r="D16" s="626"/>
      <c r="E16" s="626"/>
      <c r="F16" s="626"/>
      <c r="G16" s="626"/>
      <c r="H16" s="626"/>
      <c r="I16" s="626"/>
      <c r="J16" s="626"/>
      <c r="K16" s="626"/>
      <c r="L16" s="626"/>
      <c r="M16" s="626"/>
      <c r="N16" s="626"/>
      <c r="O16" s="626"/>
      <c r="P16" s="626"/>
      <c r="Q16" s="627"/>
      <c r="R16" s="628">
        <v>183823243</v>
      </c>
      <c r="S16" s="629"/>
      <c r="T16" s="629"/>
      <c r="U16" s="629"/>
      <c r="V16" s="629"/>
      <c r="W16" s="629"/>
      <c r="X16" s="629"/>
      <c r="Y16" s="630"/>
      <c r="Z16" s="677">
        <v>32.5</v>
      </c>
      <c r="AA16" s="642"/>
      <c r="AB16" s="642"/>
      <c r="AC16" s="678"/>
      <c r="AD16" s="616">
        <v>183823243</v>
      </c>
      <c r="AE16" s="629"/>
      <c r="AF16" s="629"/>
      <c r="AG16" s="629"/>
      <c r="AH16" s="629"/>
      <c r="AI16" s="629"/>
      <c r="AJ16" s="629"/>
      <c r="AK16" s="630"/>
      <c r="AL16" s="677">
        <v>60.8</v>
      </c>
      <c r="AM16" s="642"/>
      <c r="AN16" s="642"/>
      <c r="AO16" s="657"/>
      <c r="AP16" s="625" t="s">
        <v>216</v>
      </c>
      <c r="AQ16" s="626"/>
      <c r="AR16" s="626"/>
      <c r="AS16" s="626"/>
      <c r="AT16" s="626"/>
      <c r="AU16" s="626"/>
      <c r="AV16" s="626"/>
      <c r="AW16" s="626"/>
      <c r="AX16" s="626"/>
      <c r="AY16" s="626"/>
      <c r="AZ16" s="626"/>
      <c r="BA16" s="626"/>
      <c r="BB16" s="626"/>
      <c r="BC16" s="627"/>
      <c r="BD16" s="628">
        <v>1016372</v>
      </c>
      <c r="BE16" s="629"/>
      <c r="BF16" s="629"/>
      <c r="BG16" s="629"/>
      <c r="BH16" s="629"/>
      <c r="BI16" s="629"/>
      <c r="BJ16" s="629"/>
      <c r="BK16" s="630"/>
      <c r="BL16" s="679">
        <v>0.8</v>
      </c>
      <c r="BM16" s="679"/>
      <c r="BN16" s="679"/>
      <c r="BO16" s="679"/>
      <c r="BP16" s="680" t="s">
        <v>102</v>
      </c>
      <c r="BQ16" s="680"/>
      <c r="BR16" s="680"/>
      <c r="BS16" s="680"/>
      <c r="BT16" s="680"/>
      <c r="BU16" s="680"/>
      <c r="BV16" s="680"/>
      <c r="BW16" s="681"/>
      <c r="BY16" s="625" t="s">
        <v>217</v>
      </c>
      <c r="BZ16" s="626"/>
      <c r="CA16" s="626"/>
      <c r="CB16" s="626"/>
      <c r="CC16" s="626"/>
      <c r="CD16" s="626"/>
      <c r="CE16" s="626"/>
      <c r="CF16" s="626"/>
      <c r="CG16" s="626"/>
      <c r="CH16" s="626"/>
      <c r="CI16" s="626"/>
      <c r="CJ16" s="626"/>
      <c r="CK16" s="626"/>
      <c r="CL16" s="627"/>
      <c r="CM16" s="628">
        <v>112048787</v>
      </c>
      <c r="CN16" s="629"/>
      <c r="CO16" s="629"/>
      <c r="CP16" s="629"/>
      <c r="CQ16" s="629"/>
      <c r="CR16" s="629"/>
      <c r="CS16" s="629"/>
      <c r="CT16" s="630"/>
      <c r="CU16" s="679">
        <v>20.3</v>
      </c>
      <c r="CV16" s="679"/>
      <c r="CW16" s="679"/>
      <c r="CX16" s="679"/>
      <c r="CY16" s="616">
        <v>806278</v>
      </c>
      <c r="CZ16" s="629"/>
      <c r="DA16" s="629"/>
      <c r="DB16" s="629"/>
      <c r="DC16" s="629"/>
      <c r="DD16" s="629"/>
      <c r="DE16" s="629"/>
      <c r="DF16" s="629"/>
      <c r="DG16" s="629"/>
      <c r="DH16" s="629"/>
      <c r="DI16" s="629"/>
      <c r="DJ16" s="629"/>
      <c r="DK16" s="630"/>
      <c r="DL16" s="616">
        <v>83831042</v>
      </c>
      <c r="DM16" s="629"/>
      <c r="DN16" s="629"/>
      <c r="DO16" s="629"/>
      <c r="DP16" s="629"/>
      <c r="DQ16" s="629"/>
      <c r="DR16" s="629"/>
      <c r="DS16" s="629"/>
      <c r="DT16" s="629"/>
      <c r="DU16" s="629"/>
      <c r="DV16" s="629"/>
      <c r="DW16" s="629"/>
      <c r="DX16" s="686"/>
    </row>
    <row r="17" spans="2:128" ht="11.25" customHeight="1">
      <c r="B17" s="625" t="s">
        <v>218</v>
      </c>
      <c r="C17" s="626"/>
      <c r="D17" s="626"/>
      <c r="E17" s="626"/>
      <c r="F17" s="626"/>
      <c r="G17" s="626"/>
      <c r="H17" s="626"/>
      <c r="I17" s="626"/>
      <c r="J17" s="626"/>
      <c r="K17" s="626"/>
      <c r="L17" s="626"/>
      <c r="M17" s="626"/>
      <c r="N17" s="626"/>
      <c r="O17" s="626"/>
      <c r="P17" s="626"/>
      <c r="Q17" s="627"/>
      <c r="R17" s="628">
        <v>2841251</v>
      </c>
      <c r="S17" s="629"/>
      <c r="T17" s="629"/>
      <c r="U17" s="629"/>
      <c r="V17" s="629"/>
      <c r="W17" s="629"/>
      <c r="X17" s="629"/>
      <c r="Y17" s="630"/>
      <c r="Z17" s="677">
        <v>0.5</v>
      </c>
      <c r="AA17" s="642"/>
      <c r="AB17" s="642"/>
      <c r="AC17" s="678"/>
      <c r="AD17" s="616" t="s">
        <v>102</v>
      </c>
      <c r="AE17" s="629"/>
      <c r="AF17" s="629"/>
      <c r="AG17" s="629"/>
      <c r="AH17" s="629"/>
      <c r="AI17" s="629"/>
      <c r="AJ17" s="629"/>
      <c r="AK17" s="630"/>
      <c r="AL17" s="677" t="s">
        <v>102</v>
      </c>
      <c r="AM17" s="642"/>
      <c r="AN17" s="642"/>
      <c r="AO17" s="657"/>
      <c r="AP17" s="625" t="s">
        <v>219</v>
      </c>
      <c r="AQ17" s="626"/>
      <c r="AR17" s="626"/>
      <c r="AS17" s="626"/>
      <c r="AT17" s="626"/>
      <c r="AU17" s="626"/>
      <c r="AV17" s="626"/>
      <c r="AW17" s="626"/>
      <c r="AX17" s="626"/>
      <c r="AY17" s="626"/>
      <c r="AZ17" s="626"/>
      <c r="BA17" s="626"/>
      <c r="BB17" s="626"/>
      <c r="BC17" s="627"/>
      <c r="BD17" s="628">
        <v>20092378</v>
      </c>
      <c r="BE17" s="629"/>
      <c r="BF17" s="629"/>
      <c r="BG17" s="629"/>
      <c r="BH17" s="629"/>
      <c r="BI17" s="629"/>
      <c r="BJ17" s="629"/>
      <c r="BK17" s="630"/>
      <c r="BL17" s="679">
        <v>16.7</v>
      </c>
      <c r="BM17" s="679"/>
      <c r="BN17" s="679"/>
      <c r="BO17" s="679"/>
      <c r="BP17" s="680" t="s">
        <v>102</v>
      </c>
      <c r="BQ17" s="680"/>
      <c r="BR17" s="680"/>
      <c r="BS17" s="680"/>
      <c r="BT17" s="680"/>
      <c r="BU17" s="680"/>
      <c r="BV17" s="680"/>
      <c r="BW17" s="681"/>
      <c r="BY17" s="625" t="s">
        <v>220</v>
      </c>
      <c r="BZ17" s="626"/>
      <c r="CA17" s="626"/>
      <c r="CB17" s="626"/>
      <c r="CC17" s="626"/>
      <c r="CD17" s="626"/>
      <c r="CE17" s="626"/>
      <c r="CF17" s="626"/>
      <c r="CG17" s="626"/>
      <c r="CH17" s="626"/>
      <c r="CI17" s="626"/>
      <c r="CJ17" s="626"/>
      <c r="CK17" s="626"/>
      <c r="CL17" s="627"/>
      <c r="CM17" s="628">
        <v>4456878</v>
      </c>
      <c r="CN17" s="629"/>
      <c r="CO17" s="629"/>
      <c r="CP17" s="629"/>
      <c r="CQ17" s="629"/>
      <c r="CR17" s="629"/>
      <c r="CS17" s="629"/>
      <c r="CT17" s="630"/>
      <c r="CU17" s="679">
        <v>0.8</v>
      </c>
      <c r="CV17" s="679"/>
      <c r="CW17" s="679"/>
      <c r="CX17" s="679"/>
      <c r="CY17" s="616" t="s">
        <v>102</v>
      </c>
      <c r="CZ17" s="629"/>
      <c r="DA17" s="629"/>
      <c r="DB17" s="629"/>
      <c r="DC17" s="629"/>
      <c r="DD17" s="629"/>
      <c r="DE17" s="629"/>
      <c r="DF17" s="629"/>
      <c r="DG17" s="629"/>
      <c r="DH17" s="629"/>
      <c r="DI17" s="629"/>
      <c r="DJ17" s="629"/>
      <c r="DK17" s="630"/>
      <c r="DL17" s="616">
        <v>99784</v>
      </c>
      <c r="DM17" s="629"/>
      <c r="DN17" s="629"/>
      <c r="DO17" s="629"/>
      <c r="DP17" s="629"/>
      <c r="DQ17" s="629"/>
      <c r="DR17" s="629"/>
      <c r="DS17" s="629"/>
      <c r="DT17" s="629"/>
      <c r="DU17" s="629"/>
      <c r="DV17" s="629"/>
      <c r="DW17" s="629"/>
      <c r="DX17" s="686"/>
    </row>
    <row r="18" spans="2:128" ht="11.25" customHeight="1">
      <c r="B18" s="625" t="s">
        <v>221</v>
      </c>
      <c r="C18" s="626"/>
      <c r="D18" s="626"/>
      <c r="E18" s="626"/>
      <c r="F18" s="626"/>
      <c r="G18" s="626"/>
      <c r="H18" s="626"/>
      <c r="I18" s="626"/>
      <c r="J18" s="626"/>
      <c r="K18" s="626"/>
      <c r="L18" s="626"/>
      <c r="M18" s="626"/>
      <c r="N18" s="626"/>
      <c r="O18" s="626"/>
      <c r="P18" s="626"/>
      <c r="Q18" s="627"/>
      <c r="R18" s="628">
        <v>13508</v>
      </c>
      <c r="S18" s="629"/>
      <c r="T18" s="629"/>
      <c r="U18" s="629"/>
      <c r="V18" s="629"/>
      <c r="W18" s="629"/>
      <c r="X18" s="629"/>
      <c r="Y18" s="630"/>
      <c r="Z18" s="677">
        <v>0</v>
      </c>
      <c r="AA18" s="642"/>
      <c r="AB18" s="642"/>
      <c r="AC18" s="678"/>
      <c r="AD18" s="616" t="s">
        <v>102</v>
      </c>
      <c r="AE18" s="629"/>
      <c r="AF18" s="629"/>
      <c r="AG18" s="629"/>
      <c r="AH18" s="629"/>
      <c r="AI18" s="629"/>
      <c r="AJ18" s="629"/>
      <c r="AK18" s="630"/>
      <c r="AL18" s="677" t="s">
        <v>102</v>
      </c>
      <c r="AM18" s="642"/>
      <c r="AN18" s="642"/>
      <c r="AO18" s="657"/>
      <c r="AP18" s="625" t="s">
        <v>222</v>
      </c>
      <c r="AQ18" s="626"/>
      <c r="AR18" s="626"/>
      <c r="AS18" s="626"/>
      <c r="AT18" s="626"/>
      <c r="AU18" s="626"/>
      <c r="AV18" s="626"/>
      <c r="AW18" s="626"/>
      <c r="AX18" s="626"/>
      <c r="AY18" s="626"/>
      <c r="AZ18" s="626"/>
      <c r="BA18" s="626"/>
      <c r="BB18" s="626"/>
      <c r="BC18" s="627"/>
      <c r="BD18" s="628">
        <v>39653987</v>
      </c>
      <c r="BE18" s="629"/>
      <c r="BF18" s="629"/>
      <c r="BG18" s="629"/>
      <c r="BH18" s="629"/>
      <c r="BI18" s="629"/>
      <c r="BJ18" s="629"/>
      <c r="BK18" s="630"/>
      <c r="BL18" s="679">
        <v>32.9</v>
      </c>
      <c r="BM18" s="679"/>
      <c r="BN18" s="679"/>
      <c r="BO18" s="679"/>
      <c r="BP18" s="680" t="s">
        <v>102</v>
      </c>
      <c r="BQ18" s="680"/>
      <c r="BR18" s="680"/>
      <c r="BS18" s="680"/>
      <c r="BT18" s="680"/>
      <c r="BU18" s="680"/>
      <c r="BV18" s="680"/>
      <c r="BW18" s="681"/>
      <c r="BY18" s="625" t="s">
        <v>223</v>
      </c>
      <c r="BZ18" s="626"/>
      <c r="CA18" s="626"/>
      <c r="CB18" s="626"/>
      <c r="CC18" s="626"/>
      <c r="CD18" s="626"/>
      <c r="CE18" s="626"/>
      <c r="CF18" s="626"/>
      <c r="CG18" s="626"/>
      <c r="CH18" s="626"/>
      <c r="CI18" s="626"/>
      <c r="CJ18" s="626"/>
      <c r="CK18" s="626"/>
      <c r="CL18" s="627"/>
      <c r="CM18" s="628">
        <v>87738805</v>
      </c>
      <c r="CN18" s="629"/>
      <c r="CO18" s="629"/>
      <c r="CP18" s="629"/>
      <c r="CQ18" s="629"/>
      <c r="CR18" s="629"/>
      <c r="CS18" s="629"/>
      <c r="CT18" s="630"/>
      <c r="CU18" s="679">
        <v>15.9</v>
      </c>
      <c r="CV18" s="679"/>
      <c r="CW18" s="679"/>
      <c r="CX18" s="679"/>
      <c r="CY18" s="616" t="s">
        <v>102</v>
      </c>
      <c r="CZ18" s="629"/>
      <c r="DA18" s="629"/>
      <c r="DB18" s="629"/>
      <c r="DC18" s="629"/>
      <c r="DD18" s="629"/>
      <c r="DE18" s="629"/>
      <c r="DF18" s="629"/>
      <c r="DG18" s="629"/>
      <c r="DH18" s="629"/>
      <c r="DI18" s="629"/>
      <c r="DJ18" s="629"/>
      <c r="DK18" s="630"/>
      <c r="DL18" s="616">
        <v>86864574</v>
      </c>
      <c r="DM18" s="629"/>
      <c r="DN18" s="629"/>
      <c r="DO18" s="629"/>
      <c r="DP18" s="629"/>
      <c r="DQ18" s="629"/>
      <c r="DR18" s="629"/>
      <c r="DS18" s="629"/>
      <c r="DT18" s="629"/>
      <c r="DU18" s="629"/>
      <c r="DV18" s="629"/>
      <c r="DW18" s="629"/>
      <c r="DX18" s="686"/>
    </row>
    <row r="19" spans="2:128" ht="11.25" customHeight="1">
      <c r="B19" s="625" t="s">
        <v>224</v>
      </c>
      <c r="C19" s="626"/>
      <c r="D19" s="626"/>
      <c r="E19" s="626"/>
      <c r="F19" s="626"/>
      <c r="G19" s="626"/>
      <c r="H19" s="626"/>
      <c r="I19" s="626"/>
      <c r="J19" s="626"/>
      <c r="K19" s="626"/>
      <c r="L19" s="626"/>
      <c r="M19" s="626"/>
      <c r="N19" s="626"/>
      <c r="O19" s="626"/>
      <c r="P19" s="626"/>
      <c r="Q19" s="627"/>
      <c r="R19" s="628">
        <v>325098931</v>
      </c>
      <c r="S19" s="629"/>
      <c r="T19" s="629"/>
      <c r="U19" s="629"/>
      <c r="V19" s="629"/>
      <c r="W19" s="629"/>
      <c r="X19" s="629"/>
      <c r="Y19" s="630"/>
      <c r="Z19" s="677">
        <v>57.5</v>
      </c>
      <c r="AA19" s="642"/>
      <c r="AB19" s="642"/>
      <c r="AC19" s="678"/>
      <c r="AD19" s="616">
        <v>300266414</v>
      </c>
      <c r="AE19" s="629"/>
      <c r="AF19" s="629"/>
      <c r="AG19" s="629"/>
      <c r="AH19" s="629"/>
      <c r="AI19" s="629"/>
      <c r="AJ19" s="629"/>
      <c r="AK19" s="630"/>
      <c r="AL19" s="677">
        <v>99.2</v>
      </c>
      <c r="AM19" s="642"/>
      <c r="AN19" s="642"/>
      <c r="AO19" s="657"/>
      <c r="AP19" s="625" t="s">
        <v>225</v>
      </c>
      <c r="AQ19" s="626"/>
      <c r="AR19" s="626"/>
      <c r="AS19" s="626"/>
      <c r="AT19" s="626"/>
      <c r="AU19" s="626"/>
      <c r="AV19" s="626"/>
      <c r="AW19" s="626"/>
      <c r="AX19" s="626"/>
      <c r="AY19" s="626"/>
      <c r="AZ19" s="626"/>
      <c r="BA19" s="626"/>
      <c r="BB19" s="626"/>
      <c r="BC19" s="627"/>
      <c r="BD19" s="628">
        <v>2278169</v>
      </c>
      <c r="BE19" s="629"/>
      <c r="BF19" s="629"/>
      <c r="BG19" s="629"/>
      <c r="BH19" s="629"/>
      <c r="BI19" s="629"/>
      <c r="BJ19" s="629"/>
      <c r="BK19" s="630"/>
      <c r="BL19" s="679">
        <v>1.9</v>
      </c>
      <c r="BM19" s="679"/>
      <c r="BN19" s="679"/>
      <c r="BO19" s="679"/>
      <c r="BP19" s="680" t="s">
        <v>102</v>
      </c>
      <c r="BQ19" s="680"/>
      <c r="BR19" s="680"/>
      <c r="BS19" s="680"/>
      <c r="BT19" s="680"/>
      <c r="BU19" s="680"/>
      <c r="BV19" s="680"/>
      <c r="BW19" s="681"/>
      <c r="BY19" s="625" t="s">
        <v>226</v>
      </c>
      <c r="BZ19" s="626"/>
      <c r="CA19" s="626"/>
      <c r="CB19" s="626"/>
      <c r="CC19" s="626"/>
      <c r="CD19" s="626"/>
      <c r="CE19" s="626"/>
      <c r="CF19" s="626"/>
      <c r="CG19" s="626"/>
      <c r="CH19" s="626"/>
      <c r="CI19" s="626"/>
      <c r="CJ19" s="626"/>
      <c r="CK19" s="626"/>
      <c r="CL19" s="627"/>
      <c r="CM19" s="628" t="s">
        <v>102</v>
      </c>
      <c r="CN19" s="629"/>
      <c r="CO19" s="629"/>
      <c r="CP19" s="629"/>
      <c r="CQ19" s="629"/>
      <c r="CR19" s="629"/>
      <c r="CS19" s="629"/>
      <c r="CT19" s="630"/>
      <c r="CU19" s="679" t="s">
        <v>102</v>
      </c>
      <c r="CV19" s="679"/>
      <c r="CW19" s="679"/>
      <c r="CX19" s="679"/>
      <c r="CY19" s="616" t="s">
        <v>102</v>
      </c>
      <c r="CZ19" s="629"/>
      <c r="DA19" s="629"/>
      <c r="DB19" s="629"/>
      <c r="DC19" s="629"/>
      <c r="DD19" s="629"/>
      <c r="DE19" s="629"/>
      <c r="DF19" s="629"/>
      <c r="DG19" s="629"/>
      <c r="DH19" s="629"/>
      <c r="DI19" s="629"/>
      <c r="DJ19" s="629"/>
      <c r="DK19" s="630"/>
      <c r="DL19" s="616" t="s">
        <v>102</v>
      </c>
      <c r="DM19" s="629"/>
      <c r="DN19" s="629"/>
      <c r="DO19" s="629"/>
      <c r="DP19" s="629"/>
      <c r="DQ19" s="629"/>
      <c r="DR19" s="629"/>
      <c r="DS19" s="629"/>
      <c r="DT19" s="629"/>
      <c r="DU19" s="629"/>
      <c r="DV19" s="629"/>
      <c r="DW19" s="629"/>
      <c r="DX19" s="686"/>
    </row>
    <row r="20" spans="2:128" ht="11.25" customHeight="1">
      <c r="B20" s="625" t="s">
        <v>227</v>
      </c>
      <c r="C20" s="626"/>
      <c r="D20" s="626"/>
      <c r="E20" s="626"/>
      <c r="F20" s="626"/>
      <c r="G20" s="626"/>
      <c r="H20" s="626"/>
      <c r="I20" s="626"/>
      <c r="J20" s="626"/>
      <c r="K20" s="626"/>
      <c r="L20" s="626"/>
      <c r="M20" s="626"/>
      <c r="N20" s="626"/>
      <c r="O20" s="626"/>
      <c r="P20" s="626"/>
      <c r="Q20" s="627"/>
      <c r="R20" s="628">
        <v>544470</v>
      </c>
      <c r="S20" s="629"/>
      <c r="T20" s="629"/>
      <c r="U20" s="629"/>
      <c r="V20" s="629"/>
      <c r="W20" s="629"/>
      <c r="X20" s="629"/>
      <c r="Y20" s="630"/>
      <c r="Z20" s="677">
        <v>0.1</v>
      </c>
      <c r="AA20" s="642"/>
      <c r="AB20" s="642"/>
      <c r="AC20" s="678"/>
      <c r="AD20" s="616">
        <v>544470</v>
      </c>
      <c r="AE20" s="629"/>
      <c r="AF20" s="629"/>
      <c r="AG20" s="629"/>
      <c r="AH20" s="629"/>
      <c r="AI20" s="629"/>
      <c r="AJ20" s="629"/>
      <c r="AK20" s="630"/>
      <c r="AL20" s="677">
        <v>0.2</v>
      </c>
      <c r="AM20" s="642"/>
      <c r="AN20" s="642"/>
      <c r="AO20" s="657"/>
      <c r="AP20" s="683" t="s">
        <v>228</v>
      </c>
      <c r="AQ20" s="684"/>
      <c r="AR20" s="684"/>
      <c r="AS20" s="684"/>
      <c r="AT20" s="684"/>
      <c r="AU20" s="684"/>
      <c r="AV20" s="684"/>
      <c r="AW20" s="684"/>
      <c r="AX20" s="684"/>
      <c r="AY20" s="684"/>
      <c r="AZ20" s="684"/>
      <c r="BA20" s="684"/>
      <c r="BB20" s="684"/>
      <c r="BC20" s="685"/>
      <c r="BD20" s="628">
        <v>1320150</v>
      </c>
      <c r="BE20" s="629"/>
      <c r="BF20" s="629"/>
      <c r="BG20" s="629"/>
      <c r="BH20" s="629"/>
      <c r="BI20" s="629"/>
      <c r="BJ20" s="629"/>
      <c r="BK20" s="630"/>
      <c r="BL20" s="679">
        <v>1.1000000000000001</v>
      </c>
      <c r="BM20" s="679"/>
      <c r="BN20" s="679"/>
      <c r="BO20" s="679"/>
      <c r="BP20" s="680" t="s">
        <v>102</v>
      </c>
      <c r="BQ20" s="680"/>
      <c r="BR20" s="680"/>
      <c r="BS20" s="680"/>
      <c r="BT20" s="680"/>
      <c r="BU20" s="680"/>
      <c r="BV20" s="680"/>
      <c r="BW20" s="681"/>
      <c r="BY20" s="683" t="s">
        <v>229</v>
      </c>
      <c r="BZ20" s="684"/>
      <c r="CA20" s="684"/>
      <c r="CB20" s="684"/>
      <c r="CC20" s="684"/>
      <c r="CD20" s="684"/>
      <c r="CE20" s="684"/>
      <c r="CF20" s="684"/>
      <c r="CG20" s="684"/>
      <c r="CH20" s="684"/>
      <c r="CI20" s="684"/>
      <c r="CJ20" s="684"/>
      <c r="CK20" s="684"/>
      <c r="CL20" s="685"/>
      <c r="CM20" s="628" t="s">
        <v>102</v>
      </c>
      <c r="CN20" s="629"/>
      <c r="CO20" s="629"/>
      <c r="CP20" s="629"/>
      <c r="CQ20" s="629"/>
      <c r="CR20" s="629"/>
      <c r="CS20" s="629"/>
      <c r="CT20" s="630"/>
      <c r="CU20" s="679" t="s">
        <v>102</v>
      </c>
      <c r="CV20" s="679"/>
      <c r="CW20" s="679"/>
      <c r="CX20" s="679"/>
      <c r="CY20" s="616" t="s">
        <v>102</v>
      </c>
      <c r="CZ20" s="629"/>
      <c r="DA20" s="629"/>
      <c r="DB20" s="629"/>
      <c r="DC20" s="629"/>
      <c r="DD20" s="629"/>
      <c r="DE20" s="629"/>
      <c r="DF20" s="629"/>
      <c r="DG20" s="629"/>
      <c r="DH20" s="629"/>
      <c r="DI20" s="629"/>
      <c r="DJ20" s="629"/>
      <c r="DK20" s="630"/>
      <c r="DL20" s="616" t="s">
        <v>102</v>
      </c>
      <c r="DM20" s="629"/>
      <c r="DN20" s="629"/>
      <c r="DO20" s="629"/>
      <c r="DP20" s="629"/>
      <c r="DQ20" s="629"/>
      <c r="DR20" s="629"/>
      <c r="DS20" s="629"/>
      <c r="DT20" s="629"/>
      <c r="DU20" s="629"/>
      <c r="DV20" s="629"/>
      <c r="DW20" s="629"/>
      <c r="DX20" s="686"/>
    </row>
    <row r="21" spans="2:128" ht="11.25" customHeight="1">
      <c r="B21" s="625" t="s">
        <v>230</v>
      </c>
      <c r="C21" s="626"/>
      <c r="D21" s="626"/>
      <c r="E21" s="626"/>
      <c r="F21" s="626"/>
      <c r="G21" s="626"/>
      <c r="H21" s="626"/>
      <c r="I21" s="626"/>
      <c r="J21" s="626"/>
      <c r="K21" s="626"/>
      <c r="L21" s="626"/>
      <c r="M21" s="626"/>
      <c r="N21" s="626"/>
      <c r="O21" s="626"/>
      <c r="P21" s="626"/>
      <c r="Q21" s="627"/>
      <c r="R21" s="628">
        <v>2386606</v>
      </c>
      <c r="S21" s="629"/>
      <c r="T21" s="629"/>
      <c r="U21" s="629"/>
      <c r="V21" s="629"/>
      <c r="W21" s="629"/>
      <c r="X21" s="629"/>
      <c r="Y21" s="630"/>
      <c r="Z21" s="677">
        <v>0.4</v>
      </c>
      <c r="AA21" s="642"/>
      <c r="AB21" s="642"/>
      <c r="AC21" s="678"/>
      <c r="AD21" s="616" t="s">
        <v>102</v>
      </c>
      <c r="AE21" s="629"/>
      <c r="AF21" s="629"/>
      <c r="AG21" s="629"/>
      <c r="AH21" s="629"/>
      <c r="AI21" s="629"/>
      <c r="AJ21" s="629"/>
      <c r="AK21" s="630"/>
      <c r="AL21" s="677" t="s">
        <v>102</v>
      </c>
      <c r="AM21" s="642"/>
      <c r="AN21" s="642"/>
      <c r="AO21" s="657"/>
      <c r="AP21" s="683" t="s">
        <v>231</v>
      </c>
      <c r="AQ21" s="684"/>
      <c r="AR21" s="684"/>
      <c r="AS21" s="684"/>
      <c r="AT21" s="684"/>
      <c r="AU21" s="684"/>
      <c r="AV21" s="684"/>
      <c r="AW21" s="684"/>
      <c r="AX21" s="684"/>
      <c r="AY21" s="684"/>
      <c r="AZ21" s="684"/>
      <c r="BA21" s="684"/>
      <c r="BB21" s="684"/>
      <c r="BC21" s="685"/>
      <c r="BD21" s="628">
        <v>452456</v>
      </c>
      <c r="BE21" s="629"/>
      <c r="BF21" s="629"/>
      <c r="BG21" s="629"/>
      <c r="BH21" s="629"/>
      <c r="BI21" s="629"/>
      <c r="BJ21" s="629"/>
      <c r="BK21" s="630"/>
      <c r="BL21" s="679">
        <v>0.4</v>
      </c>
      <c r="BM21" s="679"/>
      <c r="BN21" s="679"/>
      <c r="BO21" s="679"/>
      <c r="BP21" s="680" t="s">
        <v>102</v>
      </c>
      <c r="BQ21" s="680"/>
      <c r="BR21" s="680"/>
      <c r="BS21" s="680"/>
      <c r="BT21" s="680"/>
      <c r="BU21" s="680"/>
      <c r="BV21" s="680"/>
      <c r="BW21" s="681"/>
      <c r="BY21" s="683" t="s">
        <v>232</v>
      </c>
      <c r="BZ21" s="684"/>
      <c r="CA21" s="684"/>
      <c r="CB21" s="684"/>
      <c r="CC21" s="684"/>
      <c r="CD21" s="684"/>
      <c r="CE21" s="684"/>
      <c r="CF21" s="684"/>
      <c r="CG21" s="684"/>
      <c r="CH21" s="684"/>
      <c r="CI21" s="684"/>
      <c r="CJ21" s="684"/>
      <c r="CK21" s="684"/>
      <c r="CL21" s="685"/>
      <c r="CM21" s="628">
        <v>90072</v>
      </c>
      <c r="CN21" s="629"/>
      <c r="CO21" s="629"/>
      <c r="CP21" s="629"/>
      <c r="CQ21" s="629"/>
      <c r="CR21" s="629"/>
      <c r="CS21" s="629"/>
      <c r="CT21" s="630"/>
      <c r="CU21" s="679">
        <v>0</v>
      </c>
      <c r="CV21" s="679"/>
      <c r="CW21" s="679"/>
      <c r="CX21" s="679"/>
      <c r="CY21" s="616" t="s">
        <v>102</v>
      </c>
      <c r="CZ21" s="629"/>
      <c r="DA21" s="629"/>
      <c r="DB21" s="629"/>
      <c r="DC21" s="629"/>
      <c r="DD21" s="629"/>
      <c r="DE21" s="629"/>
      <c r="DF21" s="629"/>
      <c r="DG21" s="629"/>
      <c r="DH21" s="629"/>
      <c r="DI21" s="629"/>
      <c r="DJ21" s="629"/>
      <c r="DK21" s="630"/>
      <c r="DL21" s="616">
        <v>90072</v>
      </c>
      <c r="DM21" s="629"/>
      <c r="DN21" s="629"/>
      <c r="DO21" s="629"/>
      <c r="DP21" s="629"/>
      <c r="DQ21" s="629"/>
      <c r="DR21" s="629"/>
      <c r="DS21" s="629"/>
      <c r="DT21" s="629"/>
      <c r="DU21" s="629"/>
      <c r="DV21" s="629"/>
      <c r="DW21" s="629"/>
      <c r="DX21" s="686"/>
    </row>
    <row r="22" spans="2:128" ht="11.25" customHeight="1">
      <c r="B22" s="625" t="s">
        <v>233</v>
      </c>
      <c r="C22" s="626"/>
      <c r="D22" s="626"/>
      <c r="E22" s="626"/>
      <c r="F22" s="626"/>
      <c r="G22" s="626"/>
      <c r="H22" s="626"/>
      <c r="I22" s="626"/>
      <c r="J22" s="626"/>
      <c r="K22" s="626"/>
      <c r="L22" s="626"/>
      <c r="M22" s="626"/>
      <c r="N22" s="626"/>
      <c r="O22" s="626"/>
      <c r="P22" s="626"/>
      <c r="Q22" s="627"/>
      <c r="R22" s="628">
        <v>7614209</v>
      </c>
      <c r="S22" s="629"/>
      <c r="T22" s="629"/>
      <c r="U22" s="629"/>
      <c r="V22" s="629"/>
      <c r="W22" s="629"/>
      <c r="X22" s="629"/>
      <c r="Y22" s="630"/>
      <c r="Z22" s="677">
        <v>1.3</v>
      </c>
      <c r="AA22" s="642"/>
      <c r="AB22" s="642"/>
      <c r="AC22" s="678"/>
      <c r="AD22" s="616">
        <v>1371606</v>
      </c>
      <c r="AE22" s="629"/>
      <c r="AF22" s="629"/>
      <c r="AG22" s="629"/>
      <c r="AH22" s="629"/>
      <c r="AI22" s="629"/>
      <c r="AJ22" s="629"/>
      <c r="AK22" s="630"/>
      <c r="AL22" s="677">
        <v>0.5</v>
      </c>
      <c r="AM22" s="642"/>
      <c r="AN22" s="642"/>
      <c r="AO22" s="657"/>
      <c r="AP22" s="683" t="s">
        <v>234</v>
      </c>
      <c r="AQ22" s="684"/>
      <c r="AR22" s="684"/>
      <c r="AS22" s="684"/>
      <c r="AT22" s="684"/>
      <c r="AU22" s="684"/>
      <c r="AV22" s="684"/>
      <c r="AW22" s="684"/>
      <c r="AX22" s="684"/>
      <c r="AY22" s="684"/>
      <c r="AZ22" s="684"/>
      <c r="BA22" s="684"/>
      <c r="BB22" s="684"/>
      <c r="BC22" s="685"/>
      <c r="BD22" s="628">
        <v>985679</v>
      </c>
      <c r="BE22" s="629"/>
      <c r="BF22" s="629"/>
      <c r="BG22" s="629"/>
      <c r="BH22" s="629"/>
      <c r="BI22" s="629"/>
      <c r="BJ22" s="629"/>
      <c r="BK22" s="630"/>
      <c r="BL22" s="679">
        <v>0.8</v>
      </c>
      <c r="BM22" s="679"/>
      <c r="BN22" s="679"/>
      <c r="BO22" s="679"/>
      <c r="BP22" s="680" t="s">
        <v>102</v>
      </c>
      <c r="BQ22" s="680"/>
      <c r="BR22" s="680"/>
      <c r="BS22" s="680"/>
      <c r="BT22" s="680"/>
      <c r="BU22" s="680"/>
      <c r="BV22" s="680"/>
      <c r="BW22" s="681"/>
      <c r="BY22" s="683" t="s">
        <v>235</v>
      </c>
      <c r="BZ22" s="684"/>
      <c r="CA22" s="684"/>
      <c r="CB22" s="684"/>
      <c r="CC22" s="684"/>
      <c r="CD22" s="684"/>
      <c r="CE22" s="684"/>
      <c r="CF22" s="684"/>
      <c r="CG22" s="684"/>
      <c r="CH22" s="684"/>
      <c r="CI22" s="684"/>
      <c r="CJ22" s="684"/>
      <c r="CK22" s="684"/>
      <c r="CL22" s="685"/>
      <c r="CM22" s="628">
        <v>192758</v>
      </c>
      <c r="CN22" s="629"/>
      <c r="CO22" s="629"/>
      <c r="CP22" s="629"/>
      <c r="CQ22" s="629"/>
      <c r="CR22" s="629"/>
      <c r="CS22" s="629"/>
      <c r="CT22" s="630"/>
      <c r="CU22" s="679">
        <v>0</v>
      </c>
      <c r="CV22" s="679"/>
      <c r="CW22" s="679"/>
      <c r="CX22" s="679"/>
      <c r="CY22" s="616" t="s">
        <v>102</v>
      </c>
      <c r="CZ22" s="629"/>
      <c r="DA22" s="629"/>
      <c r="DB22" s="629"/>
      <c r="DC22" s="629"/>
      <c r="DD22" s="629"/>
      <c r="DE22" s="629"/>
      <c r="DF22" s="629"/>
      <c r="DG22" s="629"/>
      <c r="DH22" s="629"/>
      <c r="DI22" s="629"/>
      <c r="DJ22" s="629"/>
      <c r="DK22" s="630"/>
      <c r="DL22" s="616">
        <v>192758</v>
      </c>
      <c r="DM22" s="629"/>
      <c r="DN22" s="629"/>
      <c r="DO22" s="629"/>
      <c r="DP22" s="629"/>
      <c r="DQ22" s="629"/>
      <c r="DR22" s="629"/>
      <c r="DS22" s="629"/>
      <c r="DT22" s="629"/>
      <c r="DU22" s="629"/>
      <c r="DV22" s="629"/>
      <c r="DW22" s="629"/>
      <c r="DX22" s="686"/>
    </row>
    <row r="23" spans="2:128" ht="11.25" customHeight="1">
      <c r="B23" s="625" t="s">
        <v>236</v>
      </c>
      <c r="C23" s="626"/>
      <c r="D23" s="626"/>
      <c r="E23" s="626"/>
      <c r="F23" s="626"/>
      <c r="G23" s="626"/>
      <c r="H23" s="626"/>
      <c r="I23" s="626"/>
      <c r="J23" s="626"/>
      <c r="K23" s="626"/>
      <c r="L23" s="626"/>
      <c r="M23" s="626"/>
      <c r="N23" s="626"/>
      <c r="O23" s="626"/>
      <c r="P23" s="626"/>
      <c r="Q23" s="627"/>
      <c r="R23" s="628">
        <v>2744429</v>
      </c>
      <c r="S23" s="629"/>
      <c r="T23" s="629"/>
      <c r="U23" s="629"/>
      <c r="V23" s="629"/>
      <c r="W23" s="629"/>
      <c r="X23" s="629"/>
      <c r="Y23" s="630"/>
      <c r="Z23" s="677">
        <v>0.5</v>
      </c>
      <c r="AA23" s="642"/>
      <c r="AB23" s="642"/>
      <c r="AC23" s="678"/>
      <c r="AD23" s="616" t="s">
        <v>102</v>
      </c>
      <c r="AE23" s="629"/>
      <c r="AF23" s="629"/>
      <c r="AG23" s="629"/>
      <c r="AH23" s="629"/>
      <c r="AI23" s="629"/>
      <c r="AJ23" s="629"/>
      <c r="AK23" s="630"/>
      <c r="AL23" s="677" t="s">
        <v>102</v>
      </c>
      <c r="AM23" s="642"/>
      <c r="AN23" s="642"/>
      <c r="AO23" s="657"/>
      <c r="AP23" s="683" t="s">
        <v>237</v>
      </c>
      <c r="AQ23" s="684"/>
      <c r="AR23" s="684"/>
      <c r="AS23" s="684"/>
      <c r="AT23" s="684"/>
      <c r="AU23" s="684"/>
      <c r="AV23" s="684"/>
      <c r="AW23" s="684"/>
      <c r="AX23" s="684"/>
      <c r="AY23" s="684"/>
      <c r="AZ23" s="684"/>
      <c r="BA23" s="684"/>
      <c r="BB23" s="684"/>
      <c r="BC23" s="685"/>
      <c r="BD23" s="628">
        <v>9209625</v>
      </c>
      <c r="BE23" s="629"/>
      <c r="BF23" s="629"/>
      <c r="BG23" s="629"/>
      <c r="BH23" s="629"/>
      <c r="BI23" s="629"/>
      <c r="BJ23" s="629"/>
      <c r="BK23" s="630"/>
      <c r="BL23" s="679">
        <v>7.6</v>
      </c>
      <c r="BM23" s="679"/>
      <c r="BN23" s="679"/>
      <c r="BO23" s="679"/>
      <c r="BP23" s="680" t="s">
        <v>102</v>
      </c>
      <c r="BQ23" s="680"/>
      <c r="BR23" s="680"/>
      <c r="BS23" s="680"/>
      <c r="BT23" s="680"/>
      <c r="BU23" s="680"/>
      <c r="BV23" s="680"/>
      <c r="BW23" s="681"/>
      <c r="BY23" s="683" t="s">
        <v>238</v>
      </c>
      <c r="BZ23" s="684"/>
      <c r="CA23" s="684"/>
      <c r="CB23" s="684"/>
      <c r="CC23" s="684"/>
      <c r="CD23" s="684"/>
      <c r="CE23" s="684"/>
      <c r="CF23" s="684"/>
      <c r="CG23" s="684"/>
      <c r="CH23" s="684"/>
      <c r="CI23" s="684"/>
      <c r="CJ23" s="684"/>
      <c r="CK23" s="684"/>
      <c r="CL23" s="685"/>
      <c r="CM23" s="628">
        <v>179261</v>
      </c>
      <c r="CN23" s="629"/>
      <c r="CO23" s="629"/>
      <c r="CP23" s="629"/>
      <c r="CQ23" s="629"/>
      <c r="CR23" s="629"/>
      <c r="CS23" s="629"/>
      <c r="CT23" s="630"/>
      <c r="CU23" s="679">
        <v>0</v>
      </c>
      <c r="CV23" s="679"/>
      <c r="CW23" s="679"/>
      <c r="CX23" s="679"/>
      <c r="CY23" s="616" t="s">
        <v>102</v>
      </c>
      <c r="CZ23" s="629"/>
      <c r="DA23" s="629"/>
      <c r="DB23" s="629"/>
      <c r="DC23" s="629"/>
      <c r="DD23" s="629"/>
      <c r="DE23" s="629"/>
      <c r="DF23" s="629"/>
      <c r="DG23" s="629"/>
      <c r="DH23" s="629"/>
      <c r="DI23" s="629"/>
      <c r="DJ23" s="629"/>
      <c r="DK23" s="630"/>
      <c r="DL23" s="616">
        <v>179261</v>
      </c>
      <c r="DM23" s="629"/>
      <c r="DN23" s="629"/>
      <c r="DO23" s="629"/>
      <c r="DP23" s="629"/>
      <c r="DQ23" s="629"/>
      <c r="DR23" s="629"/>
      <c r="DS23" s="629"/>
      <c r="DT23" s="629"/>
      <c r="DU23" s="629"/>
      <c r="DV23" s="629"/>
      <c r="DW23" s="629"/>
      <c r="DX23" s="686"/>
    </row>
    <row r="24" spans="2:128" ht="11.25" customHeight="1">
      <c r="B24" s="625" t="s">
        <v>239</v>
      </c>
      <c r="C24" s="626"/>
      <c r="D24" s="626"/>
      <c r="E24" s="626"/>
      <c r="F24" s="626"/>
      <c r="G24" s="626"/>
      <c r="H24" s="626"/>
      <c r="I24" s="626"/>
      <c r="J24" s="626"/>
      <c r="K24" s="626"/>
      <c r="L24" s="626"/>
      <c r="M24" s="626"/>
      <c r="N24" s="626"/>
      <c r="O24" s="626"/>
      <c r="P24" s="626"/>
      <c r="Q24" s="627"/>
      <c r="R24" s="628">
        <v>79742413</v>
      </c>
      <c r="S24" s="629"/>
      <c r="T24" s="629"/>
      <c r="U24" s="629"/>
      <c r="V24" s="629"/>
      <c r="W24" s="629"/>
      <c r="X24" s="629"/>
      <c r="Y24" s="630"/>
      <c r="Z24" s="677">
        <v>14.1</v>
      </c>
      <c r="AA24" s="642"/>
      <c r="AB24" s="642"/>
      <c r="AC24" s="678"/>
      <c r="AD24" s="616" t="s">
        <v>102</v>
      </c>
      <c r="AE24" s="629"/>
      <c r="AF24" s="629"/>
      <c r="AG24" s="629"/>
      <c r="AH24" s="629"/>
      <c r="AI24" s="629"/>
      <c r="AJ24" s="629"/>
      <c r="AK24" s="630"/>
      <c r="AL24" s="677" t="s">
        <v>102</v>
      </c>
      <c r="AM24" s="642"/>
      <c r="AN24" s="642"/>
      <c r="AO24" s="657"/>
      <c r="AP24" s="683" t="s">
        <v>240</v>
      </c>
      <c r="AQ24" s="684"/>
      <c r="AR24" s="684"/>
      <c r="AS24" s="684"/>
      <c r="AT24" s="684"/>
      <c r="AU24" s="684"/>
      <c r="AV24" s="684"/>
      <c r="AW24" s="684"/>
      <c r="AX24" s="684"/>
      <c r="AY24" s="684"/>
      <c r="AZ24" s="684"/>
      <c r="BA24" s="684"/>
      <c r="BB24" s="684"/>
      <c r="BC24" s="685"/>
      <c r="BD24" s="628">
        <v>13067050</v>
      </c>
      <c r="BE24" s="629"/>
      <c r="BF24" s="629"/>
      <c r="BG24" s="629"/>
      <c r="BH24" s="629"/>
      <c r="BI24" s="629"/>
      <c r="BJ24" s="629"/>
      <c r="BK24" s="630"/>
      <c r="BL24" s="679">
        <v>10.8</v>
      </c>
      <c r="BM24" s="679"/>
      <c r="BN24" s="679"/>
      <c r="BO24" s="679"/>
      <c r="BP24" s="680" t="s">
        <v>102</v>
      </c>
      <c r="BQ24" s="680"/>
      <c r="BR24" s="680"/>
      <c r="BS24" s="680"/>
      <c r="BT24" s="680"/>
      <c r="BU24" s="680"/>
      <c r="BV24" s="680"/>
      <c r="BW24" s="681"/>
      <c r="BY24" s="683" t="s">
        <v>241</v>
      </c>
      <c r="BZ24" s="684"/>
      <c r="CA24" s="684"/>
      <c r="CB24" s="684"/>
      <c r="CC24" s="684"/>
      <c r="CD24" s="684"/>
      <c r="CE24" s="684"/>
      <c r="CF24" s="684"/>
      <c r="CG24" s="684"/>
      <c r="CH24" s="684"/>
      <c r="CI24" s="684"/>
      <c r="CJ24" s="684"/>
      <c r="CK24" s="684"/>
      <c r="CL24" s="685"/>
      <c r="CM24" s="628">
        <v>19636721</v>
      </c>
      <c r="CN24" s="629"/>
      <c r="CO24" s="629"/>
      <c r="CP24" s="629"/>
      <c r="CQ24" s="629"/>
      <c r="CR24" s="629"/>
      <c r="CS24" s="629"/>
      <c r="CT24" s="630"/>
      <c r="CU24" s="679">
        <v>3.6</v>
      </c>
      <c r="CV24" s="679"/>
      <c r="CW24" s="679"/>
      <c r="CX24" s="679"/>
      <c r="CY24" s="616" t="s">
        <v>102</v>
      </c>
      <c r="CZ24" s="629"/>
      <c r="DA24" s="629"/>
      <c r="DB24" s="629"/>
      <c r="DC24" s="629"/>
      <c r="DD24" s="629"/>
      <c r="DE24" s="629"/>
      <c r="DF24" s="629"/>
      <c r="DG24" s="629"/>
      <c r="DH24" s="629"/>
      <c r="DI24" s="629"/>
      <c r="DJ24" s="629"/>
      <c r="DK24" s="630"/>
      <c r="DL24" s="616">
        <v>19636721</v>
      </c>
      <c r="DM24" s="629"/>
      <c r="DN24" s="629"/>
      <c r="DO24" s="629"/>
      <c r="DP24" s="629"/>
      <c r="DQ24" s="629"/>
      <c r="DR24" s="629"/>
      <c r="DS24" s="629"/>
      <c r="DT24" s="629"/>
      <c r="DU24" s="629"/>
      <c r="DV24" s="629"/>
      <c r="DW24" s="629"/>
      <c r="DX24" s="686"/>
    </row>
    <row r="25" spans="2:128" ht="11.25" customHeight="1">
      <c r="B25" s="625" t="s">
        <v>242</v>
      </c>
      <c r="C25" s="626"/>
      <c r="D25" s="626"/>
      <c r="E25" s="626"/>
      <c r="F25" s="626"/>
      <c r="G25" s="626"/>
      <c r="H25" s="626"/>
      <c r="I25" s="626"/>
      <c r="J25" s="626"/>
      <c r="K25" s="626"/>
      <c r="L25" s="626"/>
      <c r="M25" s="626"/>
      <c r="N25" s="626"/>
      <c r="O25" s="626"/>
      <c r="P25" s="626"/>
      <c r="Q25" s="627"/>
      <c r="R25" s="628" t="s">
        <v>102</v>
      </c>
      <c r="S25" s="629"/>
      <c r="T25" s="629"/>
      <c r="U25" s="629"/>
      <c r="V25" s="629"/>
      <c r="W25" s="629"/>
      <c r="X25" s="629"/>
      <c r="Y25" s="630"/>
      <c r="Z25" s="677" t="s">
        <v>102</v>
      </c>
      <c r="AA25" s="642"/>
      <c r="AB25" s="642"/>
      <c r="AC25" s="678"/>
      <c r="AD25" s="616" t="s">
        <v>102</v>
      </c>
      <c r="AE25" s="629"/>
      <c r="AF25" s="629"/>
      <c r="AG25" s="629"/>
      <c r="AH25" s="629"/>
      <c r="AI25" s="629"/>
      <c r="AJ25" s="629"/>
      <c r="AK25" s="630"/>
      <c r="AL25" s="677" t="s">
        <v>102</v>
      </c>
      <c r="AM25" s="642"/>
      <c r="AN25" s="642"/>
      <c r="AO25" s="657"/>
      <c r="AP25" s="683" t="s">
        <v>243</v>
      </c>
      <c r="AQ25" s="684"/>
      <c r="AR25" s="684"/>
      <c r="AS25" s="684"/>
      <c r="AT25" s="684"/>
      <c r="AU25" s="684"/>
      <c r="AV25" s="684"/>
      <c r="AW25" s="684"/>
      <c r="AX25" s="684"/>
      <c r="AY25" s="684"/>
      <c r="AZ25" s="684"/>
      <c r="BA25" s="684"/>
      <c r="BB25" s="684"/>
      <c r="BC25" s="685"/>
      <c r="BD25" s="628">
        <v>5800</v>
      </c>
      <c r="BE25" s="629"/>
      <c r="BF25" s="629"/>
      <c r="BG25" s="629"/>
      <c r="BH25" s="629"/>
      <c r="BI25" s="629"/>
      <c r="BJ25" s="629"/>
      <c r="BK25" s="630"/>
      <c r="BL25" s="679">
        <v>0</v>
      </c>
      <c r="BM25" s="679"/>
      <c r="BN25" s="679"/>
      <c r="BO25" s="679"/>
      <c r="BP25" s="680" t="s">
        <v>102</v>
      </c>
      <c r="BQ25" s="680"/>
      <c r="BR25" s="680"/>
      <c r="BS25" s="680"/>
      <c r="BT25" s="680"/>
      <c r="BU25" s="680"/>
      <c r="BV25" s="680"/>
      <c r="BW25" s="681"/>
      <c r="BY25" s="683" t="s">
        <v>244</v>
      </c>
      <c r="BZ25" s="684"/>
      <c r="CA25" s="684"/>
      <c r="CB25" s="684"/>
      <c r="CC25" s="684"/>
      <c r="CD25" s="684"/>
      <c r="CE25" s="684"/>
      <c r="CF25" s="684"/>
      <c r="CG25" s="684"/>
      <c r="CH25" s="684"/>
      <c r="CI25" s="684"/>
      <c r="CJ25" s="684"/>
      <c r="CK25" s="684"/>
      <c r="CL25" s="685"/>
      <c r="CM25" s="628">
        <v>319027</v>
      </c>
      <c r="CN25" s="629"/>
      <c r="CO25" s="629"/>
      <c r="CP25" s="629"/>
      <c r="CQ25" s="629"/>
      <c r="CR25" s="629"/>
      <c r="CS25" s="629"/>
      <c r="CT25" s="630"/>
      <c r="CU25" s="679">
        <v>0.1</v>
      </c>
      <c r="CV25" s="679"/>
      <c r="CW25" s="679"/>
      <c r="CX25" s="679"/>
      <c r="CY25" s="616" t="s">
        <v>102</v>
      </c>
      <c r="CZ25" s="629"/>
      <c r="DA25" s="629"/>
      <c r="DB25" s="629"/>
      <c r="DC25" s="629"/>
      <c r="DD25" s="629"/>
      <c r="DE25" s="629"/>
      <c r="DF25" s="629"/>
      <c r="DG25" s="629"/>
      <c r="DH25" s="629"/>
      <c r="DI25" s="629"/>
      <c r="DJ25" s="629"/>
      <c r="DK25" s="630"/>
      <c r="DL25" s="616">
        <v>319027</v>
      </c>
      <c r="DM25" s="629"/>
      <c r="DN25" s="629"/>
      <c r="DO25" s="629"/>
      <c r="DP25" s="629"/>
      <c r="DQ25" s="629"/>
      <c r="DR25" s="629"/>
      <c r="DS25" s="629"/>
      <c r="DT25" s="629"/>
      <c r="DU25" s="629"/>
      <c r="DV25" s="629"/>
      <c r="DW25" s="629"/>
      <c r="DX25" s="686"/>
    </row>
    <row r="26" spans="2:128" ht="11.25" customHeight="1">
      <c r="B26" s="625" t="s">
        <v>245</v>
      </c>
      <c r="C26" s="626"/>
      <c r="D26" s="626"/>
      <c r="E26" s="626"/>
      <c r="F26" s="626"/>
      <c r="G26" s="626"/>
      <c r="H26" s="626"/>
      <c r="I26" s="626"/>
      <c r="J26" s="626"/>
      <c r="K26" s="626"/>
      <c r="L26" s="626"/>
      <c r="M26" s="626"/>
      <c r="N26" s="626"/>
      <c r="O26" s="626"/>
      <c r="P26" s="626"/>
      <c r="Q26" s="627"/>
      <c r="R26" s="628">
        <v>2605918</v>
      </c>
      <c r="S26" s="629"/>
      <c r="T26" s="629"/>
      <c r="U26" s="629"/>
      <c r="V26" s="629"/>
      <c r="W26" s="629"/>
      <c r="X26" s="629"/>
      <c r="Y26" s="630"/>
      <c r="Z26" s="677">
        <v>0.5</v>
      </c>
      <c r="AA26" s="642"/>
      <c r="AB26" s="642"/>
      <c r="AC26" s="678"/>
      <c r="AD26" s="616" t="s">
        <v>102</v>
      </c>
      <c r="AE26" s="629"/>
      <c r="AF26" s="629"/>
      <c r="AG26" s="629"/>
      <c r="AH26" s="629"/>
      <c r="AI26" s="629"/>
      <c r="AJ26" s="629"/>
      <c r="AK26" s="630"/>
      <c r="AL26" s="677" t="s">
        <v>102</v>
      </c>
      <c r="AM26" s="642"/>
      <c r="AN26" s="642"/>
      <c r="AO26" s="657"/>
      <c r="AP26" s="683" t="s">
        <v>246</v>
      </c>
      <c r="AQ26" s="684"/>
      <c r="AR26" s="684"/>
      <c r="AS26" s="684"/>
      <c r="AT26" s="684"/>
      <c r="AU26" s="684"/>
      <c r="AV26" s="684"/>
      <c r="AW26" s="684"/>
      <c r="AX26" s="684"/>
      <c r="AY26" s="684"/>
      <c r="AZ26" s="684"/>
      <c r="BA26" s="684"/>
      <c r="BB26" s="684"/>
      <c r="BC26" s="685"/>
      <c r="BD26" s="628" t="s">
        <v>102</v>
      </c>
      <c r="BE26" s="629"/>
      <c r="BF26" s="629"/>
      <c r="BG26" s="629"/>
      <c r="BH26" s="629"/>
      <c r="BI26" s="629"/>
      <c r="BJ26" s="629"/>
      <c r="BK26" s="630"/>
      <c r="BL26" s="679" t="s">
        <v>102</v>
      </c>
      <c r="BM26" s="679"/>
      <c r="BN26" s="679"/>
      <c r="BO26" s="679"/>
      <c r="BP26" s="680" t="s">
        <v>102</v>
      </c>
      <c r="BQ26" s="680"/>
      <c r="BR26" s="680"/>
      <c r="BS26" s="680"/>
      <c r="BT26" s="680"/>
      <c r="BU26" s="680"/>
      <c r="BV26" s="680"/>
      <c r="BW26" s="681"/>
      <c r="BY26" s="683" t="s">
        <v>247</v>
      </c>
      <c r="BZ26" s="684"/>
      <c r="CA26" s="684"/>
      <c r="CB26" s="684"/>
      <c r="CC26" s="684"/>
      <c r="CD26" s="684"/>
      <c r="CE26" s="684"/>
      <c r="CF26" s="684"/>
      <c r="CG26" s="684"/>
      <c r="CH26" s="684"/>
      <c r="CI26" s="684"/>
      <c r="CJ26" s="684"/>
      <c r="CK26" s="684"/>
      <c r="CL26" s="685"/>
      <c r="CM26" s="628" t="s">
        <v>102</v>
      </c>
      <c r="CN26" s="629"/>
      <c r="CO26" s="629"/>
      <c r="CP26" s="629"/>
      <c r="CQ26" s="629"/>
      <c r="CR26" s="629"/>
      <c r="CS26" s="629"/>
      <c r="CT26" s="630"/>
      <c r="CU26" s="679" t="s">
        <v>102</v>
      </c>
      <c r="CV26" s="679"/>
      <c r="CW26" s="679"/>
      <c r="CX26" s="679"/>
      <c r="CY26" s="616" t="s">
        <v>102</v>
      </c>
      <c r="CZ26" s="629"/>
      <c r="DA26" s="629"/>
      <c r="DB26" s="629"/>
      <c r="DC26" s="629"/>
      <c r="DD26" s="629"/>
      <c r="DE26" s="629"/>
      <c r="DF26" s="629"/>
      <c r="DG26" s="629"/>
      <c r="DH26" s="629"/>
      <c r="DI26" s="629"/>
      <c r="DJ26" s="629"/>
      <c r="DK26" s="630"/>
      <c r="DL26" s="616" t="s">
        <v>102</v>
      </c>
      <c r="DM26" s="629"/>
      <c r="DN26" s="629"/>
      <c r="DO26" s="629"/>
      <c r="DP26" s="629"/>
      <c r="DQ26" s="629"/>
      <c r="DR26" s="629"/>
      <c r="DS26" s="629"/>
      <c r="DT26" s="629"/>
      <c r="DU26" s="629"/>
      <c r="DV26" s="629"/>
      <c r="DW26" s="629"/>
      <c r="DX26" s="686"/>
    </row>
    <row r="27" spans="2:128" ht="11.25" customHeight="1">
      <c r="B27" s="625" t="s">
        <v>248</v>
      </c>
      <c r="C27" s="626"/>
      <c r="D27" s="626"/>
      <c r="E27" s="626"/>
      <c r="F27" s="626"/>
      <c r="G27" s="626"/>
      <c r="H27" s="626"/>
      <c r="I27" s="626"/>
      <c r="J27" s="626"/>
      <c r="K27" s="626"/>
      <c r="L27" s="626"/>
      <c r="M27" s="626"/>
      <c r="N27" s="626"/>
      <c r="O27" s="626"/>
      <c r="P27" s="626"/>
      <c r="Q27" s="627"/>
      <c r="R27" s="628">
        <v>330718</v>
      </c>
      <c r="S27" s="629"/>
      <c r="T27" s="629"/>
      <c r="U27" s="629"/>
      <c r="V27" s="629"/>
      <c r="W27" s="629"/>
      <c r="X27" s="629"/>
      <c r="Y27" s="630"/>
      <c r="Z27" s="677">
        <v>0.1</v>
      </c>
      <c r="AA27" s="642"/>
      <c r="AB27" s="642"/>
      <c r="AC27" s="678"/>
      <c r="AD27" s="616" t="s">
        <v>102</v>
      </c>
      <c r="AE27" s="629"/>
      <c r="AF27" s="629"/>
      <c r="AG27" s="629"/>
      <c r="AH27" s="629"/>
      <c r="AI27" s="629"/>
      <c r="AJ27" s="629"/>
      <c r="AK27" s="630"/>
      <c r="AL27" s="677" t="s">
        <v>102</v>
      </c>
      <c r="AM27" s="642"/>
      <c r="AN27" s="642"/>
      <c r="AO27" s="657"/>
      <c r="AP27" s="683" t="s">
        <v>249</v>
      </c>
      <c r="AQ27" s="684"/>
      <c r="AR27" s="684"/>
      <c r="AS27" s="684"/>
      <c r="AT27" s="684"/>
      <c r="AU27" s="684"/>
      <c r="AV27" s="684"/>
      <c r="AW27" s="684"/>
      <c r="AX27" s="684"/>
      <c r="AY27" s="684"/>
      <c r="AZ27" s="684"/>
      <c r="BA27" s="684"/>
      <c r="BB27" s="684"/>
      <c r="BC27" s="685"/>
      <c r="BD27" s="628" t="s">
        <v>102</v>
      </c>
      <c r="BE27" s="629"/>
      <c r="BF27" s="629"/>
      <c r="BG27" s="629"/>
      <c r="BH27" s="629"/>
      <c r="BI27" s="629"/>
      <c r="BJ27" s="629"/>
      <c r="BK27" s="630"/>
      <c r="BL27" s="679" t="s">
        <v>102</v>
      </c>
      <c r="BM27" s="679"/>
      <c r="BN27" s="679"/>
      <c r="BO27" s="679"/>
      <c r="BP27" s="680" t="s">
        <v>102</v>
      </c>
      <c r="BQ27" s="680"/>
      <c r="BR27" s="680"/>
      <c r="BS27" s="680"/>
      <c r="BT27" s="680"/>
      <c r="BU27" s="680"/>
      <c r="BV27" s="680"/>
      <c r="BW27" s="681"/>
      <c r="BY27" s="683" t="s">
        <v>250</v>
      </c>
      <c r="BZ27" s="684"/>
      <c r="CA27" s="684"/>
      <c r="CB27" s="684"/>
      <c r="CC27" s="684"/>
      <c r="CD27" s="684"/>
      <c r="CE27" s="684"/>
      <c r="CF27" s="684"/>
      <c r="CG27" s="684"/>
      <c r="CH27" s="684"/>
      <c r="CI27" s="684"/>
      <c r="CJ27" s="684"/>
      <c r="CK27" s="684"/>
      <c r="CL27" s="685"/>
      <c r="CM27" s="628">
        <v>588134</v>
      </c>
      <c r="CN27" s="629"/>
      <c r="CO27" s="629"/>
      <c r="CP27" s="629"/>
      <c r="CQ27" s="629"/>
      <c r="CR27" s="629"/>
      <c r="CS27" s="629"/>
      <c r="CT27" s="630"/>
      <c r="CU27" s="679">
        <v>0.1</v>
      </c>
      <c r="CV27" s="679"/>
      <c r="CW27" s="679"/>
      <c r="CX27" s="679"/>
      <c r="CY27" s="616" t="s">
        <v>102</v>
      </c>
      <c r="CZ27" s="629"/>
      <c r="DA27" s="629"/>
      <c r="DB27" s="629"/>
      <c r="DC27" s="629"/>
      <c r="DD27" s="629"/>
      <c r="DE27" s="629"/>
      <c r="DF27" s="629"/>
      <c r="DG27" s="629"/>
      <c r="DH27" s="629"/>
      <c r="DI27" s="629"/>
      <c r="DJ27" s="629"/>
      <c r="DK27" s="630"/>
      <c r="DL27" s="616">
        <v>588134</v>
      </c>
      <c r="DM27" s="629"/>
      <c r="DN27" s="629"/>
      <c r="DO27" s="629"/>
      <c r="DP27" s="629"/>
      <c r="DQ27" s="629"/>
      <c r="DR27" s="629"/>
      <c r="DS27" s="629"/>
      <c r="DT27" s="629"/>
      <c r="DU27" s="629"/>
      <c r="DV27" s="629"/>
      <c r="DW27" s="629"/>
      <c r="DX27" s="686"/>
    </row>
    <row r="28" spans="2:128" ht="11.25" customHeight="1">
      <c r="B28" s="625" t="s">
        <v>251</v>
      </c>
      <c r="C28" s="626"/>
      <c r="D28" s="626"/>
      <c r="E28" s="626"/>
      <c r="F28" s="626"/>
      <c r="G28" s="626"/>
      <c r="H28" s="626"/>
      <c r="I28" s="626"/>
      <c r="J28" s="626"/>
      <c r="K28" s="626"/>
      <c r="L28" s="626"/>
      <c r="M28" s="626"/>
      <c r="N28" s="626"/>
      <c r="O28" s="626"/>
      <c r="P28" s="626"/>
      <c r="Q28" s="627"/>
      <c r="R28" s="628">
        <v>24483338</v>
      </c>
      <c r="S28" s="629"/>
      <c r="T28" s="629"/>
      <c r="U28" s="629"/>
      <c r="V28" s="629"/>
      <c r="W28" s="629"/>
      <c r="X28" s="629"/>
      <c r="Y28" s="630"/>
      <c r="Z28" s="677">
        <v>4.3</v>
      </c>
      <c r="AA28" s="642"/>
      <c r="AB28" s="642"/>
      <c r="AC28" s="678"/>
      <c r="AD28" s="616" t="s">
        <v>102</v>
      </c>
      <c r="AE28" s="629"/>
      <c r="AF28" s="629"/>
      <c r="AG28" s="629"/>
      <c r="AH28" s="629"/>
      <c r="AI28" s="629"/>
      <c r="AJ28" s="629"/>
      <c r="AK28" s="630"/>
      <c r="AL28" s="677" t="s">
        <v>102</v>
      </c>
      <c r="AM28" s="642"/>
      <c r="AN28" s="642"/>
      <c r="AO28" s="657"/>
      <c r="AP28" s="683" t="s">
        <v>252</v>
      </c>
      <c r="AQ28" s="684"/>
      <c r="AR28" s="684"/>
      <c r="AS28" s="684"/>
      <c r="AT28" s="684"/>
      <c r="AU28" s="684"/>
      <c r="AV28" s="684"/>
      <c r="AW28" s="684"/>
      <c r="AX28" s="684"/>
      <c r="AY28" s="684"/>
      <c r="AZ28" s="684"/>
      <c r="BA28" s="684"/>
      <c r="BB28" s="684"/>
      <c r="BC28" s="685"/>
      <c r="BD28" s="628">
        <v>269212</v>
      </c>
      <c r="BE28" s="629"/>
      <c r="BF28" s="629"/>
      <c r="BG28" s="629"/>
      <c r="BH28" s="629"/>
      <c r="BI28" s="629"/>
      <c r="BJ28" s="629"/>
      <c r="BK28" s="630"/>
      <c r="BL28" s="679">
        <v>0.2</v>
      </c>
      <c r="BM28" s="679"/>
      <c r="BN28" s="679"/>
      <c r="BO28" s="679"/>
      <c r="BP28" s="680" t="s">
        <v>102</v>
      </c>
      <c r="BQ28" s="680"/>
      <c r="BR28" s="680"/>
      <c r="BS28" s="680"/>
      <c r="BT28" s="680"/>
      <c r="BU28" s="680"/>
      <c r="BV28" s="680"/>
      <c r="BW28" s="681"/>
      <c r="BY28" s="683" t="s">
        <v>253</v>
      </c>
      <c r="BZ28" s="684"/>
      <c r="CA28" s="684"/>
      <c r="CB28" s="684"/>
      <c r="CC28" s="684"/>
      <c r="CD28" s="684"/>
      <c r="CE28" s="684"/>
      <c r="CF28" s="684"/>
      <c r="CG28" s="684"/>
      <c r="CH28" s="684"/>
      <c r="CI28" s="684"/>
      <c r="CJ28" s="684"/>
      <c r="CK28" s="684"/>
      <c r="CL28" s="685"/>
      <c r="CM28" s="628" t="s">
        <v>102</v>
      </c>
      <c r="CN28" s="629"/>
      <c r="CO28" s="629"/>
      <c r="CP28" s="629"/>
      <c r="CQ28" s="629"/>
      <c r="CR28" s="629"/>
      <c r="CS28" s="629"/>
      <c r="CT28" s="630"/>
      <c r="CU28" s="679" t="s">
        <v>102</v>
      </c>
      <c r="CV28" s="679"/>
      <c r="CW28" s="679"/>
      <c r="CX28" s="679"/>
      <c r="CY28" s="616" t="s">
        <v>102</v>
      </c>
      <c r="CZ28" s="629"/>
      <c r="DA28" s="629"/>
      <c r="DB28" s="629"/>
      <c r="DC28" s="629"/>
      <c r="DD28" s="629"/>
      <c r="DE28" s="629"/>
      <c r="DF28" s="629"/>
      <c r="DG28" s="629"/>
      <c r="DH28" s="629"/>
      <c r="DI28" s="629"/>
      <c r="DJ28" s="629"/>
      <c r="DK28" s="630"/>
      <c r="DL28" s="616" t="s">
        <v>102</v>
      </c>
      <c r="DM28" s="629"/>
      <c r="DN28" s="629"/>
      <c r="DO28" s="629"/>
      <c r="DP28" s="629"/>
      <c r="DQ28" s="629"/>
      <c r="DR28" s="629"/>
      <c r="DS28" s="629"/>
      <c r="DT28" s="629"/>
      <c r="DU28" s="629"/>
      <c r="DV28" s="629"/>
      <c r="DW28" s="629"/>
      <c r="DX28" s="686"/>
    </row>
    <row r="29" spans="2:128" ht="11.25" customHeight="1">
      <c r="B29" s="625" t="s">
        <v>254</v>
      </c>
      <c r="C29" s="626"/>
      <c r="D29" s="626"/>
      <c r="E29" s="626"/>
      <c r="F29" s="626"/>
      <c r="G29" s="626"/>
      <c r="H29" s="626"/>
      <c r="I29" s="626"/>
      <c r="J29" s="626"/>
      <c r="K29" s="626"/>
      <c r="L29" s="626"/>
      <c r="M29" s="626"/>
      <c r="N29" s="626"/>
      <c r="O29" s="626"/>
      <c r="P29" s="626"/>
      <c r="Q29" s="627"/>
      <c r="R29" s="628">
        <v>14769676</v>
      </c>
      <c r="S29" s="629"/>
      <c r="T29" s="629"/>
      <c r="U29" s="629"/>
      <c r="V29" s="629"/>
      <c r="W29" s="629"/>
      <c r="X29" s="629"/>
      <c r="Y29" s="630"/>
      <c r="Z29" s="677">
        <v>2.6</v>
      </c>
      <c r="AA29" s="642"/>
      <c r="AB29" s="642"/>
      <c r="AC29" s="678"/>
      <c r="AD29" s="616" t="s">
        <v>102</v>
      </c>
      <c r="AE29" s="629"/>
      <c r="AF29" s="629"/>
      <c r="AG29" s="629"/>
      <c r="AH29" s="629"/>
      <c r="AI29" s="629"/>
      <c r="AJ29" s="629"/>
      <c r="AK29" s="630"/>
      <c r="AL29" s="677" t="s">
        <v>102</v>
      </c>
      <c r="AM29" s="642"/>
      <c r="AN29" s="642"/>
      <c r="AO29" s="657"/>
      <c r="AP29" s="683" t="s">
        <v>255</v>
      </c>
      <c r="AQ29" s="684"/>
      <c r="AR29" s="684"/>
      <c r="AS29" s="684"/>
      <c r="AT29" s="684"/>
      <c r="AU29" s="684"/>
      <c r="AV29" s="684"/>
      <c r="AW29" s="684"/>
      <c r="AX29" s="684"/>
      <c r="AY29" s="684"/>
      <c r="AZ29" s="684"/>
      <c r="BA29" s="684"/>
      <c r="BB29" s="684"/>
      <c r="BC29" s="685"/>
      <c r="BD29" s="628">
        <v>27976</v>
      </c>
      <c r="BE29" s="629"/>
      <c r="BF29" s="629"/>
      <c r="BG29" s="629"/>
      <c r="BH29" s="629"/>
      <c r="BI29" s="629"/>
      <c r="BJ29" s="629"/>
      <c r="BK29" s="630"/>
      <c r="BL29" s="679">
        <v>0</v>
      </c>
      <c r="BM29" s="679"/>
      <c r="BN29" s="679"/>
      <c r="BO29" s="679"/>
      <c r="BP29" s="680" t="s">
        <v>102</v>
      </c>
      <c r="BQ29" s="680"/>
      <c r="BR29" s="680"/>
      <c r="BS29" s="680"/>
      <c r="BT29" s="680"/>
      <c r="BU29" s="680"/>
      <c r="BV29" s="680"/>
      <c r="BW29" s="681"/>
      <c r="BY29" s="683" t="s">
        <v>256</v>
      </c>
      <c r="BZ29" s="687"/>
      <c r="CA29" s="687"/>
      <c r="CB29" s="687"/>
      <c r="CC29" s="687"/>
      <c r="CD29" s="687"/>
      <c r="CE29" s="687"/>
      <c r="CF29" s="687"/>
      <c r="CG29" s="687"/>
      <c r="CH29" s="687"/>
      <c r="CI29" s="687"/>
      <c r="CJ29" s="687"/>
      <c r="CK29" s="687"/>
      <c r="CL29" s="685"/>
      <c r="CM29" s="628" t="s">
        <v>102</v>
      </c>
      <c r="CN29" s="629"/>
      <c r="CO29" s="629"/>
      <c r="CP29" s="629"/>
      <c r="CQ29" s="629"/>
      <c r="CR29" s="629"/>
      <c r="CS29" s="629"/>
      <c r="CT29" s="630"/>
      <c r="CU29" s="679" t="s">
        <v>102</v>
      </c>
      <c r="CV29" s="679"/>
      <c r="CW29" s="679"/>
      <c r="CX29" s="679"/>
      <c r="CY29" s="616" t="s">
        <v>102</v>
      </c>
      <c r="CZ29" s="629"/>
      <c r="DA29" s="629"/>
      <c r="DB29" s="629"/>
      <c r="DC29" s="629"/>
      <c r="DD29" s="629"/>
      <c r="DE29" s="629"/>
      <c r="DF29" s="629"/>
      <c r="DG29" s="629"/>
      <c r="DH29" s="629"/>
      <c r="DI29" s="629"/>
      <c r="DJ29" s="629"/>
      <c r="DK29" s="630"/>
      <c r="DL29" s="616" t="s">
        <v>102</v>
      </c>
      <c r="DM29" s="629"/>
      <c r="DN29" s="629"/>
      <c r="DO29" s="629"/>
      <c r="DP29" s="629"/>
      <c r="DQ29" s="629"/>
      <c r="DR29" s="629"/>
      <c r="DS29" s="629"/>
      <c r="DT29" s="629"/>
      <c r="DU29" s="629"/>
      <c r="DV29" s="629"/>
      <c r="DW29" s="629"/>
      <c r="DX29" s="686"/>
    </row>
    <row r="30" spans="2:128" ht="11.25" customHeight="1">
      <c r="B30" s="625" t="s">
        <v>257</v>
      </c>
      <c r="C30" s="626"/>
      <c r="D30" s="626"/>
      <c r="E30" s="626"/>
      <c r="F30" s="626"/>
      <c r="G30" s="626"/>
      <c r="H30" s="626"/>
      <c r="I30" s="626"/>
      <c r="J30" s="626"/>
      <c r="K30" s="626"/>
      <c r="L30" s="626"/>
      <c r="M30" s="626"/>
      <c r="N30" s="626"/>
      <c r="O30" s="626"/>
      <c r="P30" s="626"/>
      <c r="Q30" s="627"/>
      <c r="R30" s="628">
        <v>43456096</v>
      </c>
      <c r="S30" s="629"/>
      <c r="T30" s="629"/>
      <c r="U30" s="629"/>
      <c r="V30" s="629"/>
      <c r="W30" s="629"/>
      <c r="X30" s="629"/>
      <c r="Y30" s="630"/>
      <c r="Z30" s="677">
        <v>7.7</v>
      </c>
      <c r="AA30" s="642"/>
      <c r="AB30" s="642"/>
      <c r="AC30" s="678"/>
      <c r="AD30" s="616">
        <v>362081</v>
      </c>
      <c r="AE30" s="629"/>
      <c r="AF30" s="629"/>
      <c r="AG30" s="629"/>
      <c r="AH30" s="629"/>
      <c r="AI30" s="629"/>
      <c r="AJ30" s="629"/>
      <c r="AK30" s="630"/>
      <c r="AL30" s="677">
        <v>0.1</v>
      </c>
      <c r="AM30" s="642"/>
      <c r="AN30" s="642"/>
      <c r="AO30" s="657"/>
      <c r="AP30" s="683" t="s">
        <v>258</v>
      </c>
      <c r="AQ30" s="684"/>
      <c r="AR30" s="684"/>
      <c r="AS30" s="684"/>
      <c r="AT30" s="684"/>
      <c r="AU30" s="684"/>
      <c r="AV30" s="684"/>
      <c r="AW30" s="684"/>
      <c r="AX30" s="684"/>
      <c r="AY30" s="684"/>
      <c r="AZ30" s="684"/>
      <c r="BA30" s="684"/>
      <c r="BB30" s="684"/>
      <c r="BC30" s="685"/>
      <c r="BD30" s="628">
        <v>27976</v>
      </c>
      <c r="BE30" s="629"/>
      <c r="BF30" s="629"/>
      <c r="BG30" s="629"/>
      <c r="BH30" s="629"/>
      <c r="BI30" s="629"/>
      <c r="BJ30" s="629"/>
      <c r="BK30" s="630"/>
      <c r="BL30" s="679">
        <v>0</v>
      </c>
      <c r="BM30" s="679"/>
      <c r="BN30" s="679"/>
      <c r="BO30" s="679"/>
      <c r="BP30" s="680" t="s">
        <v>102</v>
      </c>
      <c r="BQ30" s="680"/>
      <c r="BR30" s="680"/>
      <c r="BS30" s="680"/>
      <c r="BT30" s="680"/>
      <c r="BU30" s="680"/>
      <c r="BV30" s="680"/>
      <c r="BW30" s="681"/>
      <c r="BY30" s="625" t="s">
        <v>259</v>
      </c>
      <c r="BZ30" s="626"/>
      <c r="CA30" s="626"/>
      <c r="CB30" s="626"/>
      <c r="CC30" s="626"/>
      <c r="CD30" s="626"/>
      <c r="CE30" s="626"/>
      <c r="CF30" s="626"/>
      <c r="CG30" s="626"/>
      <c r="CH30" s="626"/>
      <c r="CI30" s="626"/>
      <c r="CJ30" s="626"/>
      <c r="CK30" s="626"/>
      <c r="CL30" s="627"/>
      <c r="CM30" s="628">
        <v>550873422</v>
      </c>
      <c r="CN30" s="629"/>
      <c r="CO30" s="629"/>
      <c r="CP30" s="629"/>
      <c r="CQ30" s="629"/>
      <c r="CR30" s="629"/>
      <c r="CS30" s="629"/>
      <c r="CT30" s="630"/>
      <c r="CU30" s="679">
        <v>100</v>
      </c>
      <c r="CV30" s="679"/>
      <c r="CW30" s="679"/>
      <c r="CX30" s="679"/>
      <c r="CY30" s="616">
        <v>90219158</v>
      </c>
      <c r="CZ30" s="629"/>
      <c r="DA30" s="629"/>
      <c r="DB30" s="629"/>
      <c r="DC30" s="629"/>
      <c r="DD30" s="629"/>
      <c r="DE30" s="629"/>
      <c r="DF30" s="629"/>
      <c r="DG30" s="629"/>
      <c r="DH30" s="629"/>
      <c r="DI30" s="629"/>
      <c r="DJ30" s="629"/>
      <c r="DK30" s="630"/>
      <c r="DL30" s="616">
        <v>368975227</v>
      </c>
      <c r="DM30" s="629"/>
      <c r="DN30" s="629"/>
      <c r="DO30" s="629"/>
      <c r="DP30" s="629"/>
      <c r="DQ30" s="629"/>
      <c r="DR30" s="629"/>
      <c r="DS30" s="629"/>
      <c r="DT30" s="629"/>
      <c r="DU30" s="629"/>
      <c r="DV30" s="629"/>
      <c r="DW30" s="629"/>
      <c r="DX30" s="686"/>
    </row>
    <row r="31" spans="2:128" ht="11.25" customHeight="1">
      <c r="B31" s="625" t="s">
        <v>260</v>
      </c>
      <c r="C31" s="626"/>
      <c r="D31" s="626"/>
      <c r="E31" s="626"/>
      <c r="F31" s="626"/>
      <c r="G31" s="626"/>
      <c r="H31" s="626"/>
      <c r="I31" s="626"/>
      <c r="J31" s="626"/>
      <c r="K31" s="626"/>
      <c r="L31" s="626"/>
      <c r="M31" s="626"/>
      <c r="N31" s="626"/>
      <c r="O31" s="626"/>
      <c r="P31" s="626"/>
      <c r="Q31" s="627"/>
      <c r="R31" s="628">
        <v>61660423</v>
      </c>
      <c r="S31" s="629"/>
      <c r="T31" s="629"/>
      <c r="U31" s="629"/>
      <c r="V31" s="629"/>
      <c r="W31" s="629"/>
      <c r="X31" s="629"/>
      <c r="Y31" s="630"/>
      <c r="Z31" s="677">
        <v>10.9</v>
      </c>
      <c r="AA31" s="642"/>
      <c r="AB31" s="642"/>
      <c r="AC31" s="678"/>
      <c r="AD31" s="616" t="s">
        <v>102</v>
      </c>
      <c r="AE31" s="629"/>
      <c r="AF31" s="629"/>
      <c r="AG31" s="629"/>
      <c r="AH31" s="629"/>
      <c r="AI31" s="629"/>
      <c r="AJ31" s="629"/>
      <c r="AK31" s="630"/>
      <c r="AL31" s="677" t="s">
        <v>102</v>
      </c>
      <c r="AM31" s="642"/>
      <c r="AN31" s="642"/>
      <c r="AO31" s="657"/>
      <c r="AP31" s="683" t="s">
        <v>261</v>
      </c>
      <c r="AQ31" s="684"/>
      <c r="AR31" s="684"/>
      <c r="AS31" s="684"/>
      <c r="AT31" s="684"/>
      <c r="AU31" s="684"/>
      <c r="AV31" s="684"/>
      <c r="AW31" s="684"/>
      <c r="AX31" s="684"/>
      <c r="AY31" s="684"/>
      <c r="AZ31" s="684"/>
      <c r="BA31" s="684"/>
      <c r="BB31" s="684"/>
      <c r="BC31" s="685"/>
      <c r="BD31" s="628">
        <v>241236</v>
      </c>
      <c r="BE31" s="629"/>
      <c r="BF31" s="629"/>
      <c r="BG31" s="629"/>
      <c r="BH31" s="629"/>
      <c r="BI31" s="629"/>
      <c r="BJ31" s="629"/>
      <c r="BK31" s="630"/>
      <c r="BL31" s="679">
        <v>0.2</v>
      </c>
      <c r="BM31" s="679"/>
      <c r="BN31" s="679"/>
      <c r="BO31" s="679"/>
      <c r="BP31" s="680" t="s">
        <v>102</v>
      </c>
      <c r="BQ31" s="680"/>
      <c r="BR31" s="680"/>
      <c r="BS31" s="680"/>
      <c r="BT31" s="680"/>
      <c r="BU31" s="680"/>
      <c r="BV31" s="680"/>
      <c r="BW31" s="681"/>
      <c r="BY31" s="598"/>
      <c r="BZ31" s="599"/>
      <c r="CA31" s="599"/>
      <c r="CB31" s="599"/>
      <c r="CC31" s="599"/>
      <c r="CD31" s="599"/>
      <c r="CE31" s="599"/>
      <c r="CF31" s="599"/>
      <c r="CG31" s="599"/>
      <c r="CH31" s="599"/>
      <c r="CI31" s="599"/>
      <c r="CJ31" s="599"/>
      <c r="CK31" s="599"/>
      <c r="CL31" s="600"/>
      <c r="CM31" s="628"/>
      <c r="CN31" s="629"/>
      <c r="CO31" s="629"/>
      <c r="CP31" s="629"/>
      <c r="CQ31" s="629"/>
      <c r="CR31" s="629"/>
      <c r="CS31" s="629"/>
      <c r="CT31" s="630"/>
      <c r="CU31" s="679"/>
      <c r="CV31" s="679"/>
      <c r="CW31" s="679"/>
      <c r="CX31" s="679"/>
      <c r="CY31" s="616"/>
      <c r="CZ31" s="629"/>
      <c r="DA31" s="629"/>
      <c r="DB31" s="629"/>
      <c r="DC31" s="629"/>
      <c r="DD31" s="629"/>
      <c r="DE31" s="629"/>
      <c r="DF31" s="629"/>
      <c r="DG31" s="629"/>
      <c r="DH31" s="629"/>
      <c r="DI31" s="629"/>
      <c r="DJ31" s="629"/>
      <c r="DK31" s="630"/>
      <c r="DL31" s="616"/>
      <c r="DM31" s="629"/>
      <c r="DN31" s="629"/>
      <c r="DO31" s="629"/>
      <c r="DP31" s="629"/>
      <c r="DQ31" s="629"/>
      <c r="DR31" s="629"/>
      <c r="DS31" s="629"/>
      <c r="DT31" s="629"/>
      <c r="DU31" s="629"/>
      <c r="DV31" s="629"/>
      <c r="DW31" s="629"/>
      <c r="DX31" s="686"/>
    </row>
    <row r="32" spans="2:128" ht="11.25" customHeight="1">
      <c r="B32" s="625" t="s">
        <v>262</v>
      </c>
      <c r="C32" s="626"/>
      <c r="D32" s="626"/>
      <c r="E32" s="626"/>
      <c r="F32" s="626"/>
      <c r="G32" s="626"/>
      <c r="H32" s="626"/>
      <c r="I32" s="626"/>
      <c r="J32" s="626"/>
      <c r="K32" s="626"/>
      <c r="L32" s="626"/>
      <c r="M32" s="626"/>
      <c r="N32" s="626"/>
      <c r="O32" s="626"/>
      <c r="P32" s="626"/>
      <c r="Q32" s="627"/>
      <c r="R32" s="628" t="s">
        <v>102</v>
      </c>
      <c r="S32" s="629"/>
      <c r="T32" s="629"/>
      <c r="U32" s="629"/>
      <c r="V32" s="629"/>
      <c r="W32" s="629"/>
      <c r="X32" s="629"/>
      <c r="Y32" s="630"/>
      <c r="Z32" s="677" t="s">
        <v>102</v>
      </c>
      <c r="AA32" s="642"/>
      <c r="AB32" s="642"/>
      <c r="AC32" s="678"/>
      <c r="AD32" s="616" t="s">
        <v>102</v>
      </c>
      <c r="AE32" s="629"/>
      <c r="AF32" s="629"/>
      <c r="AG32" s="629"/>
      <c r="AH32" s="629"/>
      <c r="AI32" s="629"/>
      <c r="AJ32" s="629"/>
      <c r="AK32" s="630"/>
      <c r="AL32" s="677" t="s">
        <v>102</v>
      </c>
      <c r="AM32" s="642"/>
      <c r="AN32" s="642"/>
      <c r="AO32" s="657"/>
      <c r="AP32" s="683" t="s">
        <v>263</v>
      </c>
      <c r="AQ32" s="684"/>
      <c r="AR32" s="684"/>
      <c r="AS32" s="684"/>
      <c r="AT32" s="684"/>
      <c r="AU32" s="684"/>
      <c r="AV32" s="684"/>
      <c r="AW32" s="684"/>
      <c r="AX32" s="684"/>
      <c r="AY32" s="684"/>
      <c r="AZ32" s="684"/>
      <c r="BA32" s="684"/>
      <c r="BB32" s="684"/>
      <c r="BC32" s="685"/>
      <c r="BD32" s="628" t="s">
        <v>102</v>
      </c>
      <c r="BE32" s="629"/>
      <c r="BF32" s="629"/>
      <c r="BG32" s="629"/>
      <c r="BH32" s="629"/>
      <c r="BI32" s="629"/>
      <c r="BJ32" s="629"/>
      <c r="BK32" s="630"/>
      <c r="BL32" s="679" t="s">
        <v>102</v>
      </c>
      <c r="BM32" s="679"/>
      <c r="BN32" s="679"/>
      <c r="BO32" s="679"/>
      <c r="BP32" s="680" t="s">
        <v>102</v>
      </c>
      <c r="BQ32" s="680"/>
      <c r="BR32" s="680"/>
      <c r="BS32" s="680"/>
      <c r="BT32" s="680"/>
      <c r="BU32" s="680"/>
      <c r="BV32" s="680"/>
      <c r="BW32" s="681"/>
      <c r="BY32" s="661" t="s">
        <v>264</v>
      </c>
      <c r="BZ32" s="662"/>
      <c r="CA32" s="662"/>
      <c r="CB32" s="662"/>
      <c r="CC32" s="662"/>
      <c r="CD32" s="662"/>
      <c r="CE32" s="662"/>
      <c r="CF32" s="662"/>
      <c r="CG32" s="662"/>
      <c r="CH32" s="662"/>
      <c r="CI32" s="662"/>
      <c r="CJ32" s="662"/>
      <c r="CK32" s="662"/>
      <c r="CL32" s="662"/>
      <c r="CM32" s="662"/>
      <c r="CN32" s="662"/>
      <c r="CO32" s="662"/>
      <c r="CP32" s="662"/>
      <c r="CQ32" s="662"/>
      <c r="CR32" s="662"/>
      <c r="CS32" s="662"/>
      <c r="CT32" s="662"/>
      <c r="CU32" s="662"/>
      <c r="CV32" s="662"/>
      <c r="CW32" s="662"/>
      <c r="CX32" s="662"/>
      <c r="CY32" s="662"/>
      <c r="CZ32" s="662"/>
      <c r="DA32" s="662"/>
      <c r="DB32" s="662"/>
      <c r="DC32" s="662"/>
      <c r="DD32" s="662"/>
      <c r="DE32" s="662"/>
      <c r="DF32" s="662"/>
      <c r="DG32" s="662"/>
      <c r="DH32" s="662"/>
      <c r="DI32" s="662"/>
      <c r="DJ32" s="662"/>
      <c r="DK32" s="662"/>
      <c r="DL32" s="662"/>
      <c r="DM32" s="662"/>
      <c r="DN32" s="662"/>
      <c r="DO32" s="662"/>
      <c r="DP32" s="662"/>
      <c r="DQ32" s="662"/>
      <c r="DR32" s="662"/>
      <c r="DS32" s="662"/>
      <c r="DT32" s="662"/>
      <c r="DU32" s="662"/>
      <c r="DV32" s="662"/>
      <c r="DW32" s="662"/>
      <c r="DX32" s="663"/>
    </row>
    <row r="33" spans="2:128" ht="11.25" customHeight="1">
      <c r="B33" s="625" t="s">
        <v>265</v>
      </c>
      <c r="C33" s="626"/>
      <c r="D33" s="626"/>
      <c r="E33" s="626"/>
      <c r="F33" s="626"/>
      <c r="G33" s="626"/>
      <c r="H33" s="626"/>
      <c r="I33" s="626"/>
      <c r="J33" s="626"/>
      <c r="K33" s="626"/>
      <c r="L33" s="626"/>
      <c r="M33" s="626"/>
      <c r="N33" s="626"/>
      <c r="O33" s="626"/>
      <c r="P33" s="626"/>
      <c r="Q33" s="627"/>
      <c r="R33" s="628">
        <v>24846823</v>
      </c>
      <c r="S33" s="629"/>
      <c r="T33" s="629"/>
      <c r="U33" s="629"/>
      <c r="V33" s="629"/>
      <c r="W33" s="629"/>
      <c r="X33" s="629"/>
      <c r="Y33" s="630"/>
      <c r="Z33" s="677">
        <v>4.4000000000000004</v>
      </c>
      <c r="AA33" s="642"/>
      <c r="AB33" s="642"/>
      <c r="AC33" s="678"/>
      <c r="AD33" s="616" t="s">
        <v>102</v>
      </c>
      <c r="AE33" s="629"/>
      <c r="AF33" s="629"/>
      <c r="AG33" s="629"/>
      <c r="AH33" s="629"/>
      <c r="AI33" s="629"/>
      <c r="AJ33" s="629"/>
      <c r="AK33" s="630"/>
      <c r="AL33" s="677" t="s">
        <v>102</v>
      </c>
      <c r="AM33" s="642"/>
      <c r="AN33" s="642"/>
      <c r="AO33" s="657"/>
      <c r="AP33" s="625" t="s">
        <v>138</v>
      </c>
      <c r="AQ33" s="626"/>
      <c r="AR33" s="626"/>
      <c r="AS33" s="626"/>
      <c r="AT33" s="626"/>
      <c r="AU33" s="626"/>
      <c r="AV33" s="626"/>
      <c r="AW33" s="626"/>
      <c r="AX33" s="626"/>
      <c r="AY33" s="626"/>
      <c r="AZ33" s="626"/>
      <c r="BA33" s="626"/>
      <c r="BB33" s="626"/>
      <c r="BC33" s="627"/>
      <c r="BD33" s="628">
        <v>120544893</v>
      </c>
      <c r="BE33" s="629"/>
      <c r="BF33" s="629"/>
      <c r="BG33" s="629"/>
      <c r="BH33" s="629"/>
      <c r="BI33" s="629"/>
      <c r="BJ33" s="629"/>
      <c r="BK33" s="630"/>
      <c r="BL33" s="679">
        <v>100</v>
      </c>
      <c r="BM33" s="679"/>
      <c r="BN33" s="679"/>
      <c r="BO33" s="679"/>
      <c r="BP33" s="680">
        <v>730549</v>
      </c>
      <c r="BQ33" s="680"/>
      <c r="BR33" s="680"/>
      <c r="BS33" s="680"/>
      <c r="BT33" s="680"/>
      <c r="BU33" s="680"/>
      <c r="BV33" s="680"/>
      <c r="BW33" s="681"/>
      <c r="BY33" s="661" t="s">
        <v>175</v>
      </c>
      <c r="BZ33" s="662"/>
      <c r="CA33" s="662"/>
      <c r="CB33" s="662"/>
      <c r="CC33" s="662"/>
      <c r="CD33" s="662"/>
      <c r="CE33" s="662"/>
      <c r="CF33" s="662"/>
      <c r="CG33" s="662"/>
      <c r="CH33" s="662"/>
      <c r="CI33" s="662"/>
      <c r="CJ33" s="662"/>
      <c r="CK33" s="662"/>
      <c r="CL33" s="663"/>
      <c r="CM33" s="661" t="s">
        <v>266</v>
      </c>
      <c r="CN33" s="662"/>
      <c r="CO33" s="662"/>
      <c r="CP33" s="662"/>
      <c r="CQ33" s="662"/>
      <c r="CR33" s="662"/>
      <c r="CS33" s="662"/>
      <c r="CT33" s="663"/>
      <c r="CU33" s="661" t="s">
        <v>267</v>
      </c>
      <c r="CV33" s="662"/>
      <c r="CW33" s="662"/>
      <c r="CX33" s="663"/>
      <c r="CY33" s="661" t="s">
        <v>268</v>
      </c>
      <c r="CZ33" s="662"/>
      <c r="DA33" s="662"/>
      <c r="DB33" s="662"/>
      <c r="DC33" s="662"/>
      <c r="DD33" s="662"/>
      <c r="DE33" s="662"/>
      <c r="DF33" s="663"/>
      <c r="DG33" s="671" t="s">
        <v>269</v>
      </c>
      <c r="DH33" s="672"/>
      <c r="DI33" s="672"/>
      <c r="DJ33" s="672"/>
      <c r="DK33" s="672"/>
      <c r="DL33" s="672"/>
      <c r="DM33" s="672"/>
      <c r="DN33" s="672"/>
      <c r="DO33" s="672"/>
      <c r="DP33" s="672"/>
      <c r="DQ33" s="673"/>
      <c r="DR33" s="661" t="s">
        <v>270</v>
      </c>
      <c r="DS33" s="662"/>
      <c r="DT33" s="662"/>
      <c r="DU33" s="662"/>
      <c r="DV33" s="662"/>
      <c r="DW33" s="662"/>
      <c r="DX33" s="663"/>
    </row>
    <row r="34" spans="2:128" ht="11.25" customHeight="1">
      <c r="B34" s="598" t="s">
        <v>271</v>
      </c>
      <c r="C34" s="599"/>
      <c r="D34" s="599"/>
      <c r="E34" s="599"/>
      <c r="F34" s="599"/>
      <c r="G34" s="599"/>
      <c r="H34" s="599"/>
      <c r="I34" s="599"/>
      <c r="J34" s="599"/>
      <c r="K34" s="599"/>
      <c r="L34" s="599"/>
      <c r="M34" s="599"/>
      <c r="N34" s="599"/>
      <c r="O34" s="599"/>
      <c r="P34" s="599"/>
      <c r="Q34" s="600"/>
      <c r="R34" s="628">
        <v>565437227</v>
      </c>
      <c r="S34" s="629"/>
      <c r="T34" s="629"/>
      <c r="U34" s="629"/>
      <c r="V34" s="629"/>
      <c r="W34" s="629"/>
      <c r="X34" s="629"/>
      <c r="Y34" s="630"/>
      <c r="Z34" s="679">
        <v>100</v>
      </c>
      <c r="AA34" s="679"/>
      <c r="AB34" s="679"/>
      <c r="AC34" s="679"/>
      <c r="AD34" s="680">
        <v>302544571</v>
      </c>
      <c r="AE34" s="680"/>
      <c r="AF34" s="680"/>
      <c r="AG34" s="680"/>
      <c r="AH34" s="680"/>
      <c r="AI34" s="680"/>
      <c r="AJ34" s="680"/>
      <c r="AK34" s="680"/>
      <c r="AL34" s="677">
        <v>100</v>
      </c>
      <c r="AM34" s="642"/>
      <c r="AN34" s="642"/>
      <c r="AO34" s="657"/>
      <c r="AP34" s="598"/>
      <c r="AQ34" s="599"/>
      <c r="AR34" s="599"/>
      <c r="AS34" s="599"/>
      <c r="AT34" s="599"/>
      <c r="AU34" s="599"/>
      <c r="AV34" s="599"/>
      <c r="AW34" s="599"/>
      <c r="AX34" s="599"/>
      <c r="AY34" s="599"/>
      <c r="AZ34" s="599"/>
      <c r="BA34" s="599"/>
      <c r="BB34" s="599"/>
      <c r="BC34" s="600"/>
      <c r="BD34" s="628"/>
      <c r="BE34" s="629"/>
      <c r="BF34" s="629"/>
      <c r="BG34" s="629"/>
      <c r="BH34" s="629"/>
      <c r="BI34" s="629"/>
      <c r="BJ34" s="629"/>
      <c r="BK34" s="630"/>
      <c r="BL34" s="679"/>
      <c r="BM34" s="679"/>
      <c r="BN34" s="679"/>
      <c r="BO34" s="679"/>
      <c r="BP34" s="680"/>
      <c r="BQ34" s="680"/>
      <c r="BR34" s="680"/>
      <c r="BS34" s="680"/>
      <c r="BT34" s="680"/>
      <c r="BU34" s="680"/>
      <c r="BV34" s="680"/>
      <c r="BW34" s="681"/>
      <c r="BY34" s="653" t="s">
        <v>272</v>
      </c>
      <c r="BZ34" s="654"/>
      <c r="CA34" s="654"/>
      <c r="CB34" s="654"/>
      <c r="CC34" s="654"/>
      <c r="CD34" s="654"/>
      <c r="CE34" s="654"/>
      <c r="CF34" s="654"/>
      <c r="CG34" s="654"/>
      <c r="CH34" s="654"/>
      <c r="CI34" s="654"/>
      <c r="CJ34" s="654"/>
      <c r="CK34" s="654"/>
      <c r="CL34" s="655"/>
      <c r="CM34" s="682">
        <v>248578254</v>
      </c>
      <c r="CN34" s="665"/>
      <c r="CO34" s="665"/>
      <c r="CP34" s="665"/>
      <c r="CQ34" s="665"/>
      <c r="CR34" s="665"/>
      <c r="CS34" s="665"/>
      <c r="CT34" s="666"/>
      <c r="CU34" s="667">
        <v>45.1</v>
      </c>
      <c r="CV34" s="668"/>
      <c r="CW34" s="668"/>
      <c r="CX34" s="670"/>
      <c r="CY34" s="664">
        <v>213131805</v>
      </c>
      <c r="CZ34" s="665"/>
      <c r="DA34" s="665"/>
      <c r="DB34" s="665"/>
      <c r="DC34" s="665"/>
      <c r="DD34" s="665"/>
      <c r="DE34" s="665"/>
      <c r="DF34" s="666"/>
      <c r="DG34" s="664">
        <v>210647544</v>
      </c>
      <c r="DH34" s="665"/>
      <c r="DI34" s="665"/>
      <c r="DJ34" s="665"/>
      <c r="DK34" s="665"/>
      <c r="DL34" s="665"/>
      <c r="DM34" s="665"/>
      <c r="DN34" s="665"/>
      <c r="DO34" s="665"/>
      <c r="DP34" s="665"/>
      <c r="DQ34" s="666"/>
      <c r="DR34" s="667">
        <v>64.3</v>
      </c>
      <c r="DS34" s="668"/>
      <c r="DT34" s="668"/>
      <c r="DU34" s="668"/>
      <c r="DV34" s="668"/>
      <c r="DW34" s="668"/>
      <c r="DX34" s="669"/>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5" t="s">
        <v>273</v>
      </c>
      <c r="BZ35" s="626"/>
      <c r="CA35" s="626"/>
      <c r="CB35" s="626"/>
      <c r="CC35" s="626"/>
      <c r="CD35" s="626"/>
      <c r="CE35" s="626"/>
      <c r="CF35" s="626"/>
      <c r="CG35" s="626"/>
      <c r="CH35" s="626"/>
      <c r="CI35" s="626"/>
      <c r="CJ35" s="626"/>
      <c r="CK35" s="626"/>
      <c r="CL35" s="627"/>
      <c r="CM35" s="628">
        <v>146748639</v>
      </c>
      <c r="CN35" s="617"/>
      <c r="CO35" s="617"/>
      <c r="CP35" s="617"/>
      <c r="CQ35" s="617"/>
      <c r="CR35" s="617"/>
      <c r="CS35" s="617"/>
      <c r="CT35" s="618"/>
      <c r="CU35" s="631">
        <v>26.6</v>
      </c>
      <c r="CV35" s="632"/>
      <c r="CW35" s="632"/>
      <c r="CX35" s="633"/>
      <c r="CY35" s="616">
        <v>119664574</v>
      </c>
      <c r="CZ35" s="617"/>
      <c r="DA35" s="617"/>
      <c r="DB35" s="617"/>
      <c r="DC35" s="617"/>
      <c r="DD35" s="617"/>
      <c r="DE35" s="617"/>
      <c r="DF35" s="618"/>
      <c r="DG35" s="616">
        <v>118229926</v>
      </c>
      <c r="DH35" s="617"/>
      <c r="DI35" s="617"/>
      <c r="DJ35" s="617"/>
      <c r="DK35" s="617"/>
      <c r="DL35" s="617"/>
      <c r="DM35" s="617"/>
      <c r="DN35" s="617"/>
      <c r="DO35" s="617"/>
      <c r="DP35" s="617"/>
      <c r="DQ35" s="618"/>
      <c r="DR35" s="631">
        <v>36.1</v>
      </c>
      <c r="DS35" s="632"/>
      <c r="DT35" s="632"/>
      <c r="DU35" s="632"/>
      <c r="DV35" s="632"/>
      <c r="DW35" s="632"/>
      <c r="DX35" s="641"/>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5" t="s">
        <v>274</v>
      </c>
      <c r="BZ36" s="626"/>
      <c r="CA36" s="626"/>
      <c r="CB36" s="626"/>
      <c r="CC36" s="626"/>
      <c r="CD36" s="626"/>
      <c r="CE36" s="626"/>
      <c r="CF36" s="626"/>
      <c r="CG36" s="626"/>
      <c r="CH36" s="626"/>
      <c r="CI36" s="626"/>
      <c r="CJ36" s="626"/>
      <c r="CK36" s="626"/>
      <c r="CL36" s="627"/>
      <c r="CM36" s="628">
        <v>107799035</v>
      </c>
      <c r="CN36" s="629"/>
      <c r="CO36" s="629"/>
      <c r="CP36" s="629"/>
      <c r="CQ36" s="629"/>
      <c r="CR36" s="629"/>
      <c r="CS36" s="629"/>
      <c r="CT36" s="630"/>
      <c r="CU36" s="631">
        <v>19.600000000000001</v>
      </c>
      <c r="CV36" s="632"/>
      <c r="CW36" s="632"/>
      <c r="CX36" s="633"/>
      <c r="CY36" s="616">
        <v>83727788</v>
      </c>
      <c r="CZ36" s="617"/>
      <c r="DA36" s="617"/>
      <c r="DB36" s="617"/>
      <c r="DC36" s="617"/>
      <c r="DD36" s="617"/>
      <c r="DE36" s="617"/>
      <c r="DF36" s="618"/>
      <c r="DG36" s="616">
        <v>83727788</v>
      </c>
      <c r="DH36" s="617"/>
      <c r="DI36" s="617"/>
      <c r="DJ36" s="617"/>
      <c r="DK36" s="617"/>
      <c r="DL36" s="617"/>
      <c r="DM36" s="617"/>
      <c r="DN36" s="617"/>
      <c r="DO36" s="617"/>
      <c r="DP36" s="617"/>
      <c r="DQ36" s="618"/>
      <c r="DR36" s="631">
        <v>25.6</v>
      </c>
      <c r="DS36" s="632"/>
      <c r="DT36" s="632"/>
      <c r="DU36" s="632"/>
      <c r="DV36" s="632"/>
      <c r="DW36" s="632"/>
      <c r="DX36" s="641"/>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1" t="s">
        <v>275</v>
      </c>
      <c r="AQ37" s="662"/>
      <c r="AR37" s="662"/>
      <c r="AS37" s="662"/>
      <c r="AT37" s="662"/>
      <c r="AU37" s="662"/>
      <c r="AV37" s="662"/>
      <c r="AW37" s="662"/>
      <c r="AX37" s="662"/>
      <c r="AY37" s="662"/>
      <c r="AZ37" s="662"/>
      <c r="BA37" s="662"/>
      <c r="BB37" s="662"/>
      <c r="BC37" s="663"/>
      <c r="BD37" s="661" t="s">
        <v>276</v>
      </c>
      <c r="BE37" s="662"/>
      <c r="BF37" s="662"/>
      <c r="BG37" s="662"/>
      <c r="BH37" s="662"/>
      <c r="BI37" s="662"/>
      <c r="BJ37" s="662"/>
      <c r="BK37" s="662"/>
      <c r="BL37" s="662"/>
      <c r="BM37" s="663"/>
      <c r="BN37" s="661" t="s">
        <v>277</v>
      </c>
      <c r="BO37" s="662"/>
      <c r="BP37" s="662"/>
      <c r="BQ37" s="662"/>
      <c r="BR37" s="662"/>
      <c r="BS37" s="662"/>
      <c r="BT37" s="662"/>
      <c r="BU37" s="662"/>
      <c r="BV37" s="662"/>
      <c r="BW37" s="663"/>
      <c r="BY37" s="625" t="s">
        <v>278</v>
      </c>
      <c r="BZ37" s="626"/>
      <c r="CA37" s="626"/>
      <c r="CB37" s="626"/>
      <c r="CC37" s="626"/>
      <c r="CD37" s="626"/>
      <c r="CE37" s="626"/>
      <c r="CF37" s="626"/>
      <c r="CG37" s="626"/>
      <c r="CH37" s="626"/>
      <c r="CI37" s="626"/>
      <c r="CJ37" s="626"/>
      <c r="CK37" s="626"/>
      <c r="CL37" s="627"/>
      <c r="CM37" s="628">
        <v>14091734</v>
      </c>
      <c r="CN37" s="617"/>
      <c r="CO37" s="617"/>
      <c r="CP37" s="617"/>
      <c r="CQ37" s="617"/>
      <c r="CR37" s="617"/>
      <c r="CS37" s="617"/>
      <c r="CT37" s="618"/>
      <c r="CU37" s="631">
        <v>2.6</v>
      </c>
      <c r="CV37" s="632"/>
      <c r="CW37" s="632"/>
      <c r="CX37" s="633"/>
      <c r="CY37" s="616">
        <v>6603581</v>
      </c>
      <c r="CZ37" s="617"/>
      <c r="DA37" s="617"/>
      <c r="DB37" s="617"/>
      <c r="DC37" s="617"/>
      <c r="DD37" s="617"/>
      <c r="DE37" s="617"/>
      <c r="DF37" s="618"/>
      <c r="DG37" s="616">
        <v>6447968</v>
      </c>
      <c r="DH37" s="617"/>
      <c r="DI37" s="617"/>
      <c r="DJ37" s="617"/>
      <c r="DK37" s="617"/>
      <c r="DL37" s="617"/>
      <c r="DM37" s="617"/>
      <c r="DN37" s="617"/>
      <c r="DO37" s="617"/>
      <c r="DP37" s="617"/>
      <c r="DQ37" s="618"/>
      <c r="DR37" s="631">
        <v>2</v>
      </c>
      <c r="DS37" s="632"/>
      <c r="DT37" s="632"/>
      <c r="DU37" s="632"/>
      <c r="DV37" s="632"/>
      <c r="DW37" s="632"/>
      <c r="DX37" s="641"/>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4" t="s">
        <v>279</v>
      </c>
      <c r="AQ38" s="645"/>
      <c r="AR38" s="645"/>
      <c r="AS38" s="645"/>
      <c r="AT38" s="650" t="s">
        <v>280</v>
      </c>
      <c r="AU38" s="180"/>
      <c r="AV38" s="180"/>
      <c r="AW38" s="180"/>
      <c r="AX38" s="653" t="s">
        <v>138</v>
      </c>
      <c r="AY38" s="654"/>
      <c r="AZ38" s="654"/>
      <c r="BA38" s="654"/>
      <c r="BB38" s="654"/>
      <c r="BC38" s="655"/>
      <c r="BD38" s="674">
        <v>99.3</v>
      </c>
      <c r="BE38" s="675"/>
      <c r="BF38" s="675"/>
      <c r="BG38" s="675"/>
      <c r="BH38" s="675"/>
      <c r="BI38" s="675">
        <v>98.5</v>
      </c>
      <c r="BJ38" s="675"/>
      <c r="BK38" s="675"/>
      <c r="BL38" s="675"/>
      <c r="BM38" s="676"/>
      <c r="BN38" s="674">
        <v>99.3</v>
      </c>
      <c r="BO38" s="675"/>
      <c r="BP38" s="675"/>
      <c r="BQ38" s="675"/>
      <c r="BR38" s="675"/>
      <c r="BS38" s="675">
        <v>98.2</v>
      </c>
      <c r="BT38" s="675"/>
      <c r="BU38" s="675"/>
      <c r="BV38" s="675"/>
      <c r="BW38" s="676"/>
      <c r="BY38" s="625" t="s">
        <v>281</v>
      </c>
      <c r="BZ38" s="626"/>
      <c r="CA38" s="626"/>
      <c r="CB38" s="626"/>
      <c r="CC38" s="626"/>
      <c r="CD38" s="626"/>
      <c r="CE38" s="626"/>
      <c r="CF38" s="626"/>
      <c r="CG38" s="626"/>
      <c r="CH38" s="626"/>
      <c r="CI38" s="626"/>
      <c r="CJ38" s="626"/>
      <c r="CK38" s="626"/>
      <c r="CL38" s="627"/>
      <c r="CM38" s="628">
        <v>87737881</v>
      </c>
      <c r="CN38" s="629"/>
      <c r="CO38" s="629"/>
      <c r="CP38" s="629"/>
      <c r="CQ38" s="629"/>
      <c r="CR38" s="629"/>
      <c r="CS38" s="629"/>
      <c r="CT38" s="630"/>
      <c r="CU38" s="631">
        <v>15.9</v>
      </c>
      <c r="CV38" s="632"/>
      <c r="CW38" s="632"/>
      <c r="CX38" s="633"/>
      <c r="CY38" s="616">
        <v>86863650</v>
      </c>
      <c r="CZ38" s="617"/>
      <c r="DA38" s="617"/>
      <c r="DB38" s="617"/>
      <c r="DC38" s="617"/>
      <c r="DD38" s="617"/>
      <c r="DE38" s="617"/>
      <c r="DF38" s="618"/>
      <c r="DG38" s="616">
        <v>85969650</v>
      </c>
      <c r="DH38" s="617"/>
      <c r="DI38" s="617"/>
      <c r="DJ38" s="617"/>
      <c r="DK38" s="617"/>
      <c r="DL38" s="617"/>
      <c r="DM38" s="617"/>
      <c r="DN38" s="617"/>
      <c r="DO38" s="617"/>
      <c r="DP38" s="617"/>
      <c r="DQ38" s="618"/>
      <c r="DR38" s="631">
        <v>26.3</v>
      </c>
      <c r="DS38" s="632"/>
      <c r="DT38" s="632"/>
      <c r="DU38" s="632"/>
      <c r="DV38" s="632"/>
      <c r="DW38" s="632"/>
      <c r="DX38" s="641"/>
    </row>
    <row r="39" spans="2:128" ht="11.25" customHeight="1">
      <c r="AP39" s="646"/>
      <c r="AQ39" s="647"/>
      <c r="AR39" s="647"/>
      <c r="AS39" s="647"/>
      <c r="AT39" s="651"/>
      <c r="AU39" s="169" t="s">
        <v>282</v>
      </c>
      <c r="AV39" s="169"/>
      <c r="AW39" s="169"/>
      <c r="AX39" s="625" t="s">
        <v>283</v>
      </c>
      <c r="AY39" s="626"/>
      <c r="AZ39" s="626"/>
      <c r="BA39" s="626"/>
      <c r="BB39" s="626"/>
      <c r="BC39" s="627"/>
      <c r="BD39" s="656">
        <v>98.8</v>
      </c>
      <c r="BE39" s="642"/>
      <c r="BF39" s="642"/>
      <c r="BG39" s="642"/>
      <c r="BH39" s="642"/>
      <c r="BI39" s="642">
        <v>96.2</v>
      </c>
      <c r="BJ39" s="642"/>
      <c r="BK39" s="642"/>
      <c r="BL39" s="642"/>
      <c r="BM39" s="657"/>
      <c r="BN39" s="656">
        <v>98.8</v>
      </c>
      <c r="BO39" s="642"/>
      <c r="BP39" s="642"/>
      <c r="BQ39" s="642"/>
      <c r="BR39" s="642"/>
      <c r="BS39" s="642">
        <v>95.7</v>
      </c>
      <c r="BT39" s="642"/>
      <c r="BU39" s="642"/>
      <c r="BV39" s="642"/>
      <c r="BW39" s="657"/>
      <c r="BY39" s="634" t="s">
        <v>284</v>
      </c>
      <c r="BZ39" s="635"/>
      <c r="CA39" s="625" t="s">
        <v>285</v>
      </c>
      <c r="CB39" s="626"/>
      <c r="CC39" s="626"/>
      <c r="CD39" s="626"/>
      <c r="CE39" s="626"/>
      <c r="CF39" s="626"/>
      <c r="CG39" s="626"/>
      <c r="CH39" s="626"/>
      <c r="CI39" s="626"/>
      <c r="CJ39" s="626"/>
      <c r="CK39" s="626"/>
      <c r="CL39" s="627"/>
      <c r="CM39" s="628">
        <v>87737565</v>
      </c>
      <c r="CN39" s="617"/>
      <c r="CO39" s="617"/>
      <c r="CP39" s="617"/>
      <c r="CQ39" s="617"/>
      <c r="CR39" s="617"/>
      <c r="CS39" s="617"/>
      <c r="CT39" s="618"/>
      <c r="CU39" s="631">
        <v>15.9</v>
      </c>
      <c r="CV39" s="632"/>
      <c r="CW39" s="632"/>
      <c r="CX39" s="633"/>
      <c r="CY39" s="616">
        <v>86863334</v>
      </c>
      <c r="CZ39" s="617"/>
      <c r="DA39" s="617"/>
      <c r="DB39" s="617"/>
      <c r="DC39" s="617"/>
      <c r="DD39" s="617"/>
      <c r="DE39" s="617"/>
      <c r="DF39" s="618"/>
      <c r="DG39" s="616">
        <v>85969334</v>
      </c>
      <c r="DH39" s="617"/>
      <c r="DI39" s="617"/>
      <c r="DJ39" s="617"/>
      <c r="DK39" s="617"/>
      <c r="DL39" s="617"/>
      <c r="DM39" s="617"/>
      <c r="DN39" s="617"/>
      <c r="DO39" s="617"/>
      <c r="DP39" s="617"/>
      <c r="DQ39" s="618"/>
      <c r="DR39" s="631">
        <v>26.3</v>
      </c>
      <c r="DS39" s="632"/>
      <c r="DT39" s="632"/>
      <c r="DU39" s="632"/>
      <c r="DV39" s="632"/>
      <c r="DW39" s="632"/>
      <c r="DX39" s="641"/>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8"/>
      <c r="AQ40" s="649"/>
      <c r="AR40" s="649"/>
      <c r="AS40" s="649"/>
      <c r="AT40" s="652"/>
      <c r="AU40" s="182"/>
      <c r="AV40" s="182"/>
      <c r="AW40" s="182"/>
      <c r="AX40" s="598" t="s">
        <v>286</v>
      </c>
      <c r="AY40" s="599"/>
      <c r="AZ40" s="599"/>
      <c r="BA40" s="599"/>
      <c r="BB40" s="599"/>
      <c r="BC40" s="600"/>
      <c r="BD40" s="658">
        <v>99.8</v>
      </c>
      <c r="BE40" s="659"/>
      <c r="BF40" s="659"/>
      <c r="BG40" s="659"/>
      <c r="BH40" s="659"/>
      <c r="BI40" s="659">
        <v>99.6</v>
      </c>
      <c r="BJ40" s="659"/>
      <c r="BK40" s="659"/>
      <c r="BL40" s="659"/>
      <c r="BM40" s="660"/>
      <c r="BN40" s="658">
        <v>99.8</v>
      </c>
      <c r="BO40" s="659"/>
      <c r="BP40" s="659"/>
      <c r="BQ40" s="659"/>
      <c r="BR40" s="659"/>
      <c r="BS40" s="659">
        <v>99.7</v>
      </c>
      <c r="BT40" s="659"/>
      <c r="BU40" s="659"/>
      <c r="BV40" s="659"/>
      <c r="BW40" s="660"/>
      <c r="BY40" s="636"/>
      <c r="BZ40" s="637"/>
      <c r="CA40" s="625" t="s">
        <v>287</v>
      </c>
      <c r="CB40" s="626"/>
      <c r="CC40" s="626"/>
      <c r="CD40" s="626"/>
      <c r="CE40" s="626"/>
      <c r="CF40" s="626"/>
      <c r="CG40" s="626"/>
      <c r="CH40" s="626"/>
      <c r="CI40" s="626"/>
      <c r="CJ40" s="626"/>
      <c r="CK40" s="626"/>
      <c r="CL40" s="627"/>
      <c r="CM40" s="628">
        <v>79986262</v>
      </c>
      <c r="CN40" s="629"/>
      <c r="CO40" s="629"/>
      <c r="CP40" s="629"/>
      <c r="CQ40" s="629"/>
      <c r="CR40" s="629"/>
      <c r="CS40" s="629"/>
      <c r="CT40" s="630"/>
      <c r="CU40" s="631">
        <v>14.5</v>
      </c>
      <c r="CV40" s="632"/>
      <c r="CW40" s="632"/>
      <c r="CX40" s="633"/>
      <c r="CY40" s="616">
        <v>79224548</v>
      </c>
      <c r="CZ40" s="617"/>
      <c r="DA40" s="617"/>
      <c r="DB40" s="617"/>
      <c r="DC40" s="617"/>
      <c r="DD40" s="617"/>
      <c r="DE40" s="617"/>
      <c r="DF40" s="618"/>
      <c r="DG40" s="616">
        <v>78330548</v>
      </c>
      <c r="DH40" s="617"/>
      <c r="DI40" s="617"/>
      <c r="DJ40" s="617"/>
      <c r="DK40" s="617"/>
      <c r="DL40" s="617"/>
      <c r="DM40" s="617"/>
      <c r="DN40" s="617"/>
      <c r="DO40" s="617"/>
      <c r="DP40" s="617"/>
      <c r="DQ40" s="618"/>
      <c r="DR40" s="631">
        <v>23.9</v>
      </c>
      <c r="DS40" s="632"/>
      <c r="DT40" s="632"/>
      <c r="DU40" s="632"/>
      <c r="DV40" s="632"/>
      <c r="DW40" s="632"/>
      <c r="DX40" s="641"/>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6"/>
      <c r="BZ41" s="637"/>
      <c r="CA41" s="625" t="s">
        <v>288</v>
      </c>
      <c r="CB41" s="626"/>
      <c r="CC41" s="626"/>
      <c r="CD41" s="626"/>
      <c r="CE41" s="626"/>
      <c r="CF41" s="626"/>
      <c r="CG41" s="626"/>
      <c r="CH41" s="626"/>
      <c r="CI41" s="626"/>
      <c r="CJ41" s="626"/>
      <c r="CK41" s="626"/>
      <c r="CL41" s="627"/>
      <c r="CM41" s="628">
        <v>7751303</v>
      </c>
      <c r="CN41" s="617"/>
      <c r="CO41" s="617"/>
      <c r="CP41" s="617"/>
      <c r="CQ41" s="617"/>
      <c r="CR41" s="617"/>
      <c r="CS41" s="617"/>
      <c r="CT41" s="618"/>
      <c r="CU41" s="631">
        <v>1.4</v>
      </c>
      <c r="CV41" s="632"/>
      <c r="CW41" s="632"/>
      <c r="CX41" s="633"/>
      <c r="CY41" s="616">
        <v>7638786</v>
      </c>
      <c r="CZ41" s="617"/>
      <c r="DA41" s="617"/>
      <c r="DB41" s="617"/>
      <c r="DC41" s="617"/>
      <c r="DD41" s="617"/>
      <c r="DE41" s="617"/>
      <c r="DF41" s="618"/>
      <c r="DG41" s="616">
        <v>7638786</v>
      </c>
      <c r="DH41" s="617"/>
      <c r="DI41" s="617"/>
      <c r="DJ41" s="617"/>
      <c r="DK41" s="617"/>
      <c r="DL41" s="617"/>
      <c r="DM41" s="617"/>
      <c r="DN41" s="617"/>
      <c r="DO41" s="617"/>
      <c r="DP41" s="617"/>
      <c r="DQ41" s="618"/>
      <c r="DR41" s="631">
        <v>2.2999999999999998</v>
      </c>
      <c r="DS41" s="632"/>
      <c r="DT41" s="632"/>
      <c r="DU41" s="632"/>
      <c r="DV41" s="632"/>
      <c r="DW41" s="632"/>
      <c r="DX41" s="641"/>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40"/>
      <c r="AQ42" s="640"/>
      <c r="AR42" s="640"/>
      <c r="AS42" s="640"/>
      <c r="AT42" s="640"/>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0"/>
      <c r="BT42" s="640"/>
      <c r="BU42" s="640"/>
      <c r="BV42" s="640"/>
      <c r="BW42" s="640"/>
      <c r="BY42" s="638"/>
      <c r="BZ42" s="639"/>
      <c r="CA42" s="625" t="s">
        <v>289</v>
      </c>
      <c r="CB42" s="626"/>
      <c r="CC42" s="626"/>
      <c r="CD42" s="626"/>
      <c r="CE42" s="626"/>
      <c r="CF42" s="626"/>
      <c r="CG42" s="626"/>
      <c r="CH42" s="626"/>
      <c r="CI42" s="626"/>
      <c r="CJ42" s="626"/>
      <c r="CK42" s="626"/>
      <c r="CL42" s="627"/>
      <c r="CM42" s="628">
        <v>316</v>
      </c>
      <c r="CN42" s="629"/>
      <c r="CO42" s="629"/>
      <c r="CP42" s="629"/>
      <c r="CQ42" s="629"/>
      <c r="CR42" s="629"/>
      <c r="CS42" s="629"/>
      <c r="CT42" s="630"/>
      <c r="CU42" s="631">
        <v>0</v>
      </c>
      <c r="CV42" s="632"/>
      <c r="CW42" s="632"/>
      <c r="CX42" s="633"/>
      <c r="CY42" s="616">
        <v>316</v>
      </c>
      <c r="CZ42" s="617"/>
      <c r="DA42" s="617"/>
      <c r="DB42" s="617"/>
      <c r="DC42" s="617"/>
      <c r="DD42" s="617"/>
      <c r="DE42" s="617"/>
      <c r="DF42" s="618"/>
      <c r="DG42" s="616">
        <v>316</v>
      </c>
      <c r="DH42" s="617"/>
      <c r="DI42" s="617"/>
      <c r="DJ42" s="617"/>
      <c r="DK42" s="617"/>
      <c r="DL42" s="617"/>
      <c r="DM42" s="617"/>
      <c r="DN42" s="617"/>
      <c r="DO42" s="617"/>
      <c r="DP42" s="617"/>
      <c r="DQ42" s="618"/>
      <c r="DR42" s="631">
        <v>0</v>
      </c>
      <c r="DS42" s="632"/>
      <c r="DT42" s="632"/>
      <c r="DU42" s="632"/>
      <c r="DV42" s="632"/>
      <c r="DW42" s="632"/>
      <c r="DX42" s="641"/>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3"/>
      <c r="AQ43" s="643"/>
      <c r="AR43" s="643"/>
      <c r="AS43" s="643"/>
      <c r="AT43" s="175"/>
      <c r="AU43" s="175"/>
      <c r="AV43" s="175"/>
      <c r="AW43" s="175"/>
      <c r="AX43" s="175"/>
      <c r="AY43" s="175"/>
      <c r="AZ43" s="175"/>
      <c r="BA43" s="175"/>
      <c r="BB43" s="175"/>
      <c r="BC43" s="175"/>
      <c r="BD43" s="642"/>
      <c r="BE43" s="642"/>
      <c r="BF43" s="642"/>
      <c r="BG43" s="642"/>
      <c r="BH43" s="642"/>
      <c r="BI43" s="642"/>
      <c r="BJ43" s="642"/>
      <c r="BK43" s="642"/>
      <c r="BL43" s="642"/>
      <c r="BM43" s="642"/>
      <c r="BN43" s="642"/>
      <c r="BO43" s="642"/>
      <c r="BP43" s="642"/>
      <c r="BQ43" s="642"/>
      <c r="BR43" s="642"/>
      <c r="BS43" s="642"/>
      <c r="BT43" s="642"/>
      <c r="BU43" s="642"/>
      <c r="BV43" s="642"/>
      <c r="BW43" s="642"/>
      <c r="BY43" s="625" t="s">
        <v>290</v>
      </c>
      <c r="BZ43" s="626"/>
      <c r="CA43" s="626"/>
      <c r="CB43" s="626"/>
      <c r="CC43" s="626"/>
      <c r="CD43" s="626"/>
      <c r="CE43" s="626"/>
      <c r="CF43" s="626"/>
      <c r="CG43" s="626"/>
      <c r="CH43" s="626"/>
      <c r="CI43" s="626"/>
      <c r="CJ43" s="626"/>
      <c r="CK43" s="626"/>
      <c r="CL43" s="627"/>
      <c r="CM43" s="628">
        <v>207619487</v>
      </c>
      <c r="CN43" s="617"/>
      <c r="CO43" s="617"/>
      <c r="CP43" s="617"/>
      <c r="CQ43" s="617"/>
      <c r="CR43" s="617"/>
      <c r="CS43" s="617"/>
      <c r="CT43" s="618"/>
      <c r="CU43" s="631">
        <v>37.700000000000003</v>
      </c>
      <c r="CV43" s="632"/>
      <c r="CW43" s="632"/>
      <c r="CX43" s="633"/>
      <c r="CY43" s="616">
        <v>140332886</v>
      </c>
      <c r="CZ43" s="617"/>
      <c r="DA43" s="617"/>
      <c r="DB43" s="617"/>
      <c r="DC43" s="617"/>
      <c r="DD43" s="617"/>
      <c r="DE43" s="617"/>
      <c r="DF43" s="618"/>
      <c r="DG43" s="616">
        <v>91283562</v>
      </c>
      <c r="DH43" s="617"/>
      <c r="DI43" s="617"/>
      <c r="DJ43" s="617"/>
      <c r="DK43" s="617"/>
      <c r="DL43" s="617"/>
      <c r="DM43" s="617"/>
      <c r="DN43" s="617"/>
      <c r="DO43" s="617"/>
      <c r="DP43" s="617"/>
      <c r="DQ43" s="618"/>
      <c r="DR43" s="631">
        <v>27.9</v>
      </c>
      <c r="DS43" s="632"/>
      <c r="DT43" s="632"/>
      <c r="DU43" s="632"/>
      <c r="DV43" s="632"/>
      <c r="DW43" s="632"/>
      <c r="DX43" s="641"/>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3"/>
      <c r="AQ44" s="643"/>
      <c r="AR44" s="643"/>
      <c r="AS44" s="643"/>
      <c r="AT44" s="175"/>
      <c r="AU44" s="175"/>
      <c r="AV44" s="175"/>
      <c r="AW44" s="175"/>
      <c r="AX44" s="175"/>
      <c r="AY44" s="175"/>
      <c r="AZ44" s="175"/>
      <c r="BA44" s="175"/>
      <c r="BB44" s="175"/>
      <c r="BC44" s="175"/>
      <c r="BD44" s="642"/>
      <c r="BE44" s="642"/>
      <c r="BF44" s="642"/>
      <c r="BG44" s="642"/>
      <c r="BH44" s="642"/>
      <c r="BI44" s="642"/>
      <c r="BJ44" s="642"/>
      <c r="BK44" s="642"/>
      <c r="BL44" s="642"/>
      <c r="BM44" s="642"/>
      <c r="BN44" s="642"/>
      <c r="BO44" s="642"/>
      <c r="BP44" s="642"/>
      <c r="BQ44" s="642"/>
      <c r="BR44" s="642"/>
      <c r="BS44" s="642"/>
      <c r="BT44" s="642"/>
      <c r="BU44" s="642"/>
      <c r="BV44" s="642"/>
      <c r="BW44" s="642"/>
      <c r="BY44" s="625" t="s">
        <v>291</v>
      </c>
      <c r="BZ44" s="626"/>
      <c r="CA44" s="626"/>
      <c r="CB44" s="626"/>
      <c r="CC44" s="626"/>
      <c r="CD44" s="626"/>
      <c r="CE44" s="626"/>
      <c r="CF44" s="626"/>
      <c r="CG44" s="626"/>
      <c r="CH44" s="626"/>
      <c r="CI44" s="626"/>
      <c r="CJ44" s="626"/>
      <c r="CK44" s="626"/>
      <c r="CL44" s="627"/>
      <c r="CM44" s="628">
        <v>17249259</v>
      </c>
      <c r="CN44" s="629"/>
      <c r="CO44" s="629"/>
      <c r="CP44" s="629"/>
      <c r="CQ44" s="629"/>
      <c r="CR44" s="629"/>
      <c r="CS44" s="629"/>
      <c r="CT44" s="630"/>
      <c r="CU44" s="631">
        <v>3.1</v>
      </c>
      <c r="CV44" s="632"/>
      <c r="CW44" s="632"/>
      <c r="CX44" s="633"/>
      <c r="CY44" s="616">
        <v>12698500</v>
      </c>
      <c r="CZ44" s="617"/>
      <c r="DA44" s="617"/>
      <c r="DB44" s="617"/>
      <c r="DC44" s="617"/>
      <c r="DD44" s="617"/>
      <c r="DE44" s="617"/>
      <c r="DF44" s="618"/>
      <c r="DG44" s="616">
        <v>11609467</v>
      </c>
      <c r="DH44" s="617"/>
      <c r="DI44" s="617"/>
      <c r="DJ44" s="617"/>
      <c r="DK44" s="617"/>
      <c r="DL44" s="617"/>
      <c r="DM44" s="617"/>
      <c r="DN44" s="617"/>
      <c r="DO44" s="617"/>
      <c r="DP44" s="617"/>
      <c r="DQ44" s="618"/>
      <c r="DR44" s="631">
        <v>3.5</v>
      </c>
      <c r="DS44" s="632"/>
      <c r="DT44" s="632"/>
      <c r="DU44" s="632"/>
      <c r="DV44" s="632"/>
      <c r="DW44" s="632"/>
      <c r="DX44" s="641"/>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5" t="s">
        <v>293</v>
      </c>
      <c r="BZ45" s="626"/>
      <c r="CA45" s="626"/>
      <c r="CB45" s="626"/>
      <c r="CC45" s="626"/>
      <c r="CD45" s="626"/>
      <c r="CE45" s="626"/>
      <c r="CF45" s="626"/>
      <c r="CG45" s="626"/>
      <c r="CH45" s="626"/>
      <c r="CI45" s="626"/>
      <c r="CJ45" s="626"/>
      <c r="CK45" s="626"/>
      <c r="CL45" s="627"/>
      <c r="CM45" s="628">
        <v>6006689</v>
      </c>
      <c r="CN45" s="617"/>
      <c r="CO45" s="617"/>
      <c r="CP45" s="617"/>
      <c r="CQ45" s="617"/>
      <c r="CR45" s="617"/>
      <c r="CS45" s="617"/>
      <c r="CT45" s="618"/>
      <c r="CU45" s="631">
        <v>1.1000000000000001</v>
      </c>
      <c r="CV45" s="632"/>
      <c r="CW45" s="632"/>
      <c r="CX45" s="633"/>
      <c r="CY45" s="616">
        <v>3717116</v>
      </c>
      <c r="CZ45" s="617"/>
      <c r="DA45" s="617"/>
      <c r="DB45" s="617"/>
      <c r="DC45" s="617"/>
      <c r="DD45" s="617"/>
      <c r="DE45" s="617"/>
      <c r="DF45" s="618"/>
      <c r="DG45" s="616">
        <v>2235114</v>
      </c>
      <c r="DH45" s="617"/>
      <c r="DI45" s="617"/>
      <c r="DJ45" s="617"/>
      <c r="DK45" s="617"/>
      <c r="DL45" s="617"/>
      <c r="DM45" s="617"/>
      <c r="DN45" s="617"/>
      <c r="DO45" s="617"/>
      <c r="DP45" s="617"/>
      <c r="DQ45" s="618"/>
      <c r="DR45" s="631">
        <v>0.7</v>
      </c>
      <c r="DS45" s="632"/>
      <c r="DT45" s="632"/>
      <c r="DU45" s="632"/>
      <c r="DV45" s="632"/>
      <c r="DW45" s="632"/>
      <c r="DX45" s="641"/>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5" t="s">
        <v>295</v>
      </c>
      <c r="BZ46" s="626"/>
      <c r="CA46" s="626"/>
      <c r="CB46" s="626"/>
      <c r="CC46" s="626"/>
      <c r="CD46" s="626"/>
      <c r="CE46" s="626"/>
      <c r="CF46" s="626"/>
      <c r="CG46" s="626"/>
      <c r="CH46" s="626"/>
      <c r="CI46" s="626"/>
      <c r="CJ46" s="626"/>
      <c r="CK46" s="626"/>
      <c r="CL46" s="627"/>
      <c r="CM46" s="628">
        <v>126760209</v>
      </c>
      <c r="CN46" s="629"/>
      <c r="CO46" s="629"/>
      <c r="CP46" s="629"/>
      <c r="CQ46" s="629"/>
      <c r="CR46" s="629"/>
      <c r="CS46" s="629"/>
      <c r="CT46" s="630"/>
      <c r="CU46" s="631">
        <v>23</v>
      </c>
      <c r="CV46" s="632"/>
      <c r="CW46" s="632"/>
      <c r="CX46" s="633"/>
      <c r="CY46" s="616">
        <v>103975551</v>
      </c>
      <c r="CZ46" s="617"/>
      <c r="DA46" s="617"/>
      <c r="DB46" s="617"/>
      <c r="DC46" s="617"/>
      <c r="DD46" s="617"/>
      <c r="DE46" s="617"/>
      <c r="DF46" s="618"/>
      <c r="DG46" s="616">
        <v>76629934</v>
      </c>
      <c r="DH46" s="617"/>
      <c r="DI46" s="617"/>
      <c r="DJ46" s="617"/>
      <c r="DK46" s="617"/>
      <c r="DL46" s="617"/>
      <c r="DM46" s="617"/>
      <c r="DN46" s="617"/>
      <c r="DO46" s="617"/>
      <c r="DP46" s="617"/>
      <c r="DQ46" s="618"/>
      <c r="DR46" s="631">
        <v>23.4</v>
      </c>
      <c r="DS46" s="632"/>
      <c r="DT46" s="632"/>
      <c r="DU46" s="632"/>
      <c r="DV46" s="632"/>
      <c r="DW46" s="632"/>
      <c r="DX46" s="641"/>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5" t="s">
        <v>297</v>
      </c>
      <c r="BZ47" s="626"/>
      <c r="CA47" s="626"/>
      <c r="CB47" s="626"/>
      <c r="CC47" s="626"/>
      <c r="CD47" s="626"/>
      <c r="CE47" s="626"/>
      <c r="CF47" s="626"/>
      <c r="CG47" s="626"/>
      <c r="CH47" s="626"/>
      <c r="CI47" s="626"/>
      <c r="CJ47" s="626"/>
      <c r="CK47" s="626"/>
      <c r="CL47" s="627"/>
      <c r="CM47" s="628">
        <v>299869</v>
      </c>
      <c r="CN47" s="617"/>
      <c r="CO47" s="617"/>
      <c r="CP47" s="617"/>
      <c r="CQ47" s="617"/>
      <c r="CR47" s="617"/>
      <c r="CS47" s="617"/>
      <c r="CT47" s="618"/>
      <c r="CU47" s="631">
        <v>0.1</v>
      </c>
      <c r="CV47" s="632"/>
      <c r="CW47" s="632"/>
      <c r="CX47" s="633"/>
      <c r="CY47" s="616">
        <v>266718</v>
      </c>
      <c r="CZ47" s="617"/>
      <c r="DA47" s="617"/>
      <c r="DB47" s="617"/>
      <c r="DC47" s="617"/>
      <c r="DD47" s="617"/>
      <c r="DE47" s="617"/>
      <c r="DF47" s="618"/>
      <c r="DG47" s="616" t="s">
        <v>102</v>
      </c>
      <c r="DH47" s="617"/>
      <c r="DI47" s="617"/>
      <c r="DJ47" s="617"/>
      <c r="DK47" s="617"/>
      <c r="DL47" s="617"/>
      <c r="DM47" s="617"/>
      <c r="DN47" s="617"/>
      <c r="DO47" s="617"/>
      <c r="DP47" s="617"/>
      <c r="DQ47" s="618"/>
      <c r="DR47" s="631" t="s">
        <v>102</v>
      </c>
      <c r="DS47" s="632"/>
      <c r="DT47" s="632"/>
      <c r="DU47" s="632"/>
      <c r="DV47" s="632"/>
      <c r="DW47" s="632"/>
      <c r="DX47" s="641"/>
    </row>
    <row r="48" spans="2:128" ht="11.25" customHeight="1">
      <c r="AP48" s="643"/>
      <c r="AQ48" s="643"/>
      <c r="AR48" s="643"/>
      <c r="AS48" s="643"/>
      <c r="AT48" s="175"/>
      <c r="AU48" s="175"/>
      <c r="AV48" s="175"/>
      <c r="AW48" s="175"/>
      <c r="AX48" s="175"/>
      <c r="AY48" s="175"/>
      <c r="AZ48" s="175"/>
      <c r="BA48" s="175"/>
      <c r="BB48" s="175"/>
      <c r="BC48" s="175"/>
      <c r="BD48" s="642"/>
      <c r="BE48" s="642"/>
      <c r="BF48" s="642"/>
      <c r="BG48" s="642"/>
      <c r="BH48" s="642"/>
      <c r="BI48" s="642"/>
      <c r="BJ48" s="642"/>
      <c r="BK48" s="642"/>
      <c r="BL48" s="642"/>
      <c r="BM48" s="642"/>
      <c r="BN48" s="642"/>
      <c r="BO48" s="642"/>
      <c r="BP48" s="642"/>
      <c r="BQ48" s="642"/>
      <c r="BR48" s="642"/>
      <c r="BS48" s="642"/>
      <c r="BT48" s="642"/>
      <c r="BU48" s="642"/>
      <c r="BV48" s="642"/>
      <c r="BW48" s="642"/>
      <c r="BY48" s="625" t="s">
        <v>298</v>
      </c>
      <c r="BZ48" s="626"/>
      <c r="CA48" s="626"/>
      <c r="CB48" s="626"/>
      <c r="CC48" s="626"/>
      <c r="CD48" s="626"/>
      <c r="CE48" s="626"/>
      <c r="CF48" s="626"/>
      <c r="CG48" s="626"/>
      <c r="CH48" s="626"/>
      <c r="CI48" s="626"/>
      <c r="CJ48" s="626"/>
      <c r="CK48" s="626"/>
      <c r="CL48" s="627"/>
      <c r="CM48" s="628">
        <v>22520643</v>
      </c>
      <c r="CN48" s="629"/>
      <c r="CO48" s="629"/>
      <c r="CP48" s="629"/>
      <c r="CQ48" s="629"/>
      <c r="CR48" s="629"/>
      <c r="CS48" s="629"/>
      <c r="CT48" s="630"/>
      <c r="CU48" s="631">
        <v>4.0999999999999996</v>
      </c>
      <c r="CV48" s="632"/>
      <c r="CW48" s="632"/>
      <c r="CX48" s="633"/>
      <c r="CY48" s="616">
        <v>18865954</v>
      </c>
      <c r="CZ48" s="617"/>
      <c r="DA48" s="617"/>
      <c r="DB48" s="617"/>
      <c r="DC48" s="617"/>
      <c r="DD48" s="617"/>
      <c r="DE48" s="617"/>
      <c r="DF48" s="618"/>
      <c r="DG48" s="616" t="s">
        <v>102</v>
      </c>
      <c r="DH48" s="617"/>
      <c r="DI48" s="617"/>
      <c r="DJ48" s="617"/>
      <c r="DK48" s="617"/>
      <c r="DL48" s="617"/>
      <c r="DM48" s="617"/>
      <c r="DN48" s="617"/>
      <c r="DO48" s="617"/>
      <c r="DP48" s="617"/>
      <c r="DQ48" s="618"/>
      <c r="DR48" s="631" t="s">
        <v>102</v>
      </c>
      <c r="DS48" s="632"/>
      <c r="DT48" s="632"/>
      <c r="DU48" s="632"/>
      <c r="DV48" s="632"/>
      <c r="DW48" s="632"/>
      <c r="DX48" s="641"/>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3"/>
      <c r="AQ49" s="643"/>
      <c r="AR49" s="643"/>
      <c r="AS49" s="643"/>
      <c r="AT49" s="175"/>
      <c r="AU49" s="175"/>
      <c r="AV49" s="175"/>
      <c r="AW49" s="175"/>
      <c r="AX49" s="175"/>
      <c r="AY49" s="175"/>
      <c r="AZ49" s="175"/>
      <c r="BA49" s="175"/>
      <c r="BB49" s="175"/>
      <c r="BC49" s="175"/>
      <c r="BD49" s="642"/>
      <c r="BE49" s="642"/>
      <c r="BF49" s="642"/>
      <c r="BG49" s="642"/>
      <c r="BH49" s="642"/>
      <c r="BI49" s="642"/>
      <c r="BJ49" s="642"/>
      <c r="BK49" s="642"/>
      <c r="BL49" s="642"/>
      <c r="BM49" s="642"/>
      <c r="BN49" s="642"/>
      <c r="BO49" s="642"/>
      <c r="BP49" s="642"/>
      <c r="BQ49" s="642"/>
      <c r="BR49" s="642"/>
      <c r="BS49" s="642"/>
      <c r="BT49" s="642"/>
      <c r="BU49" s="642"/>
      <c r="BV49" s="642"/>
      <c r="BW49" s="642"/>
      <c r="BY49" s="625" t="s">
        <v>299</v>
      </c>
      <c r="BZ49" s="626"/>
      <c r="CA49" s="626"/>
      <c r="CB49" s="626"/>
      <c r="CC49" s="626"/>
      <c r="CD49" s="626"/>
      <c r="CE49" s="626"/>
      <c r="CF49" s="626"/>
      <c r="CG49" s="626"/>
      <c r="CH49" s="626"/>
      <c r="CI49" s="626"/>
      <c r="CJ49" s="626"/>
      <c r="CK49" s="626"/>
      <c r="CL49" s="627"/>
      <c r="CM49" s="628">
        <v>20000</v>
      </c>
      <c r="CN49" s="617"/>
      <c r="CO49" s="617"/>
      <c r="CP49" s="617"/>
      <c r="CQ49" s="617"/>
      <c r="CR49" s="617"/>
      <c r="CS49" s="617"/>
      <c r="CT49" s="618"/>
      <c r="CU49" s="631">
        <v>0</v>
      </c>
      <c r="CV49" s="632"/>
      <c r="CW49" s="632"/>
      <c r="CX49" s="633"/>
      <c r="CY49" s="616" t="s">
        <v>102</v>
      </c>
      <c r="CZ49" s="617"/>
      <c r="DA49" s="617"/>
      <c r="DB49" s="617"/>
      <c r="DC49" s="617"/>
      <c r="DD49" s="617"/>
      <c r="DE49" s="617"/>
      <c r="DF49" s="618"/>
      <c r="DG49" s="616" t="s">
        <v>102</v>
      </c>
      <c r="DH49" s="617"/>
      <c r="DI49" s="617"/>
      <c r="DJ49" s="617"/>
      <c r="DK49" s="617"/>
      <c r="DL49" s="617"/>
      <c r="DM49" s="617"/>
      <c r="DN49" s="617"/>
      <c r="DO49" s="617"/>
      <c r="DP49" s="617"/>
      <c r="DQ49" s="618"/>
      <c r="DR49" s="631" t="s">
        <v>102</v>
      </c>
      <c r="DS49" s="632"/>
      <c r="DT49" s="632"/>
      <c r="DU49" s="632"/>
      <c r="DV49" s="632"/>
      <c r="DW49" s="632"/>
      <c r="DX49" s="641"/>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3"/>
      <c r="AQ50" s="643"/>
      <c r="AR50" s="643"/>
      <c r="AS50" s="643"/>
      <c r="AT50" s="175"/>
      <c r="AU50" s="175"/>
      <c r="AV50" s="175"/>
      <c r="AW50" s="175"/>
      <c r="AX50" s="175"/>
      <c r="AY50" s="175"/>
      <c r="AZ50" s="175"/>
      <c r="BA50" s="175"/>
      <c r="BB50" s="175"/>
      <c r="BC50" s="175"/>
      <c r="BD50" s="642"/>
      <c r="BE50" s="642"/>
      <c r="BF50" s="642"/>
      <c r="BG50" s="642"/>
      <c r="BH50" s="642"/>
      <c r="BI50" s="642"/>
      <c r="BJ50" s="642"/>
      <c r="BK50" s="642"/>
      <c r="BL50" s="642"/>
      <c r="BM50" s="642"/>
      <c r="BN50" s="642"/>
      <c r="BO50" s="642"/>
      <c r="BP50" s="642"/>
      <c r="BQ50" s="642"/>
      <c r="BR50" s="642"/>
      <c r="BS50" s="642"/>
      <c r="BT50" s="642"/>
      <c r="BU50" s="642"/>
      <c r="BV50" s="642"/>
      <c r="BW50" s="642"/>
      <c r="BY50" s="625" t="s">
        <v>300</v>
      </c>
      <c r="BZ50" s="626"/>
      <c r="CA50" s="626"/>
      <c r="CB50" s="626"/>
      <c r="CC50" s="626"/>
      <c r="CD50" s="626"/>
      <c r="CE50" s="626"/>
      <c r="CF50" s="626"/>
      <c r="CG50" s="626"/>
      <c r="CH50" s="626"/>
      <c r="CI50" s="626"/>
      <c r="CJ50" s="626"/>
      <c r="CK50" s="626"/>
      <c r="CL50" s="627"/>
      <c r="CM50" s="628">
        <v>34762818</v>
      </c>
      <c r="CN50" s="629"/>
      <c r="CO50" s="629"/>
      <c r="CP50" s="629"/>
      <c r="CQ50" s="629"/>
      <c r="CR50" s="629"/>
      <c r="CS50" s="629"/>
      <c r="CT50" s="630"/>
      <c r="CU50" s="631">
        <v>6.3</v>
      </c>
      <c r="CV50" s="632"/>
      <c r="CW50" s="632"/>
      <c r="CX50" s="633"/>
      <c r="CY50" s="616">
        <v>809047</v>
      </c>
      <c r="CZ50" s="617"/>
      <c r="DA50" s="617"/>
      <c r="DB50" s="617"/>
      <c r="DC50" s="617"/>
      <c r="DD50" s="617"/>
      <c r="DE50" s="617"/>
      <c r="DF50" s="618"/>
      <c r="DG50" s="616">
        <v>809047</v>
      </c>
      <c r="DH50" s="617"/>
      <c r="DI50" s="617"/>
      <c r="DJ50" s="617"/>
      <c r="DK50" s="617"/>
      <c r="DL50" s="617"/>
      <c r="DM50" s="617"/>
      <c r="DN50" s="617"/>
      <c r="DO50" s="617"/>
      <c r="DP50" s="617"/>
      <c r="DQ50" s="618"/>
      <c r="DR50" s="631">
        <v>0.2</v>
      </c>
      <c r="DS50" s="632"/>
      <c r="DT50" s="632"/>
      <c r="DU50" s="632"/>
      <c r="DV50" s="632"/>
      <c r="DW50" s="632"/>
      <c r="DX50" s="641"/>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5" t="s">
        <v>301</v>
      </c>
      <c r="BZ51" s="626"/>
      <c r="CA51" s="626"/>
      <c r="CB51" s="626"/>
      <c r="CC51" s="626"/>
      <c r="CD51" s="626"/>
      <c r="CE51" s="626"/>
      <c r="CF51" s="626"/>
      <c r="CG51" s="626"/>
      <c r="CH51" s="626"/>
      <c r="CI51" s="626"/>
      <c r="CJ51" s="626"/>
      <c r="CK51" s="626"/>
      <c r="CL51" s="627"/>
      <c r="CM51" s="628" t="s">
        <v>102</v>
      </c>
      <c r="CN51" s="617"/>
      <c r="CO51" s="617"/>
      <c r="CP51" s="617"/>
      <c r="CQ51" s="617"/>
      <c r="CR51" s="617"/>
      <c r="CS51" s="617"/>
      <c r="CT51" s="618"/>
      <c r="CU51" s="631" t="s">
        <v>102</v>
      </c>
      <c r="CV51" s="632"/>
      <c r="CW51" s="632"/>
      <c r="CX51" s="633"/>
      <c r="CY51" s="616" t="s">
        <v>102</v>
      </c>
      <c r="CZ51" s="617"/>
      <c r="DA51" s="617"/>
      <c r="DB51" s="617"/>
      <c r="DC51" s="617"/>
      <c r="DD51" s="617"/>
      <c r="DE51" s="617"/>
      <c r="DF51" s="618"/>
      <c r="DG51" s="616" t="s">
        <v>102</v>
      </c>
      <c r="DH51" s="617"/>
      <c r="DI51" s="617"/>
      <c r="DJ51" s="617"/>
      <c r="DK51" s="617"/>
      <c r="DL51" s="617"/>
      <c r="DM51" s="617"/>
      <c r="DN51" s="617"/>
      <c r="DO51" s="617"/>
      <c r="DP51" s="617"/>
      <c r="DQ51" s="618"/>
      <c r="DR51" s="631" t="s">
        <v>102</v>
      </c>
      <c r="DS51" s="632"/>
      <c r="DT51" s="632"/>
      <c r="DU51" s="632"/>
      <c r="DV51" s="632"/>
      <c r="DW51" s="632"/>
      <c r="DX51" s="641"/>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Y52" s="625" t="s">
        <v>302</v>
      </c>
      <c r="BZ52" s="626"/>
      <c r="CA52" s="626"/>
      <c r="CB52" s="626"/>
      <c r="CC52" s="626"/>
      <c r="CD52" s="626"/>
      <c r="CE52" s="626"/>
      <c r="CF52" s="626"/>
      <c r="CG52" s="626"/>
      <c r="CH52" s="626"/>
      <c r="CI52" s="626"/>
      <c r="CJ52" s="626"/>
      <c r="CK52" s="626"/>
      <c r="CL52" s="627"/>
      <c r="CM52" s="628">
        <v>94675681</v>
      </c>
      <c r="CN52" s="629"/>
      <c r="CO52" s="629"/>
      <c r="CP52" s="629"/>
      <c r="CQ52" s="629"/>
      <c r="CR52" s="629"/>
      <c r="CS52" s="629"/>
      <c r="CT52" s="630"/>
      <c r="CU52" s="631">
        <v>17.2</v>
      </c>
      <c r="CV52" s="632"/>
      <c r="CW52" s="632"/>
      <c r="CX52" s="633"/>
      <c r="CY52" s="616">
        <v>15510536</v>
      </c>
      <c r="CZ52" s="617"/>
      <c r="DA52" s="617"/>
      <c r="DB52" s="617"/>
      <c r="DC52" s="617"/>
      <c r="DD52" s="617"/>
      <c r="DE52" s="617"/>
      <c r="DF52" s="618"/>
      <c r="DG52" s="619"/>
      <c r="DH52" s="620"/>
      <c r="DI52" s="620"/>
      <c r="DJ52" s="620"/>
      <c r="DK52" s="620"/>
      <c r="DL52" s="620"/>
      <c r="DM52" s="620"/>
      <c r="DN52" s="620"/>
      <c r="DO52" s="620"/>
      <c r="DP52" s="620"/>
      <c r="DQ52" s="621"/>
      <c r="DR52" s="622"/>
      <c r="DS52" s="623"/>
      <c r="DT52" s="623"/>
      <c r="DU52" s="623"/>
      <c r="DV52" s="623"/>
      <c r="DW52" s="623"/>
      <c r="DX52" s="624"/>
    </row>
    <row r="53" spans="2:128" ht="11.25" customHeight="1">
      <c r="B53" s="184"/>
      <c r="AP53" s="179"/>
      <c r="AQ53" s="175"/>
      <c r="AR53" s="175"/>
      <c r="AS53" s="175"/>
      <c r="AT53" s="175"/>
      <c r="AU53" s="175"/>
      <c r="AV53" s="175"/>
      <c r="AW53" s="175"/>
      <c r="AX53" s="175"/>
      <c r="AY53" s="175"/>
      <c r="AZ53" s="629"/>
      <c r="BA53" s="629"/>
      <c r="BB53" s="629"/>
      <c r="BC53" s="629"/>
      <c r="BD53" s="175"/>
      <c r="BE53" s="175"/>
      <c r="BF53" s="175"/>
      <c r="BG53" s="175"/>
      <c r="BH53" s="175"/>
      <c r="BI53" s="175"/>
      <c r="BJ53" s="175"/>
      <c r="BK53" s="175"/>
      <c r="BL53" s="175"/>
      <c r="BM53" s="175"/>
      <c r="BN53" s="175"/>
      <c r="BO53" s="175"/>
      <c r="BP53" s="175"/>
      <c r="BQ53" s="175"/>
      <c r="BR53" s="175"/>
      <c r="BS53" s="629"/>
      <c r="BT53" s="629"/>
      <c r="BU53" s="629"/>
      <c r="BV53" s="629"/>
      <c r="BW53" s="629"/>
      <c r="BY53" s="625" t="s">
        <v>303</v>
      </c>
      <c r="BZ53" s="626"/>
      <c r="CA53" s="626"/>
      <c r="CB53" s="626"/>
      <c r="CC53" s="626"/>
      <c r="CD53" s="626"/>
      <c r="CE53" s="626"/>
      <c r="CF53" s="626"/>
      <c r="CG53" s="626"/>
      <c r="CH53" s="626"/>
      <c r="CI53" s="626"/>
      <c r="CJ53" s="626"/>
      <c r="CK53" s="626"/>
      <c r="CL53" s="627"/>
      <c r="CM53" s="628">
        <v>1715118</v>
      </c>
      <c r="CN53" s="629"/>
      <c r="CO53" s="629"/>
      <c r="CP53" s="629"/>
      <c r="CQ53" s="629"/>
      <c r="CR53" s="629"/>
      <c r="CS53" s="629"/>
      <c r="CT53" s="630"/>
      <c r="CU53" s="631">
        <v>0.3</v>
      </c>
      <c r="CV53" s="632"/>
      <c r="CW53" s="632"/>
      <c r="CX53" s="633"/>
      <c r="CY53" s="616">
        <v>277568</v>
      </c>
      <c r="CZ53" s="617"/>
      <c r="DA53" s="617"/>
      <c r="DB53" s="617"/>
      <c r="DC53" s="617"/>
      <c r="DD53" s="617"/>
      <c r="DE53" s="617"/>
      <c r="DF53" s="618"/>
      <c r="DG53" s="619"/>
      <c r="DH53" s="620"/>
      <c r="DI53" s="620"/>
      <c r="DJ53" s="620"/>
      <c r="DK53" s="620"/>
      <c r="DL53" s="620"/>
      <c r="DM53" s="620"/>
      <c r="DN53" s="620"/>
      <c r="DO53" s="620"/>
      <c r="DP53" s="620"/>
      <c r="DQ53" s="621"/>
      <c r="DR53" s="622"/>
      <c r="DS53" s="623"/>
      <c r="DT53" s="623"/>
      <c r="DU53" s="623"/>
      <c r="DV53" s="623"/>
      <c r="DW53" s="623"/>
      <c r="DX53" s="624"/>
    </row>
    <row r="54" spans="2:128" ht="11.25" customHeight="1">
      <c r="AP54" s="175"/>
      <c r="AQ54" s="179"/>
      <c r="AR54" s="179"/>
      <c r="AS54" s="179"/>
      <c r="AT54" s="179"/>
      <c r="AU54" s="179"/>
      <c r="AV54" s="179"/>
      <c r="AW54" s="179"/>
      <c r="AX54" s="179"/>
      <c r="AY54" s="175"/>
      <c r="AZ54" s="629"/>
      <c r="BA54" s="629"/>
      <c r="BB54" s="629"/>
      <c r="BC54" s="629"/>
      <c r="BD54" s="175"/>
      <c r="BE54" s="175"/>
      <c r="BF54" s="175"/>
      <c r="BG54" s="175"/>
      <c r="BH54" s="175"/>
      <c r="BI54" s="175"/>
      <c r="BJ54" s="175"/>
      <c r="BK54" s="175"/>
      <c r="BL54" s="175"/>
      <c r="BM54" s="175"/>
      <c r="BN54" s="175"/>
      <c r="BO54" s="175"/>
      <c r="BP54" s="175"/>
      <c r="BQ54" s="175"/>
      <c r="BR54" s="175"/>
      <c r="BS54" s="629"/>
      <c r="BT54" s="629"/>
      <c r="BU54" s="629"/>
      <c r="BV54" s="629"/>
      <c r="BW54" s="629"/>
      <c r="BY54" s="634" t="s">
        <v>284</v>
      </c>
      <c r="BZ54" s="635"/>
      <c r="CA54" s="625" t="s">
        <v>304</v>
      </c>
      <c r="CB54" s="626"/>
      <c r="CC54" s="626"/>
      <c r="CD54" s="626"/>
      <c r="CE54" s="626"/>
      <c r="CF54" s="626"/>
      <c r="CG54" s="626"/>
      <c r="CH54" s="626"/>
      <c r="CI54" s="626"/>
      <c r="CJ54" s="626"/>
      <c r="CK54" s="626"/>
      <c r="CL54" s="627"/>
      <c r="CM54" s="628">
        <v>90219158</v>
      </c>
      <c r="CN54" s="629"/>
      <c r="CO54" s="629"/>
      <c r="CP54" s="629"/>
      <c r="CQ54" s="629"/>
      <c r="CR54" s="629"/>
      <c r="CS54" s="629"/>
      <c r="CT54" s="630"/>
      <c r="CU54" s="631">
        <v>16.399999999999999</v>
      </c>
      <c r="CV54" s="632"/>
      <c r="CW54" s="632"/>
      <c r="CX54" s="633"/>
      <c r="CY54" s="616">
        <v>15411107</v>
      </c>
      <c r="CZ54" s="617"/>
      <c r="DA54" s="617"/>
      <c r="DB54" s="617"/>
      <c r="DC54" s="617"/>
      <c r="DD54" s="617"/>
      <c r="DE54" s="617"/>
      <c r="DF54" s="618"/>
      <c r="DG54" s="619"/>
      <c r="DH54" s="620"/>
      <c r="DI54" s="620"/>
      <c r="DJ54" s="620"/>
      <c r="DK54" s="620"/>
      <c r="DL54" s="620"/>
      <c r="DM54" s="620"/>
      <c r="DN54" s="620"/>
      <c r="DO54" s="620"/>
      <c r="DP54" s="620"/>
      <c r="DQ54" s="621"/>
      <c r="DR54" s="622"/>
      <c r="DS54" s="623"/>
      <c r="DT54" s="623"/>
      <c r="DU54" s="623"/>
      <c r="DV54" s="623"/>
      <c r="DW54" s="623"/>
      <c r="DX54" s="624"/>
    </row>
    <row r="55" spans="2:128" ht="11.25" customHeight="1">
      <c r="AP55" s="175"/>
      <c r="AQ55" s="179"/>
      <c r="AR55" s="179"/>
      <c r="AS55" s="179"/>
      <c r="AT55" s="179"/>
      <c r="AU55" s="179"/>
      <c r="AV55" s="179"/>
      <c r="AW55" s="179"/>
      <c r="AX55" s="179"/>
      <c r="AY55" s="175"/>
      <c r="AZ55" s="629"/>
      <c r="BA55" s="629"/>
      <c r="BB55" s="629"/>
      <c r="BC55" s="629"/>
      <c r="BD55" s="175"/>
      <c r="BE55" s="175"/>
      <c r="BF55" s="175"/>
      <c r="BG55" s="175"/>
      <c r="BH55" s="175"/>
      <c r="BI55" s="175"/>
      <c r="BJ55" s="175"/>
      <c r="BK55" s="175"/>
      <c r="BL55" s="175"/>
      <c r="BM55" s="175"/>
      <c r="BN55" s="175"/>
      <c r="BO55" s="175"/>
      <c r="BP55" s="175"/>
      <c r="BQ55" s="175"/>
      <c r="BR55" s="175"/>
      <c r="BS55" s="629"/>
      <c r="BT55" s="629"/>
      <c r="BU55" s="629"/>
      <c r="BV55" s="629"/>
      <c r="BW55" s="629"/>
      <c r="BY55" s="636"/>
      <c r="BZ55" s="637"/>
      <c r="CA55" s="625" t="s">
        <v>305</v>
      </c>
      <c r="CB55" s="626"/>
      <c r="CC55" s="626"/>
      <c r="CD55" s="626"/>
      <c r="CE55" s="626"/>
      <c r="CF55" s="626"/>
      <c r="CG55" s="626"/>
      <c r="CH55" s="626"/>
      <c r="CI55" s="626"/>
      <c r="CJ55" s="626"/>
      <c r="CK55" s="626"/>
      <c r="CL55" s="627"/>
      <c r="CM55" s="628">
        <v>56459844</v>
      </c>
      <c r="CN55" s="629"/>
      <c r="CO55" s="629"/>
      <c r="CP55" s="629"/>
      <c r="CQ55" s="629"/>
      <c r="CR55" s="629"/>
      <c r="CS55" s="629"/>
      <c r="CT55" s="630"/>
      <c r="CU55" s="631">
        <v>10.199999999999999</v>
      </c>
      <c r="CV55" s="632"/>
      <c r="CW55" s="632"/>
      <c r="CX55" s="633"/>
      <c r="CY55" s="616">
        <v>4777695</v>
      </c>
      <c r="CZ55" s="617"/>
      <c r="DA55" s="617"/>
      <c r="DB55" s="617"/>
      <c r="DC55" s="617"/>
      <c r="DD55" s="617"/>
      <c r="DE55" s="617"/>
      <c r="DF55" s="618"/>
      <c r="DG55" s="619"/>
      <c r="DH55" s="620"/>
      <c r="DI55" s="620"/>
      <c r="DJ55" s="620"/>
      <c r="DK55" s="620"/>
      <c r="DL55" s="620"/>
      <c r="DM55" s="620"/>
      <c r="DN55" s="620"/>
      <c r="DO55" s="620"/>
      <c r="DP55" s="620"/>
      <c r="DQ55" s="621"/>
      <c r="DR55" s="622"/>
      <c r="DS55" s="623"/>
      <c r="DT55" s="623"/>
      <c r="DU55" s="623"/>
      <c r="DV55" s="623"/>
      <c r="DW55" s="623"/>
      <c r="DX55" s="624"/>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6"/>
      <c r="BZ56" s="637"/>
      <c r="CA56" s="625" t="s">
        <v>306</v>
      </c>
      <c r="CB56" s="626"/>
      <c r="CC56" s="626"/>
      <c r="CD56" s="626"/>
      <c r="CE56" s="626"/>
      <c r="CF56" s="626"/>
      <c r="CG56" s="626"/>
      <c r="CH56" s="626"/>
      <c r="CI56" s="626"/>
      <c r="CJ56" s="626"/>
      <c r="CK56" s="626"/>
      <c r="CL56" s="627"/>
      <c r="CM56" s="628">
        <v>22810982</v>
      </c>
      <c r="CN56" s="629"/>
      <c r="CO56" s="629"/>
      <c r="CP56" s="629"/>
      <c r="CQ56" s="629"/>
      <c r="CR56" s="629"/>
      <c r="CS56" s="629"/>
      <c r="CT56" s="630"/>
      <c r="CU56" s="631">
        <v>4.0999999999999996</v>
      </c>
      <c r="CV56" s="632"/>
      <c r="CW56" s="632"/>
      <c r="CX56" s="633"/>
      <c r="CY56" s="616">
        <v>7752282</v>
      </c>
      <c r="CZ56" s="617"/>
      <c r="DA56" s="617"/>
      <c r="DB56" s="617"/>
      <c r="DC56" s="617"/>
      <c r="DD56" s="617"/>
      <c r="DE56" s="617"/>
      <c r="DF56" s="618"/>
      <c r="DG56" s="619"/>
      <c r="DH56" s="620"/>
      <c r="DI56" s="620"/>
      <c r="DJ56" s="620"/>
      <c r="DK56" s="620"/>
      <c r="DL56" s="620"/>
      <c r="DM56" s="620"/>
      <c r="DN56" s="620"/>
      <c r="DO56" s="620"/>
      <c r="DP56" s="620"/>
      <c r="DQ56" s="621"/>
      <c r="DR56" s="622"/>
      <c r="DS56" s="623"/>
      <c r="DT56" s="623"/>
      <c r="DU56" s="623"/>
      <c r="DV56" s="623"/>
      <c r="DW56" s="623"/>
      <c r="DX56" s="624"/>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6"/>
      <c r="BZ57" s="637"/>
      <c r="CA57" s="625" t="s">
        <v>307</v>
      </c>
      <c r="CB57" s="626"/>
      <c r="CC57" s="626"/>
      <c r="CD57" s="626"/>
      <c r="CE57" s="626"/>
      <c r="CF57" s="626"/>
      <c r="CG57" s="626"/>
      <c r="CH57" s="626"/>
      <c r="CI57" s="626"/>
      <c r="CJ57" s="626"/>
      <c r="CK57" s="626"/>
      <c r="CL57" s="627"/>
      <c r="CM57" s="628">
        <v>4456523</v>
      </c>
      <c r="CN57" s="629"/>
      <c r="CO57" s="629"/>
      <c r="CP57" s="629"/>
      <c r="CQ57" s="629"/>
      <c r="CR57" s="629"/>
      <c r="CS57" s="629"/>
      <c r="CT57" s="630"/>
      <c r="CU57" s="631">
        <v>0.8</v>
      </c>
      <c r="CV57" s="632"/>
      <c r="CW57" s="632"/>
      <c r="CX57" s="633"/>
      <c r="CY57" s="616">
        <v>99429</v>
      </c>
      <c r="CZ57" s="617"/>
      <c r="DA57" s="617"/>
      <c r="DB57" s="617"/>
      <c r="DC57" s="617"/>
      <c r="DD57" s="617"/>
      <c r="DE57" s="617"/>
      <c r="DF57" s="618"/>
      <c r="DG57" s="619"/>
      <c r="DH57" s="620"/>
      <c r="DI57" s="620"/>
      <c r="DJ57" s="620"/>
      <c r="DK57" s="620"/>
      <c r="DL57" s="620"/>
      <c r="DM57" s="620"/>
      <c r="DN57" s="620"/>
      <c r="DO57" s="620"/>
      <c r="DP57" s="620"/>
      <c r="DQ57" s="621"/>
      <c r="DR57" s="622"/>
      <c r="DS57" s="623"/>
      <c r="DT57" s="623"/>
      <c r="DU57" s="623"/>
      <c r="DV57" s="623"/>
      <c r="DW57" s="623"/>
      <c r="DX57" s="624"/>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8"/>
      <c r="BZ58" s="639"/>
      <c r="CA58" s="625" t="s">
        <v>308</v>
      </c>
      <c r="CB58" s="626"/>
      <c r="CC58" s="626"/>
      <c r="CD58" s="626"/>
      <c r="CE58" s="626"/>
      <c r="CF58" s="626"/>
      <c r="CG58" s="626"/>
      <c r="CH58" s="626"/>
      <c r="CI58" s="626"/>
      <c r="CJ58" s="626"/>
      <c r="CK58" s="626"/>
      <c r="CL58" s="627"/>
      <c r="CM58" s="628" t="s">
        <v>102</v>
      </c>
      <c r="CN58" s="629"/>
      <c r="CO58" s="629"/>
      <c r="CP58" s="629"/>
      <c r="CQ58" s="629"/>
      <c r="CR58" s="629"/>
      <c r="CS58" s="629"/>
      <c r="CT58" s="630"/>
      <c r="CU58" s="631" t="s">
        <v>102</v>
      </c>
      <c r="CV58" s="632"/>
      <c r="CW58" s="632"/>
      <c r="CX58" s="633"/>
      <c r="CY58" s="616" t="s">
        <v>102</v>
      </c>
      <c r="CZ58" s="617"/>
      <c r="DA58" s="617"/>
      <c r="DB58" s="617"/>
      <c r="DC58" s="617"/>
      <c r="DD58" s="617"/>
      <c r="DE58" s="617"/>
      <c r="DF58" s="618"/>
      <c r="DG58" s="619"/>
      <c r="DH58" s="620"/>
      <c r="DI58" s="620"/>
      <c r="DJ58" s="620"/>
      <c r="DK58" s="620"/>
      <c r="DL58" s="620"/>
      <c r="DM58" s="620"/>
      <c r="DN58" s="620"/>
      <c r="DO58" s="620"/>
      <c r="DP58" s="620"/>
      <c r="DQ58" s="621"/>
      <c r="DR58" s="622"/>
      <c r="DS58" s="623"/>
      <c r="DT58" s="623"/>
      <c r="DU58" s="623"/>
      <c r="DV58" s="623"/>
      <c r="DW58" s="623"/>
      <c r="DX58" s="624"/>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8" t="s">
        <v>309</v>
      </c>
      <c r="BZ59" s="599"/>
      <c r="CA59" s="599"/>
      <c r="CB59" s="599"/>
      <c r="CC59" s="599"/>
      <c r="CD59" s="599"/>
      <c r="CE59" s="599"/>
      <c r="CF59" s="599"/>
      <c r="CG59" s="599"/>
      <c r="CH59" s="599"/>
      <c r="CI59" s="599"/>
      <c r="CJ59" s="599"/>
      <c r="CK59" s="599"/>
      <c r="CL59" s="600"/>
      <c r="CM59" s="601">
        <v>550873422</v>
      </c>
      <c r="CN59" s="602"/>
      <c r="CO59" s="602"/>
      <c r="CP59" s="602"/>
      <c r="CQ59" s="602"/>
      <c r="CR59" s="602"/>
      <c r="CS59" s="602"/>
      <c r="CT59" s="603"/>
      <c r="CU59" s="604">
        <v>100</v>
      </c>
      <c r="CV59" s="605"/>
      <c r="CW59" s="605"/>
      <c r="CX59" s="606"/>
      <c r="CY59" s="607">
        <v>368975227</v>
      </c>
      <c r="CZ59" s="608"/>
      <c r="DA59" s="608"/>
      <c r="DB59" s="608"/>
      <c r="DC59" s="608"/>
      <c r="DD59" s="608"/>
      <c r="DE59" s="608"/>
      <c r="DF59" s="609"/>
      <c r="DG59" s="610"/>
      <c r="DH59" s="611"/>
      <c r="DI59" s="611"/>
      <c r="DJ59" s="611"/>
      <c r="DK59" s="611"/>
      <c r="DL59" s="611"/>
      <c r="DM59" s="611"/>
      <c r="DN59" s="611"/>
      <c r="DO59" s="611"/>
      <c r="DP59" s="611"/>
      <c r="DQ59" s="612"/>
      <c r="DR59" s="613"/>
      <c r="DS59" s="614"/>
      <c r="DT59" s="614"/>
      <c r="DU59" s="614"/>
      <c r="DV59" s="614"/>
      <c r="DW59" s="614"/>
      <c r="DX59" s="615"/>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27" t="s">
        <v>311</v>
      </c>
      <c r="DK2" s="1128"/>
      <c r="DL2" s="1128"/>
      <c r="DM2" s="1128"/>
      <c r="DN2" s="1128"/>
      <c r="DO2" s="1129"/>
      <c r="DP2" s="194"/>
      <c r="DQ2" s="1127" t="s">
        <v>312</v>
      </c>
      <c r="DR2" s="1128"/>
      <c r="DS2" s="1128"/>
      <c r="DT2" s="1128"/>
      <c r="DU2" s="1128"/>
      <c r="DV2" s="1128"/>
      <c r="DW2" s="1128"/>
      <c r="DX2" s="1128"/>
      <c r="DY2" s="1128"/>
      <c r="DZ2" s="1129"/>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62" t="s">
        <v>313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4" t="s">
        <v>315</v>
      </c>
      <c r="B5" s="985"/>
      <c r="C5" s="985"/>
      <c r="D5" s="985"/>
      <c r="E5" s="985"/>
      <c r="F5" s="985"/>
      <c r="G5" s="985"/>
      <c r="H5" s="985"/>
      <c r="I5" s="985"/>
      <c r="J5" s="985"/>
      <c r="K5" s="985"/>
      <c r="L5" s="985"/>
      <c r="M5" s="985"/>
      <c r="N5" s="985"/>
      <c r="O5" s="985"/>
      <c r="P5" s="986"/>
      <c r="Q5" s="990" t="s">
        <v>316</v>
      </c>
      <c r="R5" s="991"/>
      <c r="S5" s="991"/>
      <c r="T5" s="991"/>
      <c r="U5" s="992"/>
      <c r="V5" s="990" t="s">
        <v>317</v>
      </c>
      <c r="W5" s="991"/>
      <c r="X5" s="991"/>
      <c r="Y5" s="991"/>
      <c r="Z5" s="992"/>
      <c r="AA5" s="990" t="s">
        <v>318</v>
      </c>
      <c r="AB5" s="991"/>
      <c r="AC5" s="991"/>
      <c r="AD5" s="991"/>
      <c r="AE5" s="991"/>
      <c r="AF5" s="1130" t="s">
        <v>319</v>
      </c>
      <c r="AG5" s="991"/>
      <c r="AH5" s="991"/>
      <c r="AI5" s="991"/>
      <c r="AJ5" s="1006"/>
      <c r="AK5" s="991" t="s">
        <v>320</v>
      </c>
      <c r="AL5" s="991"/>
      <c r="AM5" s="991"/>
      <c r="AN5" s="991"/>
      <c r="AO5" s="992"/>
      <c r="AP5" s="990" t="s">
        <v>321</v>
      </c>
      <c r="AQ5" s="991"/>
      <c r="AR5" s="991"/>
      <c r="AS5" s="991"/>
      <c r="AT5" s="992"/>
      <c r="AU5" s="990" t="s">
        <v>322</v>
      </c>
      <c r="AV5" s="991"/>
      <c r="AW5" s="991"/>
      <c r="AX5" s="991"/>
      <c r="AY5" s="1006"/>
      <c r="AZ5" s="201"/>
      <c r="BA5" s="201"/>
      <c r="BB5" s="201"/>
      <c r="BC5" s="201"/>
      <c r="BD5" s="201"/>
      <c r="BE5" s="202"/>
      <c r="BF5" s="202"/>
      <c r="BG5" s="202"/>
      <c r="BH5" s="202"/>
      <c r="BI5" s="202"/>
      <c r="BJ5" s="202"/>
      <c r="BK5" s="202"/>
      <c r="BL5" s="202"/>
      <c r="BM5" s="202"/>
      <c r="BN5" s="202"/>
      <c r="BO5" s="202"/>
      <c r="BP5" s="202"/>
      <c r="BQ5" s="984" t="s">
        <v>323</v>
      </c>
      <c r="BR5" s="985"/>
      <c r="BS5" s="985"/>
      <c r="BT5" s="985"/>
      <c r="BU5" s="985"/>
      <c r="BV5" s="985"/>
      <c r="BW5" s="985"/>
      <c r="BX5" s="985"/>
      <c r="BY5" s="985"/>
      <c r="BZ5" s="985"/>
      <c r="CA5" s="985"/>
      <c r="CB5" s="985"/>
      <c r="CC5" s="985"/>
      <c r="CD5" s="985"/>
      <c r="CE5" s="985"/>
      <c r="CF5" s="985"/>
      <c r="CG5" s="986"/>
      <c r="CH5" s="990" t="s">
        <v>324</v>
      </c>
      <c r="CI5" s="991"/>
      <c r="CJ5" s="991"/>
      <c r="CK5" s="991"/>
      <c r="CL5" s="992"/>
      <c r="CM5" s="990" t="s">
        <v>325</v>
      </c>
      <c r="CN5" s="991"/>
      <c r="CO5" s="991"/>
      <c r="CP5" s="991"/>
      <c r="CQ5" s="992"/>
      <c r="CR5" s="990" t="s">
        <v>326</v>
      </c>
      <c r="CS5" s="991"/>
      <c r="CT5" s="991"/>
      <c r="CU5" s="991"/>
      <c r="CV5" s="992"/>
      <c r="CW5" s="990" t="s">
        <v>327</v>
      </c>
      <c r="CX5" s="991"/>
      <c r="CY5" s="991"/>
      <c r="CZ5" s="991"/>
      <c r="DA5" s="992"/>
      <c r="DB5" s="990" t="s">
        <v>328</v>
      </c>
      <c r="DC5" s="991"/>
      <c r="DD5" s="991"/>
      <c r="DE5" s="991"/>
      <c r="DF5" s="992"/>
      <c r="DG5" s="1115" t="s">
        <v>329</v>
      </c>
      <c r="DH5" s="1116"/>
      <c r="DI5" s="1116"/>
      <c r="DJ5" s="1116"/>
      <c r="DK5" s="1117"/>
      <c r="DL5" s="1115" t="s">
        <v>330</v>
      </c>
      <c r="DM5" s="1116"/>
      <c r="DN5" s="1116"/>
      <c r="DO5" s="1116"/>
      <c r="DP5" s="1117"/>
      <c r="DQ5" s="990" t="s">
        <v>331</v>
      </c>
      <c r="DR5" s="991"/>
      <c r="DS5" s="991"/>
      <c r="DT5" s="991"/>
      <c r="DU5" s="992"/>
      <c r="DV5" s="990" t="s">
        <v>322</v>
      </c>
      <c r="DW5" s="991"/>
      <c r="DX5" s="991"/>
      <c r="DY5" s="991"/>
      <c r="DZ5" s="1006"/>
      <c r="EA5" s="199"/>
    </row>
    <row r="6" spans="1:131" s="200" customFormat="1" ht="26.25" customHeight="1" thickBot="1">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131"/>
      <c r="AG6" s="994"/>
      <c r="AH6" s="994"/>
      <c r="AI6" s="994"/>
      <c r="AJ6" s="1007"/>
      <c r="AK6" s="994"/>
      <c r="AL6" s="994"/>
      <c r="AM6" s="994"/>
      <c r="AN6" s="994"/>
      <c r="AO6" s="995"/>
      <c r="AP6" s="993"/>
      <c r="AQ6" s="994"/>
      <c r="AR6" s="994"/>
      <c r="AS6" s="994"/>
      <c r="AT6" s="995"/>
      <c r="AU6" s="993"/>
      <c r="AV6" s="994"/>
      <c r="AW6" s="994"/>
      <c r="AX6" s="994"/>
      <c r="AY6" s="1007"/>
      <c r="AZ6" s="197"/>
      <c r="BA6" s="197"/>
      <c r="BB6" s="197"/>
      <c r="BC6" s="197"/>
      <c r="BD6" s="197"/>
      <c r="BE6" s="198"/>
      <c r="BF6" s="198"/>
      <c r="BG6" s="198"/>
      <c r="BH6" s="198"/>
      <c r="BI6" s="198"/>
      <c r="BJ6" s="198"/>
      <c r="BK6" s="198"/>
      <c r="BL6" s="198"/>
      <c r="BM6" s="198"/>
      <c r="BN6" s="198"/>
      <c r="BO6" s="198"/>
      <c r="BP6" s="198"/>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118"/>
      <c r="DH6" s="1119"/>
      <c r="DI6" s="1119"/>
      <c r="DJ6" s="1119"/>
      <c r="DK6" s="1120"/>
      <c r="DL6" s="1118"/>
      <c r="DM6" s="1119"/>
      <c r="DN6" s="1119"/>
      <c r="DO6" s="1119"/>
      <c r="DP6" s="1120"/>
      <c r="DQ6" s="993"/>
      <c r="DR6" s="994"/>
      <c r="DS6" s="994"/>
      <c r="DT6" s="994"/>
      <c r="DU6" s="995"/>
      <c r="DV6" s="993"/>
      <c r="DW6" s="994"/>
      <c r="DX6" s="994"/>
      <c r="DY6" s="994"/>
      <c r="DZ6" s="1007"/>
      <c r="EA6" s="199"/>
    </row>
    <row r="7" spans="1:131" s="200" customFormat="1" ht="26.25" customHeight="1" thickTop="1">
      <c r="A7" s="203">
        <v>1</v>
      </c>
      <c r="B7" s="1048" t="s">
        <v>503</v>
      </c>
      <c r="C7" s="1049"/>
      <c r="D7" s="1049"/>
      <c r="E7" s="1049"/>
      <c r="F7" s="1049"/>
      <c r="G7" s="1049"/>
      <c r="H7" s="1049"/>
      <c r="I7" s="1049"/>
      <c r="J7" s="1049"/>
      <c r="K7" s="1049"/>
      <c r="L7" s="1049"/>
      <c r="M7" s="1049"/>
      <c r="N7" s="1049"/>
      <c r="O7" s="1049"/>
      <c r="P7" s="1050"/>
      <c r="Q7" s="1121">
        <v>578912</v>
      </c>
      <c r="R7" s="1122"/>
      <c r="S7" s="1122"/>
      <c r="T7" s="1122"/>
      <c r="U7" s="1122"/>
      <c r="V7" s="1122">
        <v>566510</v>
      </c>
      <c r="W7" s="1122"/>
      <c r="X7" s="1122"/>
      <c r="Y7" s="1122"/>
      <c r="Z7" s="1122"/>
      <c r="AA7" s="1122">
        <f>+Q7-V7+1</f>
        <v>12403</v>
      </c>
      <c r="AB7" s="1122"/>
      <c r="AC7" s="1122"/>
      <c r="AD7" s="1122"/>
      <c r="AE7" s="1123"/>
      <c r="AF7" s="1124">
        <v>7706</v>
      </c>
      <c r="AG7" s="1125"/>
      <c r="AH7" s="1125"/>
      <c r="AI7" s="1125"/>
      <c r="AJ7" s="1126"/>
      <c r="AK7" s="1108">
        <v>24747</v>
      </c>
      <c r="AL7" s="1109"/>
      <c r="AM7" s="1109"/>
      <c r="AN7" s="1109"/>
      <c r="AO7" s="1109"/>
      <c r="AP7" s="1109">
        <v>878820</v>
      </c>
      <c r="AQ7" s="1109"/>
      <c r="AR7" s="1109"/>
      <c r="AS7" s="1109"/>
      <c r="AT7" s="1109"/>
      <c r="AU7" s="1110"/>
      <c r="AV7" s="1110"/>
      <c r="AW7" s="1110"/>
      <c r="AX7" s="1110"/>
      <c r="AY7" s="1111"/>
      <c r="AZ7" s="197"/>
      <c r="BA7" s="197"/>
      <c r="BB7" s="197"/>
      <c r="BC7" s="197"/>
      <c r="BD7" s="197"/>
      <c r="BE7" s="198"/>
      <c r="BF7" s="198"/>
      <c r="BG7" s="198"/>
      <c r="BH7" s="198"/>
      <c r="BI7" s="198"/>
      <c r="BJ7" s="198"/>
      <c r="BK7" s="198"/>
      <c r="BL7" s="198"/>
      <c r="BM7" s="198"/>
      <c r="BN7" s="198"/>
      <c r="BO7" s="198"/>
      <c r="BP7" s="198"/>
      <c r="BQ7" s="204">
        <v>1</v>
      </c>
      <c r="BR7" s="205"/>
      <c r="BS7" s="1112" t="s">
        <v>517</v>
      </c>
      <c r="BT7" s="1113"/>
      <c r="BU7" s="1113"/>
      <c r="BV7" s="1113"/>
      <c r="BW7" s="1113"/>
      <c r="BX7" s="1113"/>
      <c r="BY7" s="1113"/>
      <c r="BZ7" s="1113"/>
      <c r="CA7" s="1113"/>
      <c r="CB7" s="1113"/>
      <c r="CC7" s="1113"/>
      <c r="CD7" s="1113"/>
      <c r="CE7" s="1113"/>
      <c r="CF7" s="1113"/>
      <c r="CG7" s="1114"/>
      <c r="CH7" s="1102">
        <v>1</v>
      </c>
      <c r="CI7" s="1103"/>
      <c r="CJ7" s="1103"/>
      <c r="CK7" s="1103"/>
      <c r="CL7" s="1104"/>
      <c r="CM7" s="1102">
        <v>443</v>
      </c>
      <c r="CN7" s="1103"/>
      <c r="CO7" s="1103"/>
      <c r="CP7" s="1103"/>
      <c r="CQ7" s="1104"/>
      <c r="CR7" s="1102">
        <v>197</v>
      </c>
      <c r="CS7" s="1103"/>
      <c r="CT7" s="1103"/>
      <c r="CU7" s="1103"/>
      <c r="CV7" s="1104"/>
      <c r="CW7" s="1102">
        <v>80</v>
      </c>
      <c r="CX7" s="1103"/>
      <c r="CY7" s="1103"/>
      <c r="CZ7" s="1103"/>
      <c r="DA7" s="1104"/>
      <c r="DB7" s="1102" t="s">
        <v>548</v>
      </c>
      <c r="DC7" s="1103"/>
      <c r="DD7" s="1103"/>
      <c r="DE7" s="1103"/>
      <c r="DF7" s="1104"/>
      <c r="DG7" s="1102" t="s">
        <v>549</v>
      </c>
      <c r="DH7" s="1103"/>
      <c r="DI7" s="1103"/>
      <c r="DJ7" s="1103"/>
      <c r="DK7" s="1104"/>
      <c r="DL7" s="1102" t="s">
        <v>548</v>
      </c>
      <c r="DM7" s="1103"/>
      <c r="DN7" s="1103"/>
      <c r="DO7" s="1103"/>
      <c r="DP7" s="1104"/>
      <c r="DQ7" s="1105" t="s">
        <v>548</v>
      </c>
      <c r="DR7" s="1106"/>
      <c r="DS7" s="1106"/>
      <c r="DT7" s="1106"/>
      <c r="DU7" s="1107"/>
      <c r="DV7" s="1132"/>
      <c r="DW7" s="1133"/>
      <c r="DX7" s="1133"/>
      <c r="DY7" s="1133"/>
      <c r="DZ7" s="1134"/>
      <c r="EA7" s="199"/>
    </row>
    <row r="8" spans="1:131" s="200" customFormat="1" ht="26.25" customHeight="1">
      <c r="A8" s="206">
        <v>2</v>
      </c>
      <c r="B8" s="1032" t="s">
        <v>489</v>
      </c>
      <c r="C8" s="1033"/>
      <c r="D8" s="1033"/>
      <c r="E8" s="1033"/>
      <c r="F8" s="1033"/>
      <c r="G8" s="1033"/>
      <c r="H8" s="1033"/>
      <c r="I8" s="1033"/>
      <c r="J8" s="1033"/>
      <c r="K8" s="1033"/>
      <c r="L8" s="1033"/>
      <c r="M8" s="1033"/>
      <c r="N8" s="1033"/>
      <c r="O8" s="1033"/>
      <c r="P8" s="1034"/>
      <c r="Q8" s="1039">
        <v>471</v>
      </c>
      <c r="R8" s="1036"/>
      <c r="S8" s="1036"/>
      <c r="T8" s="1036"/>
      <c r="U8" s="1036"/>
      <c r="V8" s="1036">
        <v>285</v>
      </c>
      <c r="W8" s="1036"/>
      <c r="X8" s="1036"/>
      <c r="Y8" s="1036"/>
      <c r="Z8" s="1036"/>
      <c r="AA8" s="1036">
        <f t="shared" ref="AA8:AA18" si="0">+Q8-V8</f>
        <v>186</v>
      </c>
      <c r="AB8" s="1036"/>
      <c r="AC8" s="1036"/>
      <c r="AD8" s="1036"/>
      <c r="AE8" s="1040"/>
      <c r="AF8" s="1094">
        <v>-27</v>
      </c>
      <c r="AG8" s="1095"/>
      <c r="AH8" s="1095"/>
      <c r="AI8" s="1095"/>
      <c r="AJ8" s="1096"/>
      <c r="AK8" s="1097">
        <v>6</v>
      </c>
      <c r="AL8" s="1098"/>
      <c r="AM8" s="1098"/>
      <c r="AN8" s="1098"/>
      <c r="AO8" s="1098"/>
      <c r="AP8" s="1098">
        <v>679</v>
      </c>
      <c r="AQ8" s="1098"/>
      <c r="AR8" s="1098"/>
      <c r="AS8" s="1098"/>
      <c r="AT8" s="1098"/>
      <c r="AU8" s="1092"/>
      <c r="AV8" s="1092"/>
      <c r="AW8" s="1092"/>
      <c r="AX8" s="1092"/>
      <c r="AY8" s="1093"/>
      <c r="AZ8" s="197"/>
      <c r="BA8" s="197"/>
      <c r="BB8" s="197"/>
      <c r="BC8" s="197"/>
      <c r="BD8" s="197"/>
      <c r="BE8" s="198"/>
      <c r="BF8" s="198"/>
      <c r="BG8" s="198"/>
      <c r="BH8" s="198"/>
      <c r="BI8" s="198"/>
      <c r="BJ8" s="198"/>
      <c r="BK8" s="198"/>
      <c r="BL8" s="198"/>
      <c r="BM8" s="198"/>
      <c r="BN8" s="198"/>
      <c r="BO8" s="198"/>
      <c r="BP8" s="198"/>
      <c r="BQ8" s="207">
        <v>2</v>
      </c>
      <c r="BR8" s="208"/>
      <c r="BS8" s="1003" t="s">
        <v>518</v>
      </c>
      <c r="BT8" s="1004"/>
      <c r="BU8" s="1004"/>
      <c r="BV8" s="1004"/>
      <c r="BW8" s="1004"/>
      <c r="BX8" s="1004"/>
      <c r="BY8" s="1004"/>
      <c r="BZ8" s="1004"/>
      <c r="CA8" s="1004"/>
      <c r="CB8" s="1004"/>
      <c r="CC8" s="1004"/>
      <c r="CD8" s="1004"/>
      <c r="CE8" s="1004"/>
      <c r="CF8" s="1004"/>
      <c r="CG8" s="1005"/>
      <c r="CH8" s="1041" t="s">
        <v>550</v>
      </c>
      <c r="CI8" s="1042"/>
      <c r="CJ8" s="1042"/>
      <c r="CK8" s="1042"/>
      <c r="CL8" s="1043"/>
      <c r="CM8" s="1041">
        <v>546</v>
      </c>
      <c r="CN8" s="1042"/>
      <c r="CO8" s="1042"/>
      <c r="CP8" s="1042"/>
      <c r="CQ8" s="1043"/>
      <c r="CR8" s="1041">
        <v>443</v>
      </c>
      <c r="CS8" s="1042"/>
      <c r="CT8" s="1042"/>
      <c r="CU8" s="1042"/>
      <c r="CV8" s="1043"/>
      <c r="CW8" s="1041" t="s">
        <v>548</v>
      </c>
      <c r="CX8" s="1042"/>
      <c r="CY8" s="1042"/>
      <c r="CZ8" s="1042"/>
      <c r="DA8" s="1043"/>
      <c r="DB8" s="1041" t="s">
        <v>549</v>
      </c>
      <c r="DC8" s="1042"/>
      <c r="DD8" s="1042"/>
      <c r="DE8" s="1042"/>
      <c r="DF8" s="1043"/>
      <c r="DG8" s="1041" t="s">
        <v>549</v>
      </c>
      <c r="DH8" s="1042"/>
      <c r="DI8" s="1042"/>
      <c r="DJ8" s="1042"/>
      <c r="DK8" s="1043"/>
      <c r="DL8" s="1041" t="s">
        <v>548</v>
      </c>
      <c r="DM8" s="1042"/>
      <c r="DN8" s="1042"/>
      <c r="DO8" s="1042"/>
      <c r="DP8" s="1043"/>
      <c r="DQ8" s="978" t="s">
        <v>548</v>
      </c>
      <c r="DR8" s="979"/>
      <c r="DS8" s="979"/>
      <c r="DT8" s="979"/>
      <c r="DU8" s="980"/>
      <c r="DV8" s="981"/>
      <c r="DW8" s="982"/>
      <c r="DX8" s="982"/>
      <c r="DY8" s="982"/>
      <c r="DZ8" s="983"/>
      <c r="EA8" s="199"/>
    </row>
    <row r="9" spans="1:131" s="200" customFormat="1" ht="26.25" customHeight="1">
      <c r="A9" s="206">
        <v>3</v>
      </c>
      <c r="B9" s="1032" t="s">
        <v>504</v>
      </c>
      <c r="C9" s="1033"/>
      <c r="D9" s="1033"/>
      <c r="E9" s="1033"/>
      <c r="F9" s="1033"/>
      <c r="G9" s="1033"/>
      <c r="H9" s="1033"/>
      <c r="I9" s="1033"/>
      <c r="J9" s="1033"/>
      <c r="K9" s="1033"/>
      <c r="L9" s="1033"/>
      <c r="M9" s="1033"/>
      <c r="N9" s="1033"/>
      <c r="O9" s="1033"/>
      <c r="P9" s="1034"/>
      <c r="Q9" s="1039">
        <v>167</v>
      </c>
      <c r="R9" s="1036"/>
      <c r="S9" s="1036"/>
      <c r="T9" s="1036"/>
      <c r="U9" s="1036"/>
      <c r="V9" s="1036">
        <v>6</v>
      </c>
      <c r="W9" s="1036"/>
      <c r="X9" s="1036"/>
      <c r="Y9" s="1036"/>
      <c r="Z9" s="1036"/>
      <c r="AA9" s="1036">
        <f t="shared" si="0"/>
        <v>161</v>
      </c>
      <c r="AB9" s="1036"/>
      <c r="AC9" s="1036"/>
      <c r="AD9" s="1036"/>
      <c r="AE9" s="1040"/>
      <c r="AF9" s="1094">
        <v>0</v>
      </c>
      <c r="AG9" s="1095"/>
      <c r="AH9" s="1095"/>
      <c r="AI9" s="1095"/>
      <c r="AJ9" s="1096"/>
      <c r="AK9" s="1097" t="s">
        <v>548</v>
      </c>
      <c r="AL9" s="1098"/>
      <c r="AM9" s="1098"/>
      <c r="AN9" s="1098"/>
      <c r="AO9" s="1098"/>
      <c r="AP9" s="1098" t="s">
        <v>547</v>
      </c>
      <c r="AQ9" s="1098"/>
      <c r="AR9" s="1098"/>
      <c r="AS9" s="1098"/>
      <c r="AT9" s="1098"/>
      <c r="AU9" s="1092"/>
      <c r="AV9" s="1092"/>
      <c r="AW9" s="1092"/>
      <c r="AX9" s="1092"/>
      <c r="AY9" s="1093"/>
      <c r="AZ9" s="197"/>
      <c r="BA9" s="197"/>
      <c r="BB9" s="197"/>
      <c r="BC9" s="197"/>
      <c r="BD9" s="197"/>
      <c r="BE9" s="198"/>
      <c r="BF9" s="198"/>
      <c r="BG9" s="198"/>
      <c r="BH9" s="198"/>
      <c r="BI9" s="198"/>
      <c r="BJ9" s="198"/>
      <c r="BK9" s="198"/>
      <c r="BL9" s="198"/>
      <c r="BM9" s="198"/>
      <c r="BN9" s="198"/>
      <c r="BO9" s="198"/>
      <c r="BP9" s="198"/>
      <c r="BQ9" s="207">
        <v>3</v>
      </c>
      <c r="BR9" s="208"/>
      <c r="BS9" s="1003" t="s">
        <v>519</v>
      </c>
      <c r="BT9" s="1004"/>
      <c r="BU9" s="1004"/>
      <c r="BV9" s="1004"/>
      <c r="BW9" s="1004"/>
      <c r="BX9" s="1004"/>
      <c r="BY9" s="1004"/>
      <c r="BZ9" s="1004"/>
      <c r="CA9" s="1004"/>
      <c r="CB9" s="1004"/>
      <c r="CC9" s="1004"/>
      <c r="CD9" s="1004"/>
      <c r="CE9" s="1004"/>
      <c r="CF9" s="1004"/>
      <c r="CG9" s="1005"/>
      <c r="CH9" s="1041">
        <v>-15</v>
      </c>
      <c r="CI9" s="1042"/>
      <c r="CJ9" s="1042"/>
      <c r="CK9" s="1042"/>
      <c r="CL9" s="1043"/>
      <c r="CM9" s="1041">
        <v>445</v>
      </c>
      <c r="CN9" s="1042"/>
      <c r="CO9" s="1042"/>
      <c r="CP9" s="1042"/>
      <c r="CQ9" s="1043"/>
      <c r="CR9" s="1041">
        <v>247</v>
      </c>
      <c r="CS9" s="1042"/>
      <c r="CT9" s="1042"/>
      <c r="CU9" s="1042"/>
      <c r="CV9" s="1043"/>
      <c r="CW9" s="1041" t="s">
        <v>549</v>
      </c>
      <c r="CX9" s="1042"/>
      <c r="CY9" s="1042"/>
      <c r="CZ9" s="1042"/>
      <c r="DA9" s="1043"/>
      <c r="DB9" s="1041" t="s">
        <v>548</v>
      </c>
      <c r="DC9" s="1042"/>
      <c r="DD9" s="1042"/>
      <c r="DE9" s="1042"/>
      <c r="DF9" s="1043"/>
      <c r="DG9" s="1041" t="s">
        <v>548</v>
      </c>
      <c r="DH9" s="1042"/>
      <c r="DI9" s="1042"/>
      <c r="DJ9" s="1042"/>
      <c r="DK9" s="1043"/>
      <c r="DL9" s="1041" t="s">
        <v>548</v>
      </c>
      <c r="DM9" s="1042"/>
      <c r="DN9" s="1042"/>
      <c r="DO9" s="1042"/>
      <c r="DP9" s="1043"/>
      <c r="DQ9" s="978" t="s">
        <v>548</v>
      </c>
      <c r="DR9" s="979"/>
      <c r="DS9" s="979"/>
      <c r="DT9" s="979"/>
      <c r="DU9" s="980"/>
      <c r="DV9" s="981"/>
      <c r="DW9" s="982"/>
      <c r="DX9" s="982"/>
      <c r="DY9" s="982"/>
      <c r="DZ9" s="983"/>
      <c r="EA9" s="199"/>
    </row>
    <row r="10" spans="1:131" s="200" customFormat="1" ht="26.25" customHeight="1">
      <c r="A10" s="206">
        <v>4</v>
      </c>
      <c r="B10" s="1032" t="s">
        <v>505</v>
      </c>
      <c r="C10" s="1033"/>
      <c r="D10" s="1033"/>
      <c r="E10" s="1033"/>
      <c r="F10" s="1033"/>
      <c r="G10" s="1033"/>
      <c r="H10" s="1033"/>
      <c r="I10" s="1033"/>
      <c r="J10" s="1033"/>
      <c r="K10" s="1033"/>
      <c r="L10" s="1033"/>
      <c r="M10" s="1033"/>
      <c r="N10" s="1033"/>
      <c r="O10" s="1033"/>
      <c r="P10" s="1034"/>
      <c r="Q10" s="1039">
        <v>188</v>
      </c>
      <c r="R10" s="1036"/>
      <c r="S10" s="1036"/>
      <c r="T10" s="1036"/>
      <c r="U10" s="1036"/>
      <c r="V10" s="1036">
        <v>161</v>
      </c>
      <c r="W10" s="1036"/>
      <c r="X10" s="1036"/>
      <c r="Y10" s="1036"/>
      <c r="Z10" s="1036"/>
      <c r="AA10" s="1036">
        <f t="shared" si="0"/>
        <v>27</v>
      </c>
      <c r="AB10" s="1036"/>
      <c r="AC10" s="1036"/>
      <c r="AD10" s="1036"/>
      <c r="AE10" s="1040"/>
      <c r="AF10" s="1094">
        <v>27</v>
      </c>
      <c r="AG10" s="1095"/>
      <c r="AH10" s="1095"/>
      <c r="AI10" s="1095"/>
      <c r="AJ10" s="1096"/>
      <c r="AK10" s="1097">
        <v>78</v>
      </c>
      <c r="AL10" s="1098"/>
      <c r="AM10" s="1098"/>
      <c r="AN10" s="1098"/>
      <c r="AO10" s="1098"/>
      <c r="AP10" s="1098">
        <v>1117</v>
      </c>
      <c r="AQ10" s="1098"/>
      <c r="AR10" s="1098"/>
      <c r="AS10" s="1098"/>
      <c r="AT10" s="1098"/>
      <c r="AU10" s="1092"/>
      <c r="AV10" s="1092"/>
      <c r="AW10" s="1092"/>
      <c r="AX10" s="1092"/>
      <c r="AY10" s="1093"/>
      <c r="AZ10" s="197"/>
      <c r="BA10" s="197"/>
      <c r="BB10" s="197"/>
      <c r="BC10" s="197"/>
      <c r="BD10" s="197"/>
      <c r="BE10" s="198"/>
      <c r="BF10" s="198"/>
      <c r="BG10" s="198"/>
      <c r="BH10" s="198"/>
      <c r="BI10" s="198"/>
      <c r="BJ10" s="198"/>
      <c r="BK10" s="198"/>
      <c r="BL10" s="198"/>
      <c r="BM10" s="198"/>
      <c r="BN10" s="198"/>
      <c r="BO10" s="198"/>
      <c r="BP10" s="198"/>
      <c r="BQ10" s="207">
        <v>4</v>
      </c>
      <c r="BR10" s="354" t="s">
        <v>520</v>
      </c>
      <c r="BS10" s="1003" t="s">
        <v>521</v>
      </c>
      <c r="BT10" s="1004"/>
      <c r="BU10" s="1004"/>
      <c r="BV10" s="1004"/>
      <c r="BW10" s="1004"/>
      <c r="BX10" s="1004"/>
      <c r="BY10" s="1004"/>
      <c r="BZ10" s="1004"/>
      <c r="CA10" s="1004"/>
      <c r="CB10" s="1004"/>
      <c r="CC10" s="1004"/>
      <c r="CD10" s="1004"/>
      <c r="CE10" s="1004"/>
      <c r="CF10" s="1004"/>
      <c r="CG10" s="1005"/>
      <c r="CH10" s="1041">
        <v>-135</v>
      </c>
      <c r="CI10" s="1042"/>
      <c r="CJ10" s="1042"/>
      <c r="CK10" s="1042"/>
      <c r="CL10" s="1043"/>
      <c r="CM10" s="1041">
        <v>345</v>
      </c>
      <c r="CN10" s="1042"/>
      <c r="CO10" s="1042"/>
      <c r="CP10" s="1042"/>
      <c r="CQ10" s="1043"/>
      <c r="CR10" s="1041">
        <v>46</v>
      </c>
      <c r="CS10" s="1042"/>
      <c r="CT10" s="1042"/>
      <c r="CU10" s="1042"/>
      <c r="CV10" s="1043"/>
      <c r="CW10" s="1041">
        <v>110</v>
      </c>
      <c r="CX10" s="1042"/>
      <c r="CY10" s="1042"/>
      <c r="CZ10" s="1042"/>
      <c r="DA10" s="1043"/>
      <c r="DB10" s="1041">
        <v>24</v>
      </c>
      <c r="DC10" s="1042"/>
      <c r="DD10" s="1042"/>
      <c r="DE10" s="1042"/>
      <c r="DF10" s="1043"/>
      <c r="DG10" s="1041" t="s">
        <v>548</v>
      </c>
      <c r="DH10" s="1042"/>
      <c r="DI10" s="1042"/>
      <c r="DJ10" s="1042"/>
      <c r="DK10" s="1043"/>
      <c r="DL10" s="1041">
        <v>414</v>
      </c>
      <c r="DM10" s="1042"/>
      <c r="DN10" s="1042"/>
      <c r="DO10" s="1042"/>
      <c r="DP10" s="1043"/>
      <c r="DQ10" s="978">
        <v>1394</v>
      </c>
      <c r="DR10" s="979"/>
      <c r="DS10" s="979"/>
      <c r="DT10" s="979"/>
      <c r="DU10" s="980"/>
      <c r="DV10" s="981"/>
      <c r="DW10" s="982"/>
      <c r="DX10" s="982"/>
      <c r="DY10" s="982"/>
      <c r="DZ10" s="983"/>
      <c r="EA10" s="199"/>
    </row>
    <row r="11" spans="1:131" s="200" customFormat="1" ht="26.25" customHeight="1">
      <c r="A11" s="206">
        <v>5</v>
      </c>
      <c r="B11" s="1032" t="s">
        <v>506</v>
      </c>
      <c r="C11" s="1033"/>
      <c r="D11" s="1033"/>
      <c r="E11" s="1033"/>
      <c r="F11" s="1033"/>
      <c r="G11" s="1033"/>
      <c r="H11" s="1033"/>
      <c r="I11" s="1033"/>
      <c r="J11" s="1033"/>
      <c r="K11" s="1033"/>
      <c r="L11" s="1033"/>
      <c r="M11" s="1033"/>
      <c r="N11" s="1033"/>
      <c r="O11" s="1033"/>
      <c r="P11" s="1034"/>
      <c r="Q11" s="1039">
        <v>230</v>
      </c>
      <c r="R11" s="1036"/>
      <c r="S11" s="1036"/>
      <c r="T11" s="1036"/>
      <c r="U11" s="1036"/>
      <c r="V11" s="1036">
        <v>205</v>
      </c>
      <c r="W11" s="1036"/>
      <c r="X11" s="1036"/>
      <c r="Y11" s="1036"/>
      <c r="Z11" s="1036"/>
      <c r="AA11" s="1036">
        <f t="shared" si="0"/>
        <v>25</v>
      </c>
      <c r="AB11" s="1036"/>
      <c r="AC11" s="1036"/>
      <c r="AD11" s="1036"/>
      <c r="AE11" s="1040"/>
      <c r="AF11" s="1094">
        <v>25</v>
      </c>
      <c r="AG11" s="1095"/>
      <c r="AH11" s="1095"/>
      <c r="AI11" s="1095"/>
      <c r="AJ11" s="1096"/>
      <c r="AK11" s="1097">
        <v>31</v>
      </c>
      <c r="AL11" s="1098"/>
      <c r="AM11" s="1098"/>
      <c r="AN11" s="1098"/>
      <c r="AO11" s="1098"/>
      <c r="AP11" s="1098">
        <v>584</v>
      </c>
      <c r="AQ11" s="1098"/>
      <c r="AR11" s="1098"/>
      <c r="AS11" s="1098"/>
      <c r="AT11" s="1098"/>
      <c r="AU11" s="1092"/>
      <c r="AV11" s="1092"/>
      <c r="AW11" s="1092"/>
      <c r="AX11" s="1092"/>
      <c r="AY11" s="1093"/>
      <c r="AZ11" s="197"/>
      <c r="BA11" s="197"/>
      <c r="BB11" s="197"/>
      <c r="BC11" s="197"/>
      <c r="BD11" s="197"/>
      <c r="BE11" s="198"/>
      <c r="BF11" s="198"/>
      <c r="BG11" s="198"/>
      <c r="BH11" s="198"/>
      <c r="BI11" s="198"/>
      <c r="BJ11" s="198"/>
      <c r="BK11" s="198"/>
      <c r="BL11" s="198"/>
      <c r="BM11" s="198"/>
      <c r="BN11" s="198"/>
      <c r="BO11" s="198"/>
      <c r="BP11" s="198"/>
      <c r="BQ11" s="207">
        <v>5</v>
      </c>
      <c r="BR11" s="354"/>
      <c r="BS11" s="1003" t="s">
        <v>522</v>
      </c>
      <c r="BT11" s="1004"/>
      <c r="BU11" s="1004"/>
      <c r="BV11" s="1004"/>
      <c r="BW11" s="1004"/>
      <c r="BX11" s="1004"/>
      <c r="BY11" s="1004"/>
      <c r="BZ11" s="1004"/>
      <c r="CA11" s="1004"/>
      <c r="CB11" s="1004"/>
      <c r="CC11" s="1004"/>
      <c r="CD11" s="1004"/>
      <c r="CE11" s="1004"/>
      <c r="CF11" s="1004"/>
      <c r="CG11" s="1005"/>
      <c r="CH11" s="1041" t="s">
        <v>549</v>
      </c>
      <c r="CI11" s="1042"/>
      <c r="CJ11" s="1042"/>
      <c r="CK11" s="1042"/>
      <c r="CL11" s="1043"/>
      <c r="CM11" s="1041">
        <v>10</v>
      </c>
      <c r="CN11" s="1042"/>
      <c r="CO11" s="1042"/>
      <c r="CP11" s="1042"/>
      <c r="CQ11" s="1043"/>
      <c r="CR11" s="1041">
        <v>2</v>
      </c>
      <c r="CS11" s="1042"/>
      <c r="CT11" s="1042"/>
      <c r="CU11" s="1042"/>
      <c r="CV11" s="1043"/>
      <c r="CW11" s="1041">
        <v>30</v>
      </c>
      <c r="CX11" s="1042"/>
      <c r="CY11" s="1042"/>
      <c r="CZ11" s="1042"/>
      <c r="DA11" s="1043"/>
      <c r="DB11" s="1041" t="s">
        <v>549</v>
      </c>
      <c r="DC11" s="1042"/>
      <c r="DD11" s="1042"/>
      <c r="DE11" s="1042"/>
      <c r="DF11" s="1043"/>
      <c r="DG11" s="1041" t="s">
        <v>548</v>
      </c>
      <c r="DH11" s="1042"/>
      <c r="DI11" s="1042"/>
      <c r="DJ11" s="1042"/>
      <c r="DK11" s="1043"/>
      <c r="DL11" s="1041" t="s">
        <v>548</v>
      </c>
      <c r="DM11" s="1042"/>
      <c r="DN11" s="1042"/>
      <c r="DO11" s="1042"/>
      <c r="DP11" s="1043"/>
      <c r="DQ11" s="978" t="s">
        <v>548</v>
      </c>
      <c r="DR11" s="979"/>
      <c r="DS11" s="979"/>
      <c r="DT11" s="979"/>
      <c r="DU11" s="980"/>
      <c r="DV11" s="981"/>
      <c r="DW11" s="982"/>
      <c r="DX11" s="982"/>
      <c r="DY11" s="982"/>
      <c r="DZ11" s="983"/>
      <c r="EA11" s="199"/>
    </row>
    <row r="12" spans="1:131" s="200" customFormat="1" ht="26.25" customHeight="1">
      <c r="A12" s="206">
        <v>6</v>
      </c>
      <c r="B12" s="1032" t="s">
        <v>507</v>
      </c>
      <c r="C12" s="1033"/>
      <c r="D12" s="1033"/>
      <c r="E12" s="1033"/>
      <c r="F12" s="1033"/>
      <c r="G12" s="1033"/>
      <c r="H12" s="1033"/>
      <c r="I12" s="1033"/>
      <c r="J12" s="1033"/>
      <c r="K12" s="1033"/>
      <c r="L12" s="1033"/>
      <c r="M12" s="1033"/>
      <c r="N12" s="1033"/>
      <c r="O12" s="1033"/>
      <c r="P12" s="1034"/>
      <c r="Q12" s="1039">
        <v>394</v>
      </c>
      <c r="R12" s="1036"/>
      <c r="S12" s="1036"/>
      <c r="T12" s="1036"/>
      <c r="U12" s="1036"/>
      <c r="V12" s="1036">
        <v>307</v>
      </c>
      <c r="W12" s="1036"/>
      <c r="X12" s="1036"/>
      <c r="Y12" s="1036"/>
      <c r="Z12" s="1036"/>
      <c r="AA12" s="1036">
        <f t="shared" si="0"/>
        <v>87</v>
      </c>
      <c r="AB12" s="1036"/>
      <c r="AC12" s="1036"/>
      <c r="AD12" s="1036"/>
      <c r="AE12" s="1040"/>
      <c r="AF12" s="1094">
        <v>0</v>
      </c>
      <c r="AG12" s="1095"/>
      <c r="AH12" s="1095"/>
      <c r="AI12" s="1095"/>
      <c r="AJ12" s="1096"/>
      <c r="AK12" s="1097">
        <v>346</v>
      </c>
      <c r="AL12" s="1098"/>
      <c r="AM12" s="1098"/>
      <c r="AN12" s="1098"/>
      <c r="AO12" s="1098"/>
      <c r="AP12" s="1098" t="s">
        <v>548</v>
      </c>
      <c r="AQ12" s="1098"/>
      <c r="AR12" s="1098"/>
      <c r="AS12" s="1098"/>
      <c r="AT12" s="1098"/>
      <c r="AU12" s="1092"/>
      <c r="AV12" s="1092"/>
      <c r="AW12" s="1092"/>
      <c r="AX12" s="1092"/>
      <c r="AY12" s="1093"/>
      <c r="AZ12" s="197"/>
      <c r="BA12" s="197"/>
      <c r="BB12" s="197"/>
      <c r="BC12" s="197"/>
      <c r="BD12" s="197"/>
      <c r="BE12" s="198"/>
      <c r="BF12" s="198"/>
      <c r="BG12" s="198"/>
      <c r="BH12" s="198"/>
      <c r="BI12" s="198"/>
      <c r="BJ12" s="198"/>
      <c r="BK12" s="198"/>
      <c r="BL12" s="198"/>
      <c r="BM12" s="198"/>
      <c r="BN12" s="198"/>
      <c r="BO12" s="198"/>
      <c r="BP12" s="198"/>
      <c r="BQ12" s="207">
        <v>6</v>
      </c>
      <c r="BR12" s="354"/>
      <c r="BS12" s="1003" t="s">
        <v>523</v>
      </c>
      <c r="BT12" s="1004"/>
      <c r="BU12" s="1004"/>
      <c r="BV12" s="1004"/>
      <c r="BW12" s="1004"/>
      <c r="BX12" s="1004"/>
      <c r="BY12" s="1004"/>
      <c r="BZ12" s="1004"/>
      <c r="CA12" s="1004"/>
      <c r="CB12" s="1004"/>
      <c r="CC12" s="1004"/>
      <c r="CD12" s="1004"/>
      <c r="CE12" s="1004"/>
      <c r="CF12" s="1004"/>
      <c r="CG12" s="1005"/>
      <c r="CH12" s="1041" t="s">
        <v>549</v>
      </c>
      <c r="CI12" s="1042"/>
      <c r="CJ12" s="1042"/>
      <c r="CK12" s="1042"/>
      <c r="CL12" s="1043"/>
      <c r="CM12" s="1041">
        <v>56</v>
      </c>
      <c r="CN12" s="1042"/>
      <c r="CO12" s="1042"/>
      <c r="CP12" s="1042"/>
      <c r="CQ12" s="1043"/>
      <c r="CR12" s="1041">
        <v>36</v>
      </c>
      <c r="CS12" s="1042"/>
      <c r="CT12" s="1042"/>
      <c r="CU12" s="1042"/>
      <c r="CV12" s="1043"/>
      <c r="CW12" s="1041">
        <v>2</v>
      </c>
      <c r="CX12" s="1042"/>
      <c r="CY12" s="1042"/>
      <c r="CZ12" s="1042"/>
      <c r="DA12" s="1043"/>
      <c r="DB12" s="1041" t="s">
        <v>548</v>
      </c>
      <c r="DC12" s="1042"/>
      <c r="DD12" s="1042"/>
      <c r="DE12" s="1042"/>
      <c r="DF12" s="1043"/>
      <c r="DG12" s="1041" t="s">
        <v>548</v>
      </c>
      <c r="DH12" s="1042"/>
      <c r="DI12" s="1042"/>
      <c r="DJ12" s="1042"/>
      <c r="DK12" s="1043"/>
      <c r="DL12" s="1041" t="s">
        <v>552</v>
      </c>
      <c r="DM12" s="1042"/>
      <c r="DN12" s="1042"/>
      <c r="DO12" s="1042"/>
      <c r="DP12" s="1043"/>
      <c r="DQ12" s="978" t="s">
        <v>548</v>
      </c>
      <c r="DR12" s="979"/>
      <c r="DS12" s="979"/>
      <c r="DT12" s="979"/>
      <c r="DU12" s="980"/>
      <c r="DV12" s="981"/>
      <c r="DW12" s="982"/>
      <c r="DX12" s="982"/>
      <c r="DY12" s="982"/>
      <c r="DZ12" s="983"/>
      <c r="EA12" s="199"/>
    </row>
    <row r="13" spans="1:131" s="200" customFormat="1" ht="26.25" customHeight="1">
      <c r="A13" s="206">
        <v>7</v>
      </c>
      <c r="B13" s="1032" t="s">
        <v>508</v>
      </c>
      <c r="C13" s="1033"/>
      <c r="D13" s="1033"/>
      <c r="E13" s="1033"/>
      <c r="F13" s="1033"/>
      <c r="G13" s="1033"/>
      <c r="H13" s="1033"/>
      <c r="I13" s="1033"/>
      <c r="J13" s="1033"/>
      <c r="K13" s="1033"/>
      <c r="L13" s="1033"/>
      <c r="M13" s="1033"/>
      <c r="N13" s="1033"/>
      <c r="O13" s="1033"/>
      <c r="P13" s="1034"/>
      <c r="Q13" s="1039">
        <v>108162</v>
      </c>
      <c r="R13" s="1036"/>
      <c r="S13" s="1036"/>
      <c r="T13" s="1036"/>
      <c r="U13" s="1036"/>
      <c r="V13" s="1036">
        <v>108162</v>
      </c>
      <c r="W13" s="1036"/>
      <c r="X13" s="1036"/>
      <c r="Y13" s="1036"/>
      <c r="Z13" s="1036"/>
      <c r="AA13" s="1036">
        <f t="shared" si="0"/>
        <v>0</v>
      </c>
      <c r="AB13" s="1036"/>
      <c r="AC13" s="1036"/>
      <c r="AD13" s="1036"/>
      <c r="AE13" s="1040"/>
      <c r="AF13" s="1094">
        <v>0</v>
      </c>
      <c r="AG13" s="1095"/>
      <c r="AH13" s="1095"/>
      <c r="AI13" s="1095"/>
      <c r="AJ13" s="1096"/>
      <c r="AK13" s="1097">
        <v>88007</v>
      </c>
      <c r="AL13" s="1098"/>
      <c r="AM13" s="1098"/>
      <c r="AN13" s="1098"/>
      <c r="AO13" s="1098"/>
      <c r="AP13" s="1098" t="s">
        <v>548</v>
      </c>
      <c r="AQ13" s="1098"/>
      <c r="AR13" s="1098"/>
      <c r="AS13" s="1098"/>
      <c r="AT13" s="1098"/>
      <c r="AU13" s="1092"/>
      <c r="AV13" s="1092"/>
      <c r="AW13" s="1092"/>
      <c r="AX13" s="1092"/>
      <c r="AY13" s="1093"/>
      <c r="AZ13" s="197"/>
      <c r="BA13" s="197"/>
      <c r="BB13" s="197"/>
      <c r="BC13" s="197"/>
      <c r="BD13" s="197"/>
      <c r="BE13" s="198"/>
      <c r="BF13" s="198"/>
      <c r="BG13" s="198"/>
      <c r="BH13" s="198"/>
      <c r="BI13" s="198"/>
      <c r="BJ13" s="198"/>
      <c r="BK13" s="198"/>
      <c r="BL13" s="198"/>
      <c r="BM13" s="198"/>
      <c r="BN13" s="198"/>
      <c r="BO13" s="198"/>
      <c r="BP13" s="198"/>
      <c r="BQ13" s="207">
        <v>7</v>
      </c>
      <c r="BR13" s="354" t="s">
        <v>524</v>
      </c>
      <c r="BS13" s="1003" t="s">
        <v>525</v>
      </c>
      <c r="BT13" s="1004"/>
      <c r="BU13" s="1004"/>
      <c r="BV13" s="1004"/>
      <c r="BW13" s="1004"/>
      <c r="BX13" s="1004"/>
      <c r="BY13" s="1004"/>
      <c r="BZ13" s="1004"/>
      <c r="CA13" s="1004"/>
      <c r="CB13" s="1004"/>
      <c r="CC13" s="1004"/>
      <c r="CD13" s="1004"/>
      <c r="CE13" s="1004"/>
      <c r="CF13" s="1004"/>
      <c r="CG13" s="1005"/>
      <c r="CH13" s="1041">
        <v>49</v>
      </c>
      <c r="CI13" s="1042"/>
      <c r="CJ13" s="1042"/>
      <c r="CK13" s="1042"/>
      <c r="CL13" s="1043"/>
      <c r="CM13" s="1041">
        <v>1325</v>
      </c>
      <c r="CN13" s="1042"/>
      <c r="CO13" s="1042"/>
      <c r="CP13" s="1042"/>
      <c r="CQ13" s="1043"/>
      <c r="CR13" s="1041">
        <v>8</v>
      </c>
      <c r="CS13" s="1042"/>
      <c r="CT13" s="1042"/>
      <c r="CU13" s="1042"/>
      <c r="CV13" s="1043"/>
      <c r="CW13" s="1041" t="s">
        <v>548</v>
      </c>
      <c r="CX13" s="1042"/>
      <c r="CY13" s="1042"/>
      <c r="CZ13" s="1042"/>
      <c r="DA13" s="1043"/>
      <c r="DB13" s="1041" t="s">
        <v>548</v>
      </c>
      <c r="DC13" s="1042"/>
      <c r="DD13" s="1042"/>
      <c r="DE13" s="1042"/>
      <c r="DF13" s="1043"/>
      <c r="DG13" s="1041" t="s">
        <v>548</v>
      </c>
      <c r="DH13" s="1042"/>
      <c r="DI13" s="1042"/>
      <c r="DJ13" s="1042"/>
      <c r="DK13" s="1043"/>
      <c r="DL13" s="1041" t="s">
        <v>550</v>
      </c>
      <c r="DM13" s="1042"/>
      <c r="DN13" s="1042"/>
      <c r="DO13" s="1042"/>
      <c r="DP13" s="1043"/>
      <c r="DQ13" s="978" t="s">
        <v>548</v>
      </c>
      <c r="DR13" s="979"/>
      <c r="DS13" s="979"/>
      <c r="DT13" s="979"/>
      <c r="DU13" s="980"/>
      <c r="DV13" s="981"/>
      <c r="DW13" s="982"/>
      <c r="DX13" s="982"/>
      <c r="DY13" s="982"/>
      <c r="DZ13" s="983"/>
      <c r="EA13" s="199"/>
    </row>
    <row r="14" spans="1:131" s="200" customFormat="1" ht="26.25" customHeight="1">
      <c r="A14" s="206">
        <v>8</v>
      </c>
      <c r="B14" s="1032" t="s">
        <v>509</v>
      </c>
      <c r="C14" s="1033"/>
      <c r="D14" s="1033"/>
      <c r="E14" s="1033"/>
      <c r="F14" s="1033"/>
      <c r="G14" s="1033"/>
      <c r="H14" s="1033"/>
      <c r="I14" s="1033"/>
      <c r="J14" s="1033"/>
      <c r="K14" s="1033"/>
      <c r="L14" s="1033"/>
      <c r="M14" s="1033"/>
      <c r="N14" s="1033"/>
      <c r="O14" s="1033"/>
      <c r="P14" s="1034"/>
      <c r="Q14" s="1039">
        <v>245</v>
      </c>
      <c r="R14" s="1036"/>
      <c r="S14" s="1036"/>
      <c r="T14" s="1036"/>
      <c r="U14" s="1036"/>
      <c r="V14" s="1036">
        <v>176</v>
      </c>
      <c r="W14" s="1036"/>
      <c r="X14" s="1036"/>
      <c r="Y14" s="1036"/>
      <c r="Z14" s="1036"/>
      <c r="AA14" s="1036">
        <f t="shared" si="0"/>
        <v>69</v>
      </c>
      <c r="AB14" s="1036"/>
      <c r="AC14" s="1036"/>
      <c r="AD14" s="1036"/>
      <c r="AE14" s="1040"/>
      <c r="AF14" s="1094">
        <v>69</v>
      </c>
      <c r="AG14" s="1095"/>
      <c r="AH14" s="1095"/>
      <c r="AI14" s="1095"/>
      <c r="AJ14" s="1096"/>
      <c r="AK14" s="1097" t="s">
        <v>548</v>
      </c>
      <c r="AL14" s="1098"/>
      <c r="AM14" s="1098"/>
      <c r="AN14" s="1098"/>
      <c r="AO14" s="1098"/>
      <c r="AP14" s="1098" t="s">
        <v>548</v>
      </c>
      <c r="AQ14" s="1098"/>
      <c r="AR14" s="1098"/>
      <c r="AS14" s="1098"/>
      <c r="AT14" s="1098"/>
      <c r="AU14" s="1092"/>
      <c r="AV14" s="1092"/>
      <c r="AW14" s="1092"/>
      <c r="AX14" s="1092"/>
      <c r="AY14" s="1093"/>
      <c r="AZ14" s="197"/>
      <c r="BA14" s="197"/>
      <c r="BB14" s="197"/>
      <c r="BC14" s="197"/>
      <c r="BD14" s="197"/>
      <c r="BE14" s="198"/>
      <c r="BF14" s="198"/>
      <c r="BG14" s="198"/>
      <c r="BH14" s="198"/>
      <c r="BI14" s="198"/>
      <c r="BJ14" s="198"/>
      <c r="BK14" s="198"/>
      <c r="BL14" s="198"/>
      <c r="BM14" s="198"/>
      <c r="BN14" s="198"/>
      <c r="BO14" s="198"/>
      <c r="BP14" s="198"/>
      <c r="BQ14" s="207">
        <v>8</v>
      </c>
      <c r="BR14" s="354"/>
      <c r="BS14" s="1003" t="s">
        <v>526</v>
      </c>
      <c r="BT14" s="1004"/>
      <c r="BU14" s="1004"/>
      <c r="BV14" s="1004"/>
      <c r="BW14" s="1004"/>
      <c r="BX14" s="1004"/>
      <c r="BY14" s="1004"/>
      <c r="BZ14" s="1004"/>
      <c r="CA14" s="1004"/>
      <c r="CB14" s="1004"/>
      <c r="CC14" s="1004"/>
      <c r="CD14" s="1004"/>
      <c r="CE14" s="1004"/>
      <c r="CF14" s="1004"/>
      <c r="CG14" s="1005"/>
      <c r="CH14" s="1041">
        <v>-1</v>
      </c>
      <c r="CI14" s="1042"/>
      <c r="CJ14" s="1042"/>
      <c r="CK14" s="1042"/>
      <c r="CL14" s="1043"/>
      <c r="CM14" s="1041">
        <v>20</v>
      </c>
      <c r="CN14" s="1042"/>
      <c r="CO14" s="1042"/>
      <c r="CP14" s="1042"/>
      <c r="CQ14" s="1043"/>
      <c r="CR14" s="1041">
        <v>2</v>
      </c>
      <c r="CS14" s="1042"/>
      <c r="CT14" s="1042"/>
      <c r="CU14" s="1042"/>
      <c r="CV14" s="1043"/>
      <c r="CW14" s="1041" t="s">
        <v>549</v>
      </c>
      <c r="CX14" s="1042"/>
      <c r="CY14" s="1042"/>
      <c r="CZ14" s="1042"/>
      <c r="DA14" s="1043"/>
      <c r="DB14" s="1041" t="s">
        <v>549</v>
      </c>
      <c r="DC14" s="1042"/>
      <c r="DD14" s="1042"/>
      <c r="DE14" s="1042"/>
      <c r="DF14" s="1043"/>
      <c r="DG14" s="1041" t="s">
        <v>548</v>
      </c>
      <c r="DH14" s="1042"/>
      <c r="DI14" s="1042"/>
      <c r="DJ14" s="1042"/>
      <c r="DK14" s="1043"/>
      <c r="DL14" s="1041" t="s">
        <v>548</v>
      </c>
      <c r="DM14" s="1042"/>
      <c r="DN14" s="1042"/>
      <c r="DO14" s="1042"/>
      <c r="DP14" s="1043"/>
      <c r="DQ14" s="978" t="s">
        <v>548</v>
      </c>
      <c r="DR14" s="979"/>
      <c r="DS14" s="979"/>
      <c r="DT14" s="979"/>
      <c r="DU14" s="980"/>
      <c r="DV14" s="981"/>
      <c r="DW14" s="982"/>
      <c r="DX14" s="982"/>
      <c r="DY14" s="982"/>
      <c r="DZ14" s="983"/>
      <c r="EA14" s="199"/>
    </row>
    <row r="15" spans="1:131" s="200" customFormat="1" ht="26.25" customHeight="1">
      <c r="A15" s="206">
        <v>9</v>
      </c>
      <c r="B15" s="1032" t="s">
        <v>510</v>
      </c>
      <c r="C15" s="1033"/>
      <c r="D15" s="1033"/>
      <c r="E15" s="1033"/>
      <c r="F15" s="1033"/>
      <c r="G15" s="1033"/>
      <c r="H15" s="1033"/>
      <c r="I15" s="1033"/>
      <c r="J15" s="1033"/>
      <c r="K15" s="1033"/>
      <c r="L15" s="1033"/>
      <c r="M15" s="1033"/>
      <c r="N15" s="1033"/>
      <c r="O15" s="1033"/>
      <c r="P15" s="1034"/>
      <c r="Q15" s="1039">
        <v>14</v>
      </c>
      <c r="R15" s="1036"/>
      <c r="S15" s="1036"/>
      <c r="T15" s="1036"/>
      <c r="U15" s="1036"/>
      <c r="V15" s="1036">
        <v>14</v>
      </c>
      <c r="W15" s="1036"/>
      <c r="X15" s="1036"/>
      <c r="Y15" s="1036"/>
      <c r="Z15" s="1036"/>
      <c r="AA15" s="1036">
        <f t="shared" si="0"/>
        <v>0</v>
      </c>
      <c r="AB15" s="1036"/>
      <c r="AC15" s="1036"/>
      <c r="AD15" s="1036"/>
      <c r="AE15" s="1040"/>
      <c r="AF15" s="1094">
        <v>0</v>
      </c>
      <c r="AG15" s="1095"/>
      <c r="AH15" s="1095"/>
      <c r="AI15" s="1095"/>
      <c r="AJ15" s="1096"/>
      <c r="AK15" s="1097">
        <v>14</v>
      </c>
      <c r="AL15" s="1098"/>
      <c r="AM15" s="1098"/>
      <c r="AN15" s="1098"/>
      <c r="AO15" s="1098"/>
      <c r="AP15" s="1098" t="s">
        <v>549</v>
      </c>
      <c r="AQ15" s="1098"/>
      <c r="AR15" s="1098"/>
      <c r="AS15" s="1098"/>
      <c r="AT15" s="1098"/>
      <c r="AU15" s="1092"/>
      <c r="AV15" s="1092"/>
      <c r="AW15" s="1092"/>
      <c r="AX15" s="1092"/>
      <c r="AY15" s="1093"/>
      <c r="AZ15" s="197"/>
      <c r="BA15" s="197"/>
      <c r="BB15" s="197"/>
      <c r="BC15" s="197"/>
      <c r="BD15" s="197"/>
      <c r="BE15" s="198"/>
      <c r="BF15" s="198"/>
      <c r="BG15" s="198"/>
      <c r="BH15" s="198"/>
      <c r="BI15" s="198"/>
      <c r="BJ15" s="198"/>
      <c r="BK15" s="198"/>
      <c r="BL15" s="198"/>
      <c r="BM15" s="198"/>
      <c r="BN15" s="198"/>
      <c r="BO15" s="198"/>
      <c r="BP15" s="198"/>
      <c r="BQ15" s="207">
        <v>9</v>
      </c>
      <c r="BR15" s="354" t="s">
        <v>520</v>
      </c>
      <c r="BS15" s="1003" t="s">
        <v>527</v>
      </c>
      <c r="BT15" s="1004"/>
      <c r="BU15" s="1004"/>
      <c r="BV15" s="1004"/>
      <c r="BW15" s="1004"/>
      <c r="BX15" s="1004"/>
      <c r="BY15" s="1004"/>
      <c r="BZ15" s="1004"/>
      <c r="CA15" s="1004"/>
      <c r="CB15" s="1004"/>
      <c r="CC15" s="1004"/>
      <c r="CD15" s="1004"/>
      <c r="CE15" s="1004"/>
      <c r="CF15" s="1004"/>
      <c r="CG15" s="1005"/>
      <c r="CH15" s="1041">
        <v>-12</v>
      </c>
      <c r="CI15" s="1042"/>
      <c r="CJ15" s="1042"/>
      <c r="CK15" s="1042"/>
      <c r="CL15" s="1043"/>
      <c r="CM15" s="1041">
        <v>722</v>
      </c>
      <c r="CN15" s="1042"/>
      <c r="CO15" s="1042"/>
      <c r="CP15" s="1042"/>
      <c r="CQ15" s="1043"/>
      <c r="CR15" s="1041">
        <v>15</v>
      </c>
      <c r="CS15" s="1042"/>
      <c r="CT15" s="1042"/>
      <c r="CU15" s="1042"/>
      <c r="CV15" s="1043"/>
      <c r="CW15" s="1041">
        <v>226</v>
      </c>
      <c r="CX15" s="1042"/>
      <c r="CY15" s="1042"/>
      <c r="CZ15" s="1042"/>
      <c r="DA15" s="1043"/>
      <c r="DB15" s="1041">
        <v>2640</v>
      </c>
      <c r="DC15" s="1042"/>
      <c r="DD15" s="1042"/>
      <c r="DE15" s="1042"/>
      <c r="DF15" s="1043"/>
      <c r="DG15" s="1041" t="s">
        <v>549</v>
      </c>
      <c r="DH15" s="1042"/>
      <c r="DI15" s="1042"/>
      <c r="DJ15" s="1042"/>
      <c r="DK15" s="1043"/>
      <c r="DL15" s="1041" t="s">
        <v>548</v>
      </c>
      <c r="DM15" s="1042"/>
      <c r="DN15" s="1042"/>
      <c r="DO15" s="1042"/>
      <c r="DP15" s="1043"/>
      <c r="DQ15" s="978" t="s">
        <v>549</v>
      </c>
      <c r="DR15" s="979"/>
      <c r="DS15" s="979"/>
      <c r="DT15" s="979"/>
      <c r="DU15" s="980"/>
      <c r="DV15" s="981"/>
      <c r="DW15" s="982"/>
      <c r="DX15" s="982"/>
      <c r="DY15" s="982"/>
      <c r="DZ15" s="983"/>
      <c r="EA15" s="199"/>
    </row>
    <row r="16" spans="1:131" s="200" customFormat="1" ht="26.25" customHeight="1">
      <c r="A16" s="206">
        <v>10</v>
      </c>
      <c r="B16" s="1032" t="s">
        <v>511</v>
      </c>
      <c r="C16" s="1033"/>
      <c r="D16" s="1033"/>
      <c r="E16" s="1033"/>
      <c r="F16" s="1033"/>
      <c r="G16" s="1033"/>
      <c r="H16" s="1033"/>
      <c r="I16" s="1033"/>
      <c r="J16" s="1033"/>
      <c r="K16" s="1033"/>
      <c r="L16" s="1033"/>
      <c r="M16" s="1033"/>
      <c r="N16" s="1033"/>
      <c r="O16" s="1033"/>
      <c r="P16" s="1034"/>
      <c r="Q16" s="1039">
        <v>1650</v>
      </c>
      <c r="R16" s="1036"/>
      <c r="S16" s="1036"/>
      <c r="T16" s="1036"/>
      <c r="U16" s="1036"/>
      <c r="V16" s="1036">
        <v>1089</v>
      </c>
      <c r="W16" s="1036"/>
      <c r="X16" s="1036"/>
      <c r="Y16" s="1036"/>
      <c r="Z16" s="1036"/>
      <c r="AA16" s="1036">
        <f t="shared" si="0"/>
        <v>561</v>
      </c>
      <c r="AB16" s="1036"/>
      <c r="AC16" s="1036"/>
      <c r="AD16" s="1036"/>
      <c r="AE16" s="1040"/>
      <c r="AF16" s="1094">
        <v>23</v>
      </c>
      <c r="AG16" s="1095"/>
      <c r="AH16" s="1095"/>
      <c r="AI16" s="1095"/>
      <c r="AJ16" s="1096"/>
      <c r="AK16" s="1097">
        <v>23</v>
      </c>
      <c r="AL16" s="1098"/>
      <c r="AM16" s="1098"/>
      <c r="AN16" s="1098"/>
      <c r="AO16" s="1098"/>
      <c r="AP16" s="1098" t="s">
        <v>549</v>
      </c>
      <c r="AQ16" s="1098"/>
      <c r="AR16" s="1098"/>
      <c r="AS16" s="1098"/>
      <c r="AT16" s="1098"/>
      <c r="AU16" s="1092"/>
      <c r="AV16" s="1092"/>
      <c r="AW16" s="1092"/>
      <c r="AX16" s="1092"/>
      <c r="AY16" s="1093"/>
      <c r="AZ16" s="197"/>
      <c r="BA16" s="197"/>
      <c r="BB16" s="197"/>
      <c r="BC16" s="197"/>
      <c r="BD16" s="197"/>
      <c r="BE16" s="198"/>
      <c r="BF16" s="198"/>
      <c r="BG16" s="198"/>
      <c r="BH16" s="198"/>
      <c r="BI16" s="198"/>
      <c r="BJ16" s="198"/>
      <c r="BK16" s="198"/>
      <c r="BL16" s="198"/>
      <c r="BM16" s="198"/>
      <c r="BN16" s="198"/>
      <c r="BO16" s="198"/>
      <c r="BP16" s="198"/>
      <c r="BQ16" s="207">
        <v>10</v>
      </c>
      <c r="BR16" s="354"/>
      <c r="BS16" s="1003" t="s">
        <v>528</v>
      </c>
      <c r="BT16" s="1004"/>
      <c r="BU16" s="1004"/>
      <c r="BV16" s="1004"/>
      <c r="BW16" s="1004"/>
      <c r="BX16" s="1004"/>
      <c r="BY16" s="1004"/>
      <c r="BZ16" s="1004"/>
      <c r="CA16" s="1004"/>
      <c r="CB16" s="1004"/>
      <c r="CC16" s="1004"/>
      <c r="CD16" s="1004"/>
      <c r="CE16" s="1004"/>
      <c r="CF16" s="1004"/>
      <c r="CG16" s="1005"/>
      <c r="CH16" s="1041">
        <v>46</v>
      </c>
      <c r="CI16" s="1042"/>
      <c r="CJ16" s="1042"/>
      <c r="CK16" s="1042"/>
      <c r="CL16" s="1043"/>
      <c r="CM16" s="1041">
        <v>706</v>
      </c>
      <c r="CN16" s="1042"/>
      <c r="CO16" s="1042"/>
      <c r="CP16" s="1042"/>
      <c r="CQ16" s="1043"/>
      <c r="CR16" s="1041">
        <v>150</v>
      </c>
      <c r="CS16" s="1042"/>
      <c r="CT16" s="1042"/>
      <c r="CU16" s="1042"/>
      <c r="CV16" s="1043"/>
      <c r="CW16" s="1041" t="s">
        <v>548</v>
      </c>
      <c r="CX16" s="1042"/>
      <c r="CY16" s="1042"/>
      <c r="CZ16" s="1042"/>
      <c r="DA16" s="1043"/>
      <c r="DB16" s="1041" t="s">
        <v>548</v>
      </c>
      <c r="DC16" s="1042"/>
      <c r="DD16" s="1042"/>
      <c r="DE16" s="1042"/>
      <c r="DF16" s="1043"/>
      <c r="DG16" s="1041" t="s">
        <v>550</v>
      </c>
      <c r="DH16" s="1042"/>
      <c r="DI16" s="1042"/>
      <c r="DJ16" s="1042"/>
      <c r="DK16" s="1043"/>
      <c r="DL16" s="1041" t="s">
        <v>552</v>
      </c>
      <c r="DM16" s="1042"/>
      <c r="DN16" s="1042"/>
      <c r="DO16" s="1042"/>
      <c r="DP16" s="1043"/>
      <c r="DQ16" s="978" t="s">
        <v>548</v>
      </c>
      <c r="DR16" s="979"/>
      <c r="DS16" s="979"/>
      <c r="DT16" s="979"/>
      <c r="DU16" s="980"/>
      <c r="DV16" s="981"/>
      <c r="DW16" s="982"/>
      <c r="DX16" s="982"/>
      <c r="DY16" s="982"/>
      <c r="DZ16" s="983"/>
      <c r="EA16" s="199"/>
    </row>
    <row r="17" spans="1:131" s="200" customFormat="1" ht="26.25" customHeight="1">
      <c r="A17" s="206">
        <v>11</v>
      </c>
      <c r="B17" s="1032" t="s">
        <v>512</v>
      </c>
      <c r="C17" s="1033"/>
      <c r="D17" s="1033"/>
      <c r="E17" s="1033"/>
      <c r="F17" s="1033"/>
      <c r="G17" s="1033"/>
      <c r="H17" s="1033"/>
      <c r="I17" s="1033"/>
      <c r="J17" s="1033"/>
      <c r="K17" s="1033"/>
      <c r="L17" s="1033"/>
      <c r="M17" s="1033"/>
      <c r="N17" s="1033"/>
      <c r="O17" s="1033"/>
      <c r="P17" s="1034"/>
      <c r="Q17" s="1039">
        <v>808</v>
      </c>
      <c r="R17" s="1036"/>
      <c r="S17" s="1036"/>
      <c r="T17" s="1036"/>
      <c r="U17" s="1036"/>
      <c r="V17" s="1036">
        <v>39</v>
      </c>
      <c r="W17" s="1036"/>
      <c r="X17" s="1036"/>
      <c r="Y17" s="1036"/>
      <c r="Z17" s="1036"/>
      <c r="AA17" s="1036">
        <f>+Q17-V17+1</f>
        <v>770</v>
      </c>
      <c r="AB17" s="1036"/>
      <c r="AC17" s="1036"/>
      <c r="AD17" s="1036"/>
      <c r="AE17" s="1040"/>
      <c r="AF17" s="1094">
        <v>4</v>
      </c>
      <c r="AG17" s="1095"/>
      <c r="AH17" s="1095"/>
      <c r="AI17" s="1095"/>
      <c r="AJ17" s="1096"/>
      <c r="AK17" s="1097">
        <v>4</v>
      </c>
      <c r="AL17" s="1098"/>
      <c r="AM17" s="1098"/>
      <c r="AN17" s="1098"/>
      <c r="AO17" s="1098"/>
      <c r="AP17" s="1098" t="s">
        <v>549</v>
      </c>
      <c r="AQ17" s="1098"/>
      <c r="AR17" s="1098"/>
      <c r="AS17" s="1098"/>
      <c r="AT17" s="1098"/>
      <c r="AU17" s="1092"/>
      <c r="AV17" s="1092"/>
      <c r="AW17" s="1092"/>
      <c r="AX17" s="1092"/>
      <c r="AY17" s="1093"/>
      <c r="AZ17" s="197"/>
      <c r="BA17" s="197"/>
      <c r="BB17" s="197"/>
      <c r="BC17" s="197"/>
      <c r="BD17" s="197"/>
      <c r="BE17" s="198"/>
      <c r="BF17" s="198"/>
      <c r="BG17" s="198"/>
      <c r="BH17" s="198"/>
      <c r="BI17" s="198"/>
      <c r="BJ17" s="198"/>
      <c r="BK17" s="198"/>
      <c r="BL17" s="198"/>
      <c r="BM17" s="198"/>
      <c r="BN17" s="198"/>
      <c r="BO17" s="198"/>
      <c r="BP17" s="198"/>
      <c r="BQ17" s="207">
        <v>11</v>
      </c>
      <c r="BR17" s="354" t="s">
        <v>529</v>
      </c>
      <c r="BS17" s="1003" t="s">
        <v>530</v>
      </c>
      <c r="BT17" s="1004"/>
      <c r="BU17" s="1004"/>
      <c r="BV17" s="1004"/>
      <c r="BW17" s="1004"/>
      <c r="BX17" s="1004"/>
      <c r="BY17" s="1004"/>
      <c r="BZ17" s="1004"/>
      <c r="CA17" s="1004"/>
      <c r="CB17" s="1004"/>
      <c r="CC17" s="1004"/>
      <c r="CD17" s="1004"/>
      <c r="CE17" s="1004"/>
      <c r="CF17" s="1004"/>
      <c r="CG17" s="1005"/>
      <c r="CH17" s="1041">
        <v>-31</v>
      </c>
      <c r="CI17" s="1042"/>
      <c r="CJ17" s="1042"/>
      <c r="CK17" s="1042"/>
      <c r="CL17" s="1043"/>
      <c r="CM17" s="1041">
        <v>1170</v>
      </c>
      <c r="CN17" s="1042"/>
      <c r="CO17" s="1042"/>
      <c r="CP17" s="1042"/>
      <c r="CQ17" s="1043"/>
      <c r="CR17" s="1041">
        <v>20</v>
      </c>
      <c r="CS17" s="1042"/>
      <c r="CT17" s="1042"/>
      <c r="CU17" s="1042"/>
      <c r="CV17" s="1043"/>
      <c r="CW17" s="1041">
        <v>572</v>
      </c>
      <c r="CX17" s="1042"/>
      <c r="CY17" s="1042"/>
      <c r="CZ17" s="1042"/>
      <c r="DA17" s="1043"/>
      <c r="DB17" s="1041">
        <v>35</v>
      </c>
      <c r="DC17" s="1042"/>
      <c r="DD17" s="1042"/>
      <c r="DE17" s="1042"/>
      <c r="DF17" s="1043"/>
      <c r="DG17" s="1041" t="s">
        <v>548</v>
      </c>
      <c r="DH17" s="1042"/>
      <c r="DI17" s="1042"/>
      <c r="DJ17" s="1042"/>
      <c r="DK17" s="1043"/>
      <c r="DL17" s="1041">
        <v>827</v>
      </c>
      <c r="DM17" s="1042"/>
      <c r="DN17" s="1042"/>
      <c r="DO17" s="1042"/>
      <c r="DP17" s="1043"/>
      <c r="DQ17" s="978">
        <v>123</v>
      </c>
      <c r="DR17" s="979"/>
      <c r="DS17" s="979"/>
      <c r="DT17" s="979"/>
      <c r="DU17" s="980"/>
      <c r="DV17" s="981"/>
      <c r="DW17" s="982"/>
      <c r="DX17" s="982"/>
      <c r="DY17" s="982"/>
      <c r="DZ17" s="983"/>
      <c r="EA17" s="199"/>
    </row>
    <row r="18" spans="1:131" s="200" customFormat="1" ht="26.25" customHeight="1">
      <c r="A18" s="206">
        <v>12</v>
      </c>
      <c r="B18" s="1032" t="s">
        <v>513</v>
      </c>
      <c r="C18" s="1033"/>
      <c r="D18" s="1033"/>
      <c r="E18" s="1033"/>
      <c r="F18" s="1033"/>
      <c r="G18" s="1033"/>
      <c r="H18" s="1033"/>
      <c r="I18" s="1033"/>
      <c r="J18" s="1033"/>
      <c r="K18" s="1033"/>
      <c r="L18" s="1033"/>
      <c r="M18" s="1033"/>
      <c r="N18" s="1033"/>
      <c r="O18" s="1033"/>
      <c r="P18" s="1034"/>
      <c r="Q18" s="1039">
        <v>443</v>
      </c>
      <c r="R18" s="1036"/>
      <c r="S18" s="1036"/>
      <c r="T18" s="1036"/>
      <c r="U18" s="1036"/>
      <c r="V18" s="1036">
        <v>167</v>
      </c>
      <c r="W18" s="1036"/>
      <c r="X18" s="1036"/>
      <c r="Y18" s="1036"/>
      <c r="Z18" s="1036"/>
      <c r="AA18" s="1036">
        <f t="shared" si="0"/>
        <v>276</v>
      </c>
      <c r="AB18" s="1036"/>
      <c r="AC18" s="1036"/>
      <c r="AD18" s="1036"/>
      <c r="AE18" s="1040"/>
      <c r="AF18" s="1094">
        <v>-15</v>
      </c>
      <c r="AG18" s="1095"/>
      <c r="AH18" s="1095"/>
      <c r="AI18" s="1095"/>
      <c r="AJ18" s="1096"/>
      <c r="AK18" s="1097">
        <v>296</v>
      </c>
      <c r="AL18" s="1098"/>
      <c r="AM18" s="1098"/>
      <c r="AN18" s="1098"/>
      <c r="AO18" s="1098"/>
      <c r="AP18" s="1098">
        <v>725</v>
      </c>
      <c r="AQ18" s="1098"/>
      <c r="AR18" s="1098"/>
      <c r="AS18" s="1098"/>
      <c r="AT18" s="1098"/>
      <c r="AU18" s="1092"/>
      <c r="AV18" s="1092"/>
      <c r="AW18" s="1092"/>
      <c r="AX18" s="1092"/>
      <c r="AY18" s="1093"/>
      <c r="AZ18" s="197"/>
      <c r="BA18" s="197"/>
      <c r="BB18" s="197"/>
      <c r="BC18" s="197"/>
      <c r="BD18" s="197"/>
      <c r="BE18" s="198"/>
      <c r="BF18" s="198"/>
      <c r="BG18" s="198"/>
      <c r="BH18" s="198"/>
      <c r="BI18" s="198"/>
      <c r="BJ18" s="198"/>
      <c r="BK18" s="198"/>
      <c r="BL18" s="198"/>
      <c r="BM18" s="198"/>
      <c r="BN18" s="198"/>
      <c r="BO18" s="198"/>
      <c r="BP18" s="198"/>
      <c r="BQ18" s="207">
        <v>12</v>
      </c>
      <c r="BR18" s="354"/>
      <c r="BS18" s="1099" t="s">
        <v>531</v>
      </c>
      <c r="BT18" s="1100"/>
      <c r="BU18" s="1100"/>
      <c r="BV18" s="1100"/>
      <c r="BW18" s="1100"/>
      <c r="BX18" s="1100"/>
      <c r="BY18" s="1100"/>
      <c r="BZ18" s="1100"/>
      <c r="CA18" s="1100"/>
      <c r="CB18" s="1100"/>
      <c r="CC18" s="1100"/>
      <c r="CD18" s="1100"/>
      <c r="CE18" s="1100"/>
      <c r="CF18" s="1100"/>
      <c r="CG18" s="1101"/>
      <c r="CH18" s="1041" t="s">
        <v>548</v>
      </c>
      <c r="CI18" s="1042"/>
      <c r="CJ18" s="1042"/>
      <c r="CK18" s="1042"/>
      <c r="CL18" s="1043"/>
      <c r="CM18" s="1041">
        <v>80</v>
      </c>
      <c r="CN18" s="1042"/>
      <c r="CO18" s="1042"/>
      <c r="CP18" s="1042"/>
      <c r="CQ18" s="1043"/>
      <c r="CR18" s="1041">
        <v>25</v>
      </c>
      <c r="CS18" s="1042"/>
      <c r="CT18" s="1042"/>
      <c r="CU18" s="1042"/>
      <c r="CV18" s="1043"/>
      <c r="CW18" s="1041" t="s">
        <v>551</v>
      </c>
      <c r="CX18" s="1042"/>
      <c r="CY18" s="1042"/>
      <c r="CZ18" s="1042"/>
      <c r="DA18" s="1043"/>
      <c r="DB18" s="1041" t="s">
        <v>549</v>
      </c>
      <c r="DC18" s="1042"/>
      <c r="DD18" s="1042"/>
      <c r="DE18" s="1042"/>
      <c r="DF18" s="1043"/>
      <c r="DG18" s="1041" t="s">
        <v>548</v>
      </c>
      <c r="DH18" s="1042"/>
      <c r="DI18" s="1042"/>
      <c r="DJ18" s="1042"/>
      <c r="DK18" s="1043"/>
      <c r="DL18" s="1041" t="s">
        <v>552</v>
      </c>
      <c r="DM18" s="1042"/>
      <c r="DN18" s="1042"/>
      <c r="DO18" s="1042"/>
      <c r="DP18" s="1043"/>
      <c r="DQ18" s="978" t="s">
        <v>548</v>
      </c>
      <c r="DR18" s="979"/>
      <c r="DS18" s="979"/>
      <c r="DT18" s="979"/>
      <c r="DU18" s="980"/>
      <c r="DV18" s="981"/>
      <c r="DW18" s="982"/>
      <c r="DX18" s="982"/>
      <c r="DY18" s="982"/>
      <c r="DZ18" s="983"/>
      <c r="EA18" s="199"/>
    </row>
    <row r="19" spans="1:131" s="200" customFormat="1" ht="26.25" customHeight="1">
      <c r="A19" s="206">
        <v>13</v>
      </c>
      <c r="B19" s="1032"/>
      <c r="C19" s="1033"/>
      <c r="D19" s="1033"/>
      <c r="E19" s="1033"/>
      <c r="F19" s="1033"/>
      <c r="G19" s="1033"/>
      <c r="H19" s="1033"/>
      <c r="I19" s="1033"/>
      <c r="J19" s="1033"/>
      <c r="K19" s="1033"/>
      <c r="L19" s="1033"/>
      <c r="M19" s="1033"/>
      <c r="N19" s="1033"/>
      <c r="O19" s="1033"/>
      <c r="P19" s="1034"/>
      <c r="Q19" s="1039"/>
      <c r="R19" s="1036"/>
      <c r="S19" s="1036"/>
      <c r="T19" s="1036"/>
      <c r="U19" s="1036"/>
      <c r="V19" s="1036"/>
      <c r="W19" s="1036"/>
      <c r="X19" s="1036"/>
      <c r="Y19" s="1036"/>
      <c r="Z19" s="1036"/>
      <c r="AA19" s="1036"/>
      <c r="AB19" s="1036"/>
      <c r="AC19" s="1036"/>
      <c r="AD19" s="1036"/>
      <c r="AE19" s="1040"/>
      <c r="AF19" s="1094"/>
      <c r="AG19" s="1095"/>
      <c r="AH19" s="1095"/>
      <c r="AI19" s="1095"/>
      <c r="AJ19" s="1096"/>
      <c r="AK19" s="1097"/>
      <c r="AL19" s="1098"/>
      <c r="AM19" s="1098"/>
      <c r="AN19" s="1098"/>
      <c r="AO19" s="1098"/>
      <c r="AP19" s="1098"/>
      <c r="AQ19" s="1098"/>
      <c r="AR19" s="1098"/>
      <c r="AS19" s="1098"/>
      <c r="AT19" s="1098"/>
      <c r="AU19" s="1092"/>
      <c r="AV19" s="1092"/>
      <c r="AW19" s="1092"/>
      <c r="AX19" s="1092"/>
      <c r="AY19" s="1093"/>
      <c r="AZ19" s="197"/>
      <c r="BA19" s="197"/>
      <c r="BB19" s="197"/>
      <c r="BC19" s="197"/>
      <c r="BD19" s="197"/>
      <c r="BE19" s="198"/>
      <c r="BF19" s="198"/>
      <c r="BG19" s="198"/>
      <c r="BH19" s="198"/>
      <c r="BI19" s="198"/>
      <c r="BJ19" s="198"/>
      <c r="BK19" s="198"/>
      <c r="BL19" s="198"/>
      <c r="BM19" s="198"/>
      <c r="BN19" s="198"/>
      <c r="BO19" s="198"/>
      <c r="BP19" s="198"/>
      <c r="BQ19" s="207">
        <v>13</v>
      </c>
      <c r="BR19" s="354"/>
      <c r="BS19" s="1003" t="s">
        <v>532</v>
      </c>
      <c r="BT19" s="1004"/>
      <c r="BU19" s="1004"/>
      <c r="BV19" s="1004"/>
      <c r="BW19" s="1004"/>
      <c r="BX19" s="1004"/>
      <c r="BY19" s="1004"/>
      <c r="BZ19" s="1004"/>
      <c r="CA19" s="1004"/>
      <c r="CB19" s="1004"/>
      <c r="CC19" s="1004"/>
      <c r="CD19" s="1004"/>
      <c r="CE19" s="1004"/>
      <c r="CF19" s="1004"/>
      <c r="CG19" s="1005"/>
      <c r="CH19" s="1041">
        <v>23</v>
      </c>
      <c r="CI19" s="1042"/>
      <c r="CJ19" s="1042"/>
      <c r="CK19" s="1042"/>
      <c r="CL19" s="1043"/>
      <c r="CM19" s="1041">
        <v>7173</v>
      </c>
      <c r="CN19" s="1042"/>
      <c r="CO19" s="1042"/>
      <c r="CP19" s="1042"/>
      <c r="CQ19" s="1043"/>
      <c r="CR19" s="1041">
        <v>183</v>
      </c>
      <c r="CS19" s="1042"/>
      <c r="CT19" s="1042"/>
      <c r="CU19" s="1042"/>
      <c r="CV19" s="1043"/>
      <c r="CW19" s="1041">
        <v>60</v>
      </c>
      <c r="CX19" s="1042"/>
      <c r="CY19" s="1042"/>
      <c r="CZ19" s="1042"/>
      <c r="DA19" s="1043"/>
      <c r="DB19" s="1041" t="s">
        <v>548</v>
      </c>
      <c r="DC19" s="1042"/>
      <c r="DD19" s="1042"/>
      <c r="DE19" s="1042"/>
      <c r="DF19" s="1043"/>
      <c r="DG19" s="1041" t="s">
        <v>548</v>
      </c>
      <c r="DH19" s="1042"/>
      <c r="DI19" s="1042"/>
      <c r="DJ19" s="1042"/>
      <c r="DK19" s="1043"/>
      <c r="DL19" s="1041" t="s">
        <v>550</v>
      </c>
      <c r="DM19" s="1042"/>
      <c r="DN19" s="1042"/>
      <c r="DO19" s="1042"/>
      <c r="DP19" s="1043"/>
      <c r="DQ19" s="978" t="s">
        <v>548</v>
      </c>
      <c r="DR19" s="979"/>
      <c r="DS19" s="979"/>
      <c r="DT19" s="979"/>
      <c r="DU19" s="980"/>
      <c r="DV19" s="981"/>
      <c r="DW19" s="982"/>
      <c r="DX19" s="982"/>
      <c r="DY19" s="982"/>
      <c r="DZ19" s="983"/>
      <c r="EA19" s="199"/>
    </row>
    <row r="20" spans="1:131" s="200" customFormat="1" ht="26.25" customHeight="1">
      <c r="A20" s="206">
        <v>14</v>
      </c>
      <c r="B20" s="1032"/>
      <c r="C20" s="1033"/>
      <c r="D20" s="1033"/>
      <c r="E20" s="1033"/>
      <c r="F20" s="1033"/>
      <c r="G20" s="1033"/>
      <c r="H20" s="1033"/>
      <c r="I20" s="1033"/>
      <c r="J20" s="1033"/>
      <c r="K20" s="1033"/>
      <c r="L20" s="1033"/>
      <c r="M20" s="1033"/>
      <c r="N20" s="1033"/>
      <c r="O20" s="1033"/>
      <c r="P20" s="1034"/>
      <c r="Q20" s="1039"/>
      <c r="R20" s="1036"/>
      <c r="S20" s="1036"/>
      <c r="T20" s="1036"/>
      <c r="U20" s="1036"/>
      <c r="V20" s="1036"/>
      <c r="W20" s="1036"/>
      <c r="X20" s="1036"/>
      <c r="Y20" s="1036"/>
      <c r="Z20" s="1036"/>
      <c r="AA20" s="1036"/>
      <c r="AB20" s="1036"/>
      <c r="AC20" s="1036"/>
      <c r="AD20" s="1036"/>
      <c r="AE20" s="1040"/>
      <c r="AF20" s="1094"/>
      <c r="AG20" s="1095"/>
      <c r="AH20" s="1095"/>
      <c r="AI20" s="1095"/>
      <c r="AJ20" s="1096"/>
      <c r="AK20" s="1097"/>
      <c r="AL20" s="1098"/>
      <c r="AM20" s="1098"/>
      <c r="AN20" s="1098"/>
      <c r="AO20" s="1098"/>
      <c r="AP20" s="1098"/>
      <c r="AQ20" s="1098"/>
      <c r="AR20" s="1098"/>
      <c r="AS20" s="1098"/>
      <c r="AT20" s="1098"/>
      <c r="AU20" s="1092"/>
      <c r="AV20" s="1092"/>
      <c r="AW20" s="1092"/>
      <c r="AX20" s="1092"/>
      <c r="AY20" s="1093"/>
      <c r="AZ20" s="197"/>
      <c r="BA20" s="197"/>
      <c r="BB20" s="197"/>
      <c r="BC20" s="197"/>
      <c r="BD20" s="197"/>
      <c r="BE20" s="198"/>
      <c r="BF20" s="198"/>
      <c r="BG20" s="198"/>
      <c r="BH20" s="198"/>
      <c r="BI20" s="198"/>
      <c r="BJ20" s="198"/>
      <c r="BK20" s="198"/>
      <c r="BL20" s="198"/>
      <c r="BM20" s="198"/>
      <c r="BN20" s="198"/>
      <c r="BO20" s="198"/>
      <c r="BP20" s="198"/>
      <c r="BQ20" s="207">
        <v>14</v>
      </c>
      <c r="BR20" s="354" t="s">
        <v>520</v>
      </c>
      <c r="BS20" s="1003" t="s">
        <v>533</v>
      </c>
      <c r="BT20" s="1004"/>
      <c r="BU20" s="1004"/>
      <c r="BV20" s="1004"/>
      <c r="BW20" s="1004"/>
      <c r="BX20" s="1004"/>
      <c r="BY20" s="1004"/>
      <c r="BZ20" s="1004"/>
      <c r="CA20" s="1004"/>
      <c r="CB20" s="1004"/>
      <c r="CC20" s="1004"/>
      <c r="CD20" s="1004"/>
      <c r="CE20" s="1004"/>
      <c r="CF20" s="1004"/>
      <c r="CG20" s="1005"/>
      <c r="CH20" s="1041">
        <v>17</v>
      </c>
      <c r="CI20" s="1042"/>
      <c r="CJ20" s="1042"/>
      <c r="CK20" s="1042"/>
      <c r="CL20" s="1043"/>
      <c r="CM20" s="1041">
        <v>-195</v>
      </c>
      <c r="CN20" s="1042"/>
      <c r="CO20" s="1042"/>
      <c r="CP20" s="1042"/>
      <c r="CQ20" s="1043"/>
      <c r="CR20" s="1041">
        <v>80</v>
      </c>
      <c r="CS20" s="1042"/>
      <c r="CT20" s="1042"/>
      <c r="CU20" s="1042"/>
      <c r="CV20" s="1043"/>
      <c r="CW20" s="1041">
        <v>3</v>
      </c>
      <c r="CX20" s="1042"/>
      <c r="CY20" s="1042"/>
      <c r="CZ20" s="1042"/>
      <c r="DA20" s="1043"/>
      <c r="DB20" s="1041" t="s">
        <v>548</v>
      </c>
      <c r="DC20" s="1042"/>
      <c r="DD20" s="1042"/>
      <c r="DE20" s="1042"/>
      <c r="DF20" s="1043"/>
      <c r="DG20" s="1041" t="s">
        <v>550</v>
      </c>
      <c r="DH20" s="1042"/>
      <c r="DI20" s="1042"/>
      <c r="DJ20" s="1042"/>
      <c r="DK20" s="1043"/>
      <c r="DL20" s="1041" t="s">
        <v>551</v>
      </c>
      <c r="DM20" s="1042"/>
      <c r="DN20" s="1042"/>
      <c r="DO20" s="1042"/>
      <c r="DP20" s="1043"/>
      <c r="DQ20" s="978">
        <v>36</v>
      </c>
      <c r="DR20" s="979"/>
      <c r="DS20" s="979"/>
      <c r="DT20" s="979"/>
      <c r="DU20" s="980"/>
      <c r="DV20" s="981"/>
      <c r="DW20" s="982"/>
      <c r="DX20" s="982"/>
      <c r="DY20" s="982"/>
      <c r="DZ20" s="983"/>
      <c r="EA20" s="199"/>
    </row>
    <row r="21" spans="1:131" s="200" customFormat="1" ht="26.25" customHeight="1" thickBot="1">
      <c r="A21" s="206">
        <v>15</v>
      </c>
      <c r="B21" s="1032"/>
      <c r="C21" s="1033"/>
      <c r="D21" s="1033"/>
      <c r="E21" s="1033"/>
      <c r="F21" s="1033"/>
      <c r="G21" s="1033"/>
      <c r="H21" s="1033"/>
      <c r="I21" s="1033"/>
      <c r="J21" s="1033"/>
      <c r="K21" s="1033"/>
      <c r="L21" s="1033"/>
      <c r="M21" s="1033"/>
      <c r="N21" s="1033"/>
      <c r="O21" s="1033"/>
      <c r="P21" s="1034"/>
      <c r="Q21" s="1039"/>
      <c r="R21" s="1036"/>
      <c r="S21" s="1036"/>
      <c r="T21" s="1036"/>
      <c r="U21" s="1036"/>
      <c r="V21" s="1036"/>
      <c r="W21" s="1036"/>
      <c r="X21" s="1036"/>
      <c r="Y21" s="1036"/>
      <c r="Z21" s="1036"/>
      <c r="AA21" s="1036"/>
      <c r="AB21" s="1036"/>
      <c r="AC21" s="1036"/>
      <c r="AD21" s="1036"/>
      <c r="AE21" s="1040"/>
      <c r="AF21" s="1094"/>
      <c r="AG21" s="1095"/>
      <c r="AH21" s="1095"/>
      <c r="AI21" s="1095"/>
      <c r="AJ21" s="1096"/>
      <c r="AK21" s="1097"/>
      <c r="AL21" s="1098"/>
      <c r="AM21" s="1098"/>
      <c r="AN21" s="1098"/>
      <c r="AO21" s="1098"/>
      <c r="AP21" s="1098"/>
      <c r="AQ21" s="1098"/>
      <c r="AR21" s="1098"/>
      <c r="AS21" s="1098"/>
      <c r="AT21" s="1098"/>
      <c r="AU21" s="1092"/>
      <c r="AV21" s="1092"/>
      <c r="AW21" s="1092"/>
      <c r="AX21" s="1092"/>
      <c r="AY21" s="1093"/>
      <c r="AZ21" s="197"/>
      <c r="BA21" s="197"/>
      <c r="BB21" s="197"/>
      <c r="BC21" s="197"/>
      <c r="BD21" s="197"/>
      <c r="BE21" s="198"/>
      <c r="BF21" s="198"/>
      <c r="BG21" s="198"/>
      <c r="BH21" s="198"/>
      <c r="BI21" s="198"/>
      <c r="BJ21" s="198"/>
      <c r="BK21" s="198"/>
      <c r="BL21" s="198"/>
      <c r="BM21" s="198"/>
      <c r="BN21" s="198"/>
      <c r="BO21" s="198"/>
      <c r="BP21" s="198"/>
      <c r="BQ21" s="207">
        <v>15</v>
      </c>
      <c r="BR21" s="354"/>
      <c r="BS21" s="1003" t="s">
        <v>534</v>
      </c>
      <c r="BT21" s="1004"/>
      <c r="BU21" s="1004"/>
      <c r="BV21" s="1004"/>
      <c r="BW21" s="1004"/>
      <c r="BX21" s="1004"/>
      <c r="BY21" s="1004"/>
      <c r="BZ21" s="1004"/>
      <c r="CA21" s="1004"/>
      <c r="CB21" s="1004"/>
      <c r="CC21" s="1004"/>
      <c r="CD21" s="1004"/>
      <c r="CE21" s="1004"/>
      <c r="CF21" s="1004"/>
      <c r="CG21" s="1005"/>
      <c r="CH21" s="1041">
        <v>56</v>
      </c>
      <c r="CI21" s="1042"/>
      <c r="CJ21" s="1042"/>
      <c r="CK21" s="1042"/>
      <c r="CL21" s="1043"/>
      <c r="CM21" s="1041">
        <v>635</v>
      </c>
      <c r="CN21" s="1042"/>
      <c r="CO21" s="1042"/>
      <c r="CP21" s="1042"/>
      <c r="CQ21" s="1043"/>
      <c r="CR21" s="1041">
        <v>40</v>
      </c>
      <c r="CS21" s="1042"/>
      <c r="CT21" s="1042"/>
      <c r="CU21" s="1042"/>
      <c r="CV21" s="1043"/>
      <c r="CW21" s="1041">
        <v>99</v>
      </c>
      <c r="CX21" s="1042"/>
      <c r="CY21" s="1042"/>
      <c r="CZ21" s="1042"/>
      <c r="DA21" s="1043"/>
      <c r="DB21" s="1041" t="s">
        <v>549</v>
      </c>
      <c r="DC21" s="1042"/>
      <c r="DD21" s="1042"/>
      <c r="DE21" s="1042"/>
      <c r="DF21" s="1043"/>
      <c r="DG21" s="1041" t="s">
        <v>548</v>
      </c>
      <c r="DH21" s="1042"/>
      <c r="DI21" s="1042"/>
      <c r="DJ21" s="1042"/>
      <c r="DK21" s="1043"/>
      <c r="DL21" s="1041" t="s">
        <v>551</v>
      </c>
      <c r="DM21" s="1042"/>
      <c r="DN21" s="1042"/>
      <c r="DO21" s="1042"/>
      <c r="DP21" s="1043"/>
      <c r="DQ21" s="978" t="s">
        <v>548</v>
      </c>
      <c r="DR21" s="979"/>
      <c r="DS21" s="979"/>
      <c r="DT21" s="979"/>
      <c r="DU21" s="980"/>
      <c r="DV21" s="981"/>
      <c r="DW21" s="982"/>
      <c r="DX21" s="982"/>
      <c r="DY21" s="982"/>
      <c r="DZ21" s="983"/>
      <c r="EA21" s="199"/>
    </row>
    <row r="22" spans="1:131" s="200" customFormat="1" ht="26.25" customHeight="1">
      <c r="A22" s="206">
        <v>16</v>
      </c>
      <c r="B22" s="1083"/>
      <c r="C22" s="1084"/>
      <c r="D22" s="1084"/>
      <c r="E22" s="1084"/>
      <c r="F22" s="1084"/>
      <c r="G22" s="1084"/>
      <c r="H22" s="1084"/>
      <c r="I22" s="1084"/>
      <c r="J22" s="1084"/>
      <c r="K22" s="1084"/>
      <c r="L22" s="1084"/>
      <c r="M22" s="1084"/>
      <c r="N22" s="1084"/>
      <c r="O22" s="1084"/>
      <c r="P22" s="1085"/>
      <c r="Q22" s="1086"/>
      <c r="R22" s="1087"/>
      <c r="S22" s="1087"/>
      <c r="T22" s="1087"/>
      <c r="U22" s="1087"/>
      <c r="V22" s="1087"/>
      <c r="W22" s="1087"/>
      <c r="X22" s="1087"/>
      <c r="Y22" s="1087"/>
      <c r="Z22" s="1087"/>
      <c r="AA22" s="1087"/>
      <c r="AB22" s="1087"/>
      <c r="AC22" s="1087"/>
      <c r="AD22" s="1087"/>
      <c r="AE22" s="1088"/>
      <c r="AF22" s="1089"/>
      <c r="AG22" s="1090"/>
      <c r="AH22" s="1090"/>
      <c r="AI22" s="1090"/>
      <c r="AJ22" s="1091"/>
      <c r="AK22" s="1079"/>
      <c r="AL22" s="1080"/>
      <c r="AM22" s="1080"/>
      <c r="AN22" s="1080"/>
      <c r="AO22" s="1080"/>
      <c r="AP22" s="1080"/>
      <c r="AQ22" s="1080"/>
      <c r="AR22" s="1080"/>
      <c r="AS22" s="1080"/>
      <c r="AT22" s="1080"/>
      <c r="AU22" s="1081"/>
      <c r="AV22" s="1081"/>
      <c r="AW22" s="1081"/>
      <c r="AX22" s="1081"/>
      <c r="AY22" s="1082"/>
      <c r="AZ22" s="1023" t="s">
        <v>332</v>
      </c>
      <c r="BA22" s="1023"/>
      <c r="BB22" s="1023"/>
      <c r="BC22" s="1023"/>
      <c r="BD22" s="1024"/>
      <c r="BE22" s="198"/>
      <c r="BF22" s="198"/>
      <c r="BG22" s="198"/>
      <c r="BH22" s="198"/>
      <c r="BI22" s="198"/>
      <c r="BJ22" s="198"/>
      <c r="BK22" s="198"/>
      <c r="BL22" s="198"/>
      <c r="BM22" s="198"/>
      <c r="BN22" s="198"/>
      <c r="BO22" s="198"/>
      <c r="BP22" s="198"/>
      <c r="BQ22" s="207">
        <v>16</v>
      </c>
      <c r="BR22" s="354"/>
      <c r="BS22" s="1003" t="s">
        <v>535</v>
      </c>
      <c r="BT22" s="1004"/>
      <c r="BU22" s="1004"/>
      <c r="BV22" s="1004"/>
      <c r="BW22" s="1004"/>
      <c r="BX22" s="1004"/>
      <c r="BY22" s="1004"/>
      <c r="BZ22" s="1004"/>
      <c r="CA22" s="1004"/>
      <c r="CB22" s="1004"/>
      <c r="CC22" s="1004"/>
      <c r="CD22" s="1004"/>
      <c r="CE22" s="1004"/>
      <c r="CF22" s="1004"/>
      <c r="CG22" s="1005"/>
      <c r="CH22" s="1041" t="s">
        <v>548</v>
      </c>
      <c r="CI22" s="1042"/>
      <c r="CJ22" s="1042"/>
      <c r="CK22" s="1042"/>
      <c r="CL22" s="1043"/>
      <c r="CM22" s="1041">
        <v>2</v>
      </c>
      <c r="CN22" s="1042"/>
      <c r="CO22" s="1042"/>
      <c r="CP22" s="1042"/>
      <c r="CQ22" s="1043"/>
      <c r="CR22" s="1041">
        <v>20</v>
      </c>
      <c r="CS22" s="1042"/>
      <c r="CT22" s="1042"/>
      <c r="CU22" s="1042"/>
      <c r="CV22" s="1043"/>
      <c r="CW22" s="1041" t="s">
        <v>548</v>
      </c>
      <c r="CX22" s="1042"/>
      <c r="CY22" s="1042"/>
      <c r="CZ22" s="1042"/>
      <c r="DA22" s="1043"/>
      <c r="DB22" s="1041" t="s">
        <v>548</v>
      </c>
      <c r="DC22" s="1042"/>
      <c r="DD22" s="1042"/>
      <c r="DE22" s="1042"/>
      <c r="DF22" s="1043"/>
      <c r="DG22" s="1041" t="s">
        <v>548</v>
      </c>
      <c r="DH22" s="1042"/>
      <c r="DI22" s="1042"/>
      <c r="DJ22" s="1042"/>
      <c r="DK22" s="1043"/>
      <c r="DL22" s="1041" t="s">
        <v>553</v>
      </c>
      <c r="DM22" s="1042"/>
      <c r="DN22" s="1042"/>
      <c r="DO22" s="1042"/>
      <c r="DP22" s="1043"/>
      <c r="DQ22" s="978" t="s">
        <v>549</v>
      </c>
      <c r="DR22" s="979"/>
      <c r="DS22" s="979"/>
      <c r="DT22" s="979"/>
      <c r="DU22" s="980"/>
      <c r="DV22" s="981"/>
      <c r="DW22" s="982"/>
      <c r="DX22" s="982"/>
      <c r="DY22" s="982"/>
      <c r="DZ22" s="983"/>
      <c r="EA22" s="199"/>
    </row>
    <row r="23" spans="1:131" s="200" customFormat="1" ht="26.25" customHeight="1" thickBot="1">
      <c r="A23" s="209" t="s">
        <v>333</v>
      </c>
      <c r="B23" s="933" t="s">
        <v>334</v>
      </c>
      <c r="C23" s="934"/>
      <c r="D23" s="934"/>
      <c r="E23" s="934"/>
      <c r="F23" s="934"/>
      <c r="G23" s="934"/>
      <c r="H23" s="934"/>
      <c r="I23" s="934"/>
      <c r="J23" s="934"/>
      <c r="K23" s="934"/>
      <c r="L23" s="934"/>
      <c r="M23" s="934"/>
      <c r="N23" s="934"/>
      <c r="O23" s="934"/>
      <c r="P23" s="935"/>
      <c r="Q23" s="1070">
        <v>586425</v>
      </c>
      <c r="R23" s="1071"/>
      <c r="S23" s="1071"/>
      <c r="T23" s="1071"/>
      <c r="U23" s="1071"/>
      <c r="V23" s="1071">
        <v>571861</v>
      </c>
      <c r="W23" s="1071"/>
      <c r="X23" s="1071"/>
      <c r="Y23" s="1071"/>
      <c r="Z23" s="1071"/>
      <c r="AA23" s="1071">
        <v>14564</v>
      </c>
      <c r="AB23" s="1071"/>
      <c r="AC23" s="1071"/>
      <c r="AD23" s="1071"/>
      <c r="AE23" s="1072"/>
      <c r="AF23" s="1073">
        <v>7812</v>
      </c>
      <c r="AG23" s="1071"/>
      <c r="AH23" s="1071"/>
      <c r="AI23" s="1071"/>
      <c r="AJ23" s="1074"/>
      <c r="AK23" s="1075"/>
      <c r="AL23" s="1076"/>
      <c r="AM23" s="1076"/>
      <c r="AN23" s="1076"/>
      <c r="AO23" s="1076"/>
      <c r="AP23" s="1071">
        <v>881925</v>
      </c>
      <c r="AQ23" s="1071"/>
      <c r="AR23" s="1071"/>
      <c r="AS23" s="1071"/>
      <c r="AT23" s="1071"/>
      <c r="AU23" s="1077"/>
      <c r="AV23" s="1077"/>
      <c r="AW23" s="1077"/>
      <c r="AX23" s="1077"/>
      <c r="AY23" s="1078"/>
      <c r="AZ23" s="1067" t="s">
        <v>102</v>
      </c>
      <c r="BA23" s="1068"/>
      <c r="BB23" s="1068"/>
      <c r="BC23" s="1068"/>
      <c r="BD23" s="1069"/>
      <c r="BE23" s="198"/>
      <c r="BF23" s="198"/>
      <c r="BG23" s="198"/>
      <c r="BH23" s="198"/>
      <c r="BI23" s="198"/>
      <c r="BJ23" s="198"/>
      <c r="BK23" s="198"/>
      <c r="BL23" s="198"/>
      <c r="BM23" s="198"/>
      <c r="BN23" s="198"/>
      <c r="BO23" s="198"/>
      <c r="BP23" s="198"/>
      <c r="BQ23" s="207">
        <v>17</v>
      </c>
      <c r="BR23" s="354"/>
      <c r="BS23" s="1003" t="s">
        <v>536</v>
      </c>
      <c r="BT23" s="1004"/>
      <c r="BU23" s="1004"/>
      <c r="BV23" s="1004"/>
      <c r="BW23" s="1004"/>
      <c r="BX23" s="1004"/>
      <c r="BY23" s="1004"/>
      <c r="BZ23" s="1004"/>
      <c r="CA23" s="1004"/>
      <c r="CB23" s="1004"/>
      <c r="CC23" s="1004"/>
      <c r="CD23" s="1004"/>
      <c r="CE23" s="1004"/>
      <c r="CF23" s="1004"/>
      <c r="CG23" s="1005"/>
      <c r="CH23" s="1041">
        <v>470</v>
      </c>
      <c r="CI23" s="1042"/>
      <c r="CJ23" s="1042"/>
      <c r="CK23" s="1042"/>
      <c r="CL23" s="1043"/>
      <c r="CM23" s="1041">
        <v>4291</v>
      </c>
      <c r="CN23" s="1042"/>
      <c r="CO23" s="1042"/>
      <c r="CP23" s="1042"/>
      <c r="CQ23" s="1043"/>
      <c r="CR23" s="1041">
        <v>459</v>
      </c>
      <c r="CS23" s="1042"/>
      <c r="CT23" s="1042"/>
      <c r="CU23" s="1042"/>
      <c r="CV23" s="1043"/>
      <c r="CW23" s="1041">
        <v>5</v>
      </c>
      <c r="CX23" s="1042"/>
      <c r="CY23" s="1042"/>
      <c r="CZ23" s="1042"/>
      <c r="DA23" s="1043"/>
      <c r="DB23" s="1041" t="s">
        <v>548</v>
      </c>
      <c r="DC23" s="1042"/>
      <c r="DD23" s="1042"/>
      <c r="DE23" s="1042"/>
      <c r="DF23" s="1043"/>
      <c r="DG23" s="1041" t="s">
        <v>549</v>
      </c>
      <c r="DH23" s="1042"/>
      <c r="DI23" s="1042"/>
      <c r="DJ23" s="1042"/>
      <c r="DK23" s="1043"/>
      <c r="DL23" s="1041" t="s">
        <v>554</v>
      </c>
      <c r="DM23" s="1042"/>
      <c r="DN23" s="1042"/>
      <c r="DO23" s="1042"/>
      <c r="DP23" s="1043"/>
      <c r="DQ23" s="978" t="s">
        <v>548</v>
      </c>
      <c r="DR23" s="979"/>
      <c r="DS23" s="979"/>
      <c r="DT23" s="979"/>
      <c r="DU23" s="980"/>
      <c r="DV23" s="981"/>
      <c r="DW23" s="982"/>
      <c r="DX23" s="982"/>
      <c r="DY23" s="982"/>
      <c r="DZ23" s="983"/>
      <c r="EA23" s="199"/>
    </row>
    <row r="24" spans="1:131" s="200" customFormat="1" ht="26.25" customHeight="1">
      <c r="A24" s="1063" t="s">
        <v>335</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197"/>
      <c r="BA24" s="197"/>
      <c r="BB24" s="197"/>
      <c r="BC24" s="197"/>
      <c r="BD24" s="197"/>
      <c r="BE24" s="198"/>
      <c r="BF24" s="198"/>
      <c r="BG24" s="198"/>
      <c r="BH24" s="198"/>
      <c r="BI24" s="198"/>
      <c r="BJ24" s="198"/>
      <c r="BK24" s="198"/>
      <c r="BL24" s="198"/>
      <c r="BM24" s="198"/>
      <c r="BN24" s="198"/>
      <c r="BO24" s="198"/>
      <c r="BP24" s="198"/>
      <c r="BQ24" s="207">
        <v>18</v>
      </c>
      <c r="BR24" s="208" t="s">
        <v>520</v>
      </c>
      <c r="BS24" s="1003" t="s">
        <v>537</v>
      </c>
      <c r="BT24" s="1004"/>
      <c r="BU24" s="1004"/>
      <c r="BV24" s="1004"/>
      <c r="BW24" s="1004"/>
      <c r="BX24" s="1004"/>
      <c r="BY24" s="1004"/>
      <c r="BZ24" s="1004"/>
      <c r="CA24" s="1004"/>
      <c r="CB24" s="1004"/>
      <c r="CC24" s="1004"/>
      <c r="CD24" s="1004"/>
      <c r="CE24" s="1004"/>
      <c r="CF24" s="1004"/>
      <c r="CG24" s="1005"/>
      <c r="CH24" s="1041">
        <v>4</v>
      </c>
      <c r="CI24" s="1042"/>
      <c r="CJ24" s="1042"/>
      <c r="CK24" s="1042"/>
      <c r="CL24" s="1043"/>
      <c r="CM24" s="1064">
        <v>84</v>
      </c>
      <c r="CN24" s="1065"/>
      <c r="CO24" s="1065"/>
      <c r="CP24" s="1065"/>
      <c r="CQ24" s="1066"/>
      <c r="CR24" s="1041">
        <v>15</v>
      </c>
      <c r="CS24" s="1042"/>
      <c r="CT24" s="1042"/>
      <c r="CU24" s="1042"/>
      <c r="CV24" s="1043"/>
      <c r="CW24" s="1041">
        <v>10</v>
      </c>
      <c r="CX24" s="1042"/>
      <c r="CY24" s="1042"/>
      <c r="CZ24" s="1042"/>
      <c r="DA24" s="1043"/>
      <c r="DB24" s="1041" t="s">
        <v>549</v>
      </c>
      <c r="DC24" s="1042"/>
      <c r="DD24" s="1042"/>
      <c r="DE24" s="1042"/>
      <c r="DF24" s="1043"/>
      <c r="DG24" s="1041" t="s">
        <v>548</v>
      </c>
      <c r="DH24" s="1042"/>
      <c r="DI24" s="1042"/>
      <c r="DJ24" s="1042"/>
      <c r="DK24" s="1043"/>
      <c r="DL24" s="1041" t="s">
        <v>547</v>
      </c>
      <c r="DM24" s="1042"/>
      <c r="DN24" s="1042"/>
      <c r="DO24" s="1042"/>
      <c r="DP24" s="1043"/>
      <c r="DQ24" s="978">
        <v>4</v>
      </c>
      <c r="DR24" s="979"/>
      <c r="DS24" s="979"/>
      <c r="DT24" s="979"/>
      <c r="DU24" s="980"/>
      <c r="DV24" s="981"/>
      <c r="DW24" s="982"/>
      <c r="DX24" s="982"/>
      <c r="DY24" s="982"/>
      <c r="DZ24" s="983"/>
      <c r="EA24" s="199"/>
    </row>
    <row r="25" spans="1:131" s="192" customFormat="1" ht="26.25" customHeight="1" thickBot="1">
      <c r="A25" s="1062" t="s">
        <v>336</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197"/>
      <c r="BK25" s="197"/>
      <c r="BL25" s="197"/>
      <c r="BM25" s="197"/>
      <c r="BN25" s="197"/>
      <c r="BO25" s="210"/>
      <c r="BP25" s="210"/>
      <c r="BQ25" s="207">
        <v>19</v>
      </c>
      <c r="BR25" s="208"/>
      <c r="BS25" s="1003" t="s">
        <v>538</v>
      </c>
      <c r="BT25" s="1004"/>
      <c r="BU25" s="1004"/>
      <c r="BV25" s="1004"/>
      <c r="BW25" s="1004"/>
      <c r="BX25" s="1004"/>
      <c r="BY25" s="1004"/>
      <c r="BZ25" s="1004"/>
      <c r="CA25" s="1004"/>
      <c r="CB25" s="1004"/>
      <c r="CC25" s="1004"/>
      <c r="CD25" s="1004"/>
      <c r="CE25" s="1004"/>
      <c r="CF25" s="1004"/>
      <c r="CG25" s="1005"/>
      <c r="CH25" s="1041">
        <v>43</v>
      </c>
      <c r="CI25" s="1042"/>
      <c r="CJ25" s="1042"/>
      <c r="CK25" s="1042"/>
      <c r="CL25" s="1043"/>
      <c r="CM25" s="1041">
        <v>285</v>
      </c>
      <c r="CN25" s="1042"/>
      <c r="CO25" s="1042"/>
      <c r="CP25" s="1042"/>
      <c r="CQ25" s="1043"/>
      <c r="CR25" s="1041">
        <v>81</v>
      </c>
      <c r="CS25" s="1042"/>
      <c r="CT25" s="1042"/>
      <c r="CU25" s="1042"/>
      <c r="CV25" s="1043"/>
      <c r="CW25" s="1041">
        <v>35</v>
      </c>
      <c r="CX25" s="1042"/>
      <c r="CY25" s="1042"/>
      <c r="CZ25" s="1042"/>
      <c r="DA25" s="1043"/>
      <c r="DB25" s="1041" t="s">
        <v>548</v>
      </c>
      <c r="DC25" s="1042"/>
      <c r="DD25" s="1042"/>
      <c r="DE25" s="1042"/>
      <c r="DF25" s="1043"/>
      <c r="DG25" s="1041" t="s">
        <v>550</v>
      </c>
      <c r="DH25" s="1042"/>
      <c r="DI25" s="1042"/>
      <c r="DJ25" s="1042"/>
      <c r="DK25" s="1043"/>
      <c r="DL25" s="1041" t="s">
        <v>548</v>
      </c>
      <c r="DM25" s="1042"/>
      <c r="DN25" s="1042"/>
      <c r="DO25" s="1042"/>
      <c r="DP25" s="1043"/>
      <c r="DQ25" s="978" t="s">
        <v>549</v>
      </c>
      <c r="DR25" s="979"/>
      <c r="DS25" s="979"/>
      <c r="DT25" s="979"/>
      <c r="DU25" s="980"/>
      <c r="DV25" s="981"/>
      <c r="DW25" s="982"/>
      <c r="DX25" s="982"/>
      <c r="DY25" s="982"/>
      <c r="DZ25" s="983"/>
      <c r="EA25" s="191"/>
    </row>
    <row r="26" spans="1:131" s="192" customFormat="1" ht="26.25" customHeight="1">
      <c r="A26" s="984" t="s">
        <v>315</v>
      </c>
      <c r="B26" s="985"/>
      <c r="C26" s="985"/>
      <c r="D26" s="985"/>
      <c r="E26" s="985"/>
      <c r="F26" s="985"/>
      <c r="G26" s="985"/>
      <c r="H26" s="985"/>
      <c r="I26" s="985"/>
      <c r="J26" s="985"/>
      <c r="K26" s="985"/>
      <c r="L26" s="985"/>
      <c r="M26" s="985"/>
      <c r="N26" s="985"/>
      <c r="O26" s="985"/>
      <c r="P26" s="986"/>
      <c r="Q26" s="990" t="s">
        <v>337</v>
      </c>
      <c r="R26" s="991"/>
      <c r="S26" s="991"/>
      <c r="T26" s="991"/>
      <c r="U26" s="992"/>
      <c r="V26" s="990" t="s">
        <v>338</v>
      </c>
      <c r="W26" s="991"/>
      <c r="X26" s="991"/>
      <c r="Y26" s="991"/>
      <c r="Z26" s="992"/>
      <c r="AA26" s="990" t="s">
        <v>339</v>
      </c>
      <c r="AB26" s="991"/>
      <c r="AC26" s="991"/>
      <c r="AD26" s="991"/>
      <c r="AE26" s="991"/>
      <c r="AF26" s="1058" t="s">
        <v>340</v>
      </c>
      <c r="AG26" s="997"/>
      <c r="AH26" s="997"/>
      <c r="AI26" s="997"/>
      <c r="AJ26" s="1059"/>
      <c r="AK26" s="991" t="s">
        <v>341</v>
      </c>
      <c r="AL26" s="991"/>
      <c r="AM26" s="991"/>
      <c r="AN26" s="991"/>
      <c r="AO26" s="992"/>
      <c r="AP26" s="990" t="s">
        <v>342</v>
      </c>
      <c r="AQ26" s="991"/>
      <c r="AR26" s="991"/>
      <c r="AS26" s="991"/>
      <c r="AT26" s="992"/>
      <c r="AU26" s="990" t="s">
        <v>343</v>
      </c>
      <c r="AV26" s="991"/>
      <c r="AW26" s="991"/>
      <c r="AX26" s="991"/>
      <c r="AY26" s="992"/>
      <c r="AZ26" s="990" t="s">
        <v>344</v>
      </c>
      <c r="BA26" s="991"/>
      <c r="BB26" s="991"/>
      <c r="BC26" s="991"/>
      <c r="BD26" s="992"/>
      <c r="BE26" s="990" t="s">
        <v>322</v>
      </c>
      <c r="BF26" s="991"/>
      <c r="BG26" s="991"/>
      <c r="BH26" s="991"/>
      <c r="BI26" s="1006"/>
      <c r="BJ26" s="197"/>
      <c r="BK26" s="197"/>
      <c r="BL26" s="197"/>
      <c r="BM26" s="197"/>
      <c r="BN26" s="197"/>
      <c r="BO26" s="210"/>
      <c r="BP26" s="210"/>
      <c r="BQ26" s="207">
        <v>20</v>
      </c>
      <c r="BR26" s="208" t="s">
        <v>520</v>
      </c>
      <c r="BS26" s="1003" t="s">
        <v>539</v>
      </c>
      <c r="BT26" s="1004"/>
      <c r="BU26" s="1004"/>
      <c r="BV26" s="1004"/>
      <c r="BW26" s="1004"/>
      <c r="BX26" s="1004"/>
      <c r="BY26" s="1004"/>
      <c r="BZ26" s="1004"/>
      <c r="CA26" s="1004"/>
      <c r="CB26" s="1004"/>
      <c r="CC26" s="1004"/>
      <c r="CD26" s="1004"/>
      <c r="CE26" s="1004"/>
      <c r="CF26" s="1004"/>
      <c r="CG26" s="1005"/>
      <c r="CH26" s="1041">
        <v>-12</v>
      </c>
      <c r="CI26" s="1042"/>
      <c r="CJ26" s="1042"/>
      <c r="CK26" s="1042"/>
      <c r="CL26" s="1043"/>
      <c r="CM26" s="1041">
        <v>-8988</v>
      </c>
      <c r="CN26" s="1042"/>
      <c r="CO26" s="1042"/>
      <c r="CP26" s="1042"/>
      <c r="CQ26" s="1043"/>
      <c r="CR26" s="1041">
        <v>5</v>
      </c>
      <c r="CS26" s="1042"/>
      <c r="CT26" s="1042"/>
      <c r="CU26" s="1042"/>
      <c r="CV26" s="1043"/>
      <c r="CW26" s="1041">
        <v>76</v>
      </c>
      <c r="CX26" s="1042"/>
      <c r="CY26" s="1042"/>
      <c r="CZ26" s="1042"/>
      <c r="DA26" s="1043"/>
      <c r="DB26" s="1041">
        <v>26702</v>
      </c>
      <c r="DC26" s="1042"/>
      <c r="DD26" s="1042"/>
      <c r="DE26" s="1042"/>
      <c r="DF26" s="1043"/>
      <c r="DG26" s="1057" t="s">
        <v>547</v>
      </c>
      <c r="DH26" s="1042"/>
      <c r="DI26" s="1042"/>
      <c r="DJ26" s="1042"/>
      <c r="DK26" s="1043"/>
      <c r="DL26" s="1041">
        <v>6866</v>
      </c>
      <c r="DM26" s="1042"/>
      <c r="DN26" s="1042"/>
      <c r="DO26" s="1042"/>
      <c r="DP26" s="1043"/>
      <c r="DQ26" s="978">
        <v>4806</v>
      </c>
      <c r="DR26" s="979"/>
      <c r="DS26" s="979"/>
      <c r="DT26" s="979"/>
      <c r="DU26" s="980"/>
      <c r="DV26" s="981"/>
      <c r="DW26" s="982"/>
      <c r="DX26" s="982"/>
      <c r="DY26" s="982"/>
      <c r="DZ26" s="983"/>
      <c r="EA26" s="191"/>
    </row>
    <row r="27" spans="1:131" s="192" customFormat="1" ht="26.25" customHeight="1" thickBot="1">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60"/>
      <c r="AG27" s="1000"/>
      <c r="AH27" s="1000"/>
      <c r="AI27" s="1000"/>
      <c r="AJ27" s="1061"/>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07"/>
      <c r="BJ27" s="197"/>
      <c r="BK27" s="197"/>
      <c r="BL27" s="197"/>
      <c r="BM27" s="197"/>
      <c r="BN27" s="197"/>
      <c r="BO27" s="210"/>
      <c r="BP27" s="210"/>
      <c r="BQ27" s="207">
        <v>21</v>
      </c>
      <c r="BR27" s="208"/>
      <c r="BS27" s="1003" t="s">
        <v>540</v>
      </c>
      <c r="BT27" s="1004"/>
      <c r="BU27" s="1004"/>
      <c r="BV27" s="1004"/>
      <c r="BW27" s="1004"/>
      <c r="BX27" s="1004"/>
      <c r="BY27" s="1004"/>
      <c r="BZ27" s="1004"/>
      <c r="CA27" s="1004"/>
      <c r="CB27" s="1004"/>
      <c r="CC27" s="1004"/>
      <c r="CD27" s="1004"/>
      <c r="CE27" s="1004"/>
      <c r="CF27" s="1004"/>
      <c r="CG27" s="1005"/>
      <c r="CH27" s="1041">
        <v>9</v>
      </c>
      <c r="CI27" s="1042"/>
      <c r="CJ27" s="1042"/>
      <c r="CK27" s="1042"/>
      <c r="CL27" s="1043"/>
      <c r="CM27" s="1041">
        <v>137</v>
      </c>
      <c r="CN27" s="1042"/>
      <c r="CO27" s="1042"/>
      <c r="CP27" s="1042"/>
      <c r="CQ27" s="1043"/>
      <c r="CR27" s="1041">
        <v>4</v>
      </c>
      <c r="CS27" s="1042"/>
      <c r="CT27" s="1042"/>
      <c r="CU27" s="1042"/>
      <c r="CV27" s="1043"/>
      <c r="CW27" s="1041">
        <v>14</v>
      </c>
      <c r="CX27" s="1042"/>
      <c r="CY27" s="1042"/>
      <c r="CZ27" s="1042"/>
      <c r="DA27" s="1043"/>
      <c r="DB27" s="1041" t="s">
        <v>548</v>
      </c>
      <c r="DC27" s="1042"/>
      <c r="DD27" s="1042"/>
      <c r="DE27" s="1042"/>
      <c r="DF27" s="1043"/>
      <c r="DG27" s="1041" t="s">
        <v>552</v>
      </c>
      <c r="DH27" s="1042"/>
      <c r="DI27" s="1042"/>
      <c r="DJ27" s="1042"/>
      <c r="DK27" s="1043"/>
      <c r="DL27" s="1041" t="s">
        <v>549</v>
      </c>
      <c r="DM27" s="1042"/>
      <c r="DN27" s="1042"/>
      <c r="DO27" s="1042"/>
      <c r="DP27" s="1043"/>
      <c r="DQ27" s="978" t="s">
        <v>549</v>
      </c>
      <c r="DR27" s="979"/>
      <c r="DS27" s="979"/>
      <c r="DT27" s="979"/>
      <c r="DU27" s="980"/>
      <c r="DV27" s="981"/>
      <c r="DW27" s="982"/>
      <c r="DX27" s="982"/>
      <c r="DY27" s="982"/>
      <c r="DZ27" s="983"/>
      <c r="EA27" s="191"/>
    </row>
    <row r="28" spans="1:131" s="192" customFormat="1" ht="26.25" customHeight="1" thickTop="1">
      <c r="A28" s="211">
        <v>1</v>
      </c>
      <c r="B28" s="1048" t="s">
        <v>345</v>
      </c>
      <c r="C28" s="1049"/>
      <c r="D28" s="1049"/>
      <c r="E28" s="1049"/>
      <c r="F28" s="1049"/>
      <c r="G28" s="1049"/>
      <c r="H28" s="1049"/>
      <c r="I28" s="1049"/>
      <c r="J28" s="1049"/>
      <c r="K28" s="1049"/>
      <c r="L28" s="1049"/>
      <c r="M28" s="1049"/>
      <c r="N28" s="1049"/>
      <c r="O28" s="1049"/>
      <c r="P28" s="1050"/>
      <c r="Q28" s="1051">
        <v>4902</v>
      </c>
      <c r="R28" s="1052"/>
      <c r="S28" s="1052"/>
      <c r="T28" s="1052"/>
      <c r="U28" s="1052"/>
      <c r="V28" s="1052">
        <v>4037</v>
      </c>
      <c r="W28" s="1052"/>
      <c r="X28" s="1052"/>
      <c r="Y28" s="1052"/>
      <c r="Z28" s="1052"/>
      <c r="AA28" s="1052">
        <v>865</v>
      </c>
      <c r="AB28" s="1052"/>
      <c r="AC28" s="1052"/>
      <c r="AD28" s="1052"/>
      <c r="AE28" s="1053"/>
      <c r="AF28" s="1054">
        <v>2082</v>
      </c>
      <c r="AG28" s="1052"/>
      <c r="AH28" s="1052"/>
      <c r="AI28" s="1052"/>
      <c r="AJ28" s="1055"/>
      <c r="AK28" s="1056" t="s">
        <v>550</v>
      </c>
      <c r="AL28" s="1044"/>
      <c r="AM28" s="1044"/>
      <c r="AN28" s="1044"/>
      <c r="AO28" s="1044"/>
      <c r="AP28" s="1044">
        <v>2585</v>
      </c>
      <c r="AQ28" s="1044"/>
      <c r="AR28" s="1044"/>
      <c r="AS28" s="1044"/>
      <c r="AT28" s="1044"/>
      <c r="AU28" s="1044" t="s">
        <v>548</v>
      </c>
      <c r="AV28" s="1044"/>
      <c r="AW28" s="1044"/>
      <c r="AX28" s="1044"/>
      <c r="AY28" s="1044"/>
      <c r="AZ28" s="1045" t="s">
        <v>445</v>
      </c>
      <c r="BA28" s="1045"/>
      <c r="BB28" s="1045"/>
      <c r="BC28" s="1045"/>
      <c r="BD28" s="1045"/>
      <c r="BE28" s="1046" t="s">
        <v>514</v>
      </c>
      <c r="BF28" s="1046"/>
      <c r="BG28" s="1046"/>
      <c r="BH28" s="1046"/>
      <c r="BI28" s="1047"/>
      <c r="BJ28" s="197"/>
      <c r="BK28" s="197"/>
      <c r="BL28" s="197"/>
      <c r="BM28" s="197"/>
      <c r="BN28" s="197"/>
      <c r="BO28" s="210"/>
      <c r="BP28" s="210"/>
      <c r="BQ28" s="207">
        <v>22</v>
      </c>
      <c r="BR28" s="208"/>
      <c r="BS28" s="1003" t="s">
        <v>541</v>
      </c>
      <c r="BT28" s="1004"/>
      <c r="BU28" s="1004"/>
      <c r="BV28" s="1004"/>
      <c r="BW28" s="1004"/>
      <c r="BX28" s="1004"/>
      <c r="BY28" s="1004"/>
      <c r="BZ28" s="1004"/>
      <c r="CA28" s="1004"/>
      <c r="CB28" s="1004"/>
      <c r="CC28" s="1004"/>
      <c r="CD28" s="1004"/>
      <c r="CE28" s="1004"/>
      <c r="CF28" s="1004"/>
      <c r="CG28" s="1005"/>
      <c r="CH28" s="1041">
        <v>64</v>
      </c>
      <c r="CI28" s="1042"/>
      <c r="CJ28" s="1042"/>
      <c r="CK28" s="1042"/>
      <c r="CL28" s="1043"/>
      <c r="CM28" s="1041">
        <v>466</v>
      </c>
      <c r="CN28" s="1042"/>
      <c r="CO28" s="1042"/>
      <c r="CP28" s="1042"/>
      <c r="CQ28" s="1043"/>
      <c r="CR28" s="1041">
        <v>20</v>
      </c>
      <c r="CS28" s="1042"/>
      <c r="CT28" s="1042"/>
      <c r="CU28" s="1042"/>
      <c r="CV28" s="1043"/>
      <c r="CW28" s="1041" t="s">
        <v>548</v>
      </c>
      <c r="CX28" s="1042"/>
      <c r="CY28" s="1042"/>
      <c r="CZ28" s="1042"/>
      <c r="DA28" s="1043"/>
      <c r="DB28" s="1041" t="s">
        <v>549</v>
      </c>
      <c r="DC28" s="1042"/>
      <c r="DD28" s="1042"/>
      <c r="DE28" s="1042"/>
      <c r="DF28" s="1043"/>
      <c r="DG28" s="1041" t="s">
        <v>552</v>
      </c>
      <c r="DH28" s="1042"/>
      <c r="DI28" s="1042"/>
      <c r="DJ28" s="1042"/>
      <c r="DK28" s="1043"/>
      <c r="DL28" s="1041" t="s">
        <v>550</v>
      </c>
      <c r="DM28" s="1042"/>
      <c r="DN28" s="1042"/>
      <c r="DO28" s="1042"/>
      <c r="DP28" s="1043"/>
      <c r="DQ28" s="978" t="s">
        <v>550</v>
      </c>
      <c r="DR28" s="979"/>
      <c r="DS28" s="979"/>
      <c r="DT28" s="979"/>
      <c r="DU28" s="980"/>
      <c r="DV28" s="981"/>
      <c r="DW28" s="982"/>
      <c r="DX28" s="982"/>
      <c r="DY28" s="982"/>
      <c r="DZ28" s="983"/>
      <c r="EA28" s="191"/>
    </row>
    <row r="29" spans="1:131" s="192" customFormat="1" ht="26.25" customHeight="1">
      <c r="A29" s="211">
        <v>2</v>
      </c>
      <c r="B29" s="1032" t="s">
        <v>346</v>
      </c>
      <c r="C29" s="1033"/>
      <c r="D29" s="1033"/>
      <c r="E29" s="1033"/>
      <c r="F29" s="1033"/>
      <c r="G29" s="1033"/>
      <c r="H29" s="1033"/>
      <c r="I29" s="1033"/>
      <c r="J29" s="1033"/>
      <c r="K29" s="1033"/>
      <c r="L29" s="1033"/>
      <c r="M29" s="1033"/>
      <c r="N29" s="1033"/>
      <c r="O29" s="1033"/>
      <c r="P29" s="1034"/>
      <c r="Q29" s="1039">
        <v>379</v>
      </c>
      <c r="R29" s="1036"/>
      <c r="S29" s="1036"/>
      <c r="T29" s="1036"/>
      <c r="U29" s="1036"/>
      <c r="V29" s="1036">
        <v>318</v>
      </c>
      <c r="W29" s="1036"/>
      <c r="X29" s="1036"/>
      <c r="Y29" s="1036"/>
      <c r="Z29" s="1036"/>
      <c r="AA29" s="1036">
        <v>61</v>
      </c>
      <c r="AB29" s="1036"/>
      <c r="AC29" s="1036"/>
      <c r="AD29" s="1036"/>
      <c r="AE29" s="1040"/>
      <c r="AF29" s="1035">
        <v>18331</v>
      </c>
      <c r="AG29" s="1036"/>
      <c r="AH29" s="1036"/>
      <c r="AI29" s="1036"/>
      <c r="AJ29" s="1037"/>
      <c r="AK29" s="969" t="s">
        <v>548</v>
      </c>
      <c r="AL29" s="960"/>
      <c r="AM29" s="960"/>
      <c r="AN29" s="960"/>
      <c r="AO29" s="960"/>
      <c r="AP29" s="960">
        <v>27</v>
      </c>
      <c r="AQ29" s="960"/>
      <c r="AR29" s="960"/>
      <c r="AS29" s="960"/>
      <c r="AT29" s="960"/>
      <c r="AU29" s="960" t="s">
        <v>548</v>
      </c>
      <c r="AV29" s="960"/>
      <c r="AW29" s="960"/>
      <c r="AX29" s="960"/>
      <c r="AY29" s="960"/>
      <c r="AZ29" s="1038" t="s">
        <v>445</v>
      </c>
      <c r="BA29" s="1038"/>
      <c r="BB29" s="1038"/>
      <c r="BC29" s="1038"/>
      <c r="BD29" s="1038"/>
      <c r="BE29" s="1030" t="s">
        <v>514</v>
      </c>
      <c r="BF29" s="1030"/>
      <c r="BG29" s="1030"/>
      <c r="BH29" s="1030"/>
      <c r="BI29" s="1031"/>
      <c r="BJ29" s="197"/>
      <c r="BK29" s="197"/>
      <c r="BL29" s="197"/>
      <c r="BM29" s="197"/>
      <c r="BN29" s="197"/>
      <c r="BO29" s="210"/>
      <c r="BP29" s="210"/>
      <c r="BQ29" s="207">
        <v>23</v>
      </c>
      <c r="BR29" s="208"/>
      <c r="BS29" s="1003" t="s">
        <v>542</v>
      </c>
      <c r="BT29" s="1004"/>
      <c r="BU29" s="1004"/>
      <c r="BV29" s="1004"/>
      <c r="BW29" s="1004"/>
      <c r="BX29" s="1004"/>
      <c r="BY29" s="1004"/>
      <c r="BZ29" s="1004"/>
      <c r="CA29" s="1004"/>
      <c r="CB29" s="1004"/>
      <c r="CC29" s="1004"/>
      <c r="CD29" s="1004"/>
      <c r="CE29" s="1004"/>
      <c r="CF29" s="1004"/>
      <c r="CG29" s="1005"/>
      <c r="CH29" s="1041">
        <v>218</v>
      </c>
      <c r="CI29" s="1042"/>
      <c r="CJ29" s="1042"/>
      <c r="CK29" s="1042"/>
      <c r="CL29" s="1043"/>
      <c r="CM29" s="1041">
        <v>2987</v>
      </c>
      <c r="CN29" s="1042"/>
      <c r="CO29" s="1042"/>
      <c r="CP29" s="1042"/>
      <c r="CQ29" s="1043"/>
      <c r="CR29" s="1041">
        <v>2987</v>
      </c>
      <c r="CS29" s="1042"/>
      <c r="CT29" s="1042"/>
      <c r="CU29" s="1042"/>
      <c r="CV29" s="1043"/>
      <c r="CW29" s="1041" t="s">
        <v>549</v>
      </c>
      <c r="CX29" s="1042"/>
      <c r="CY29" s="1042"/>
      <c r="CZ29" s="1042"/>
      <c r="DA29" s="1043"/>
      <c r="DB29" s="1041" t="s">
        <v>548</v>
      </c>
      <c r="DC29" s="1042"/>
      <c r="DD29" s="1042"/>
      <c r="DE29" s="1042"/>
      <c r="DF29" s="1043"/>
      <c r="DG29" s="1041" t="s">
        <v>548</v>
      </c>
      <c r="DH29" s="1042"/>
      <c r="DI29" s="1042"/>
      <c r="DJ29" s="1042"/>
      <c r="DK29" s="1043"/>
      <c r="DL29" s="1041" t="s">
        <v>548</v>
      </c>
      <c r="DM29" s="1042"/>
      <c r="DN29" s="1042"/>
      <c r="DO29" s="1042"/>
      <c r="DP29" s="1043"/>
      <c r="DQ29" s="978" t="s">
        <v>548</v>
      </c>
      <c r="DR29" s="979"/>
      <c r="DS29" s="979"/>
      <c r="DT29" s="979"/>
      <c r="DU29" s="980"/>
      <c r="DV29" s="981"/>
      <c r="DW29" s="982"/>
      <c r="DX29" s="982"/>
      <c r="DY29" s="982"/>
      <c r="DZ29" s="983"/>
      <c r="EA29" s="191"/>
    </row>
    <row r="30" spans="1:131" s="192" customFormat="1" ht="26.25" customHeight="1">
      <c r="A30" s="211">
        <v>3</v>
      </c>
      <c r="B30" s="1032" t="s">
        <v>347</v>
      </c>
      <c r="C30" s="1033"/>
      <c r="D30" s="1033"/>
      <c r="E30" s="1033"/>
      <c r="F30" s="1033"/>
      <c r="G30" s="1033"/>
      <c r="H30" s="1033"/>
      <c r="I30" s="1033"/>
      <c r="J30" s="1033"/>
      <c r="K30" s="1033"/>
      <c r="L30" s="1033"/>
      <c r="M30" s="1033"/>
      <c r="N30" s="1033"/>
      <c r="O30" s="1033"/>
      <c r="P30" s="1034"/>
      <c r="Q30" s="1039">
        <v>26</v>
      </c>
      <c r="R30" s="1036"/>
      <c r="S30" s="1036"/>
      <c r="T30" s="1036"/>
      <c r="U30" s="1036"/>
      <c r="V30" s="1036">
        <v>23</v>
      </c>
      <c r="W30" s="1036"/>
      <c r="X30" s="1036"/>
      <c r="Y30" s="1036"/>
      <c r="Z30" s="1036"/>
      <c r="AA30" s="1036">
        <v>3</v>
      </c>
      <c r="AB30" s="1036"/>
      <c r="AC30" s="1036"/>
      <c r="AD30" s="1036"/>
      <c r="AE30" s="1040"/>
      <c r="AF30" s="1035">
        <v>220</v>
      </c>
      <c r="AG30" s="1036"/>
      <c r="AH30" s="1036"/>
      <c r="AI30" s="1036"/>
      <c r="AJ30" s="1037"/>
      <c r="AK30" s="969" t="s">
        <v>548</v>
      </c>
      <c r="AL30" s="960"/>
      <c r="AM30" s="960"/>
      <c r="AN30" s="960"/>
      <c r="AO30" s="960"/>
      <c r="AP30" s="960" t="s">
        <v>548</v>
      </c>
      <c r="AQ30" s="960"/>
      <c r="AR30" s="960"/>
      <c r="AS30" s="960"/>
      <c r="AT30" s="960"/>
      <c r="AU30" s="960" t="s">
        <v>549</v>
      </c>
      <c r="AV30" s="960"/>
      <c r="AW30" s="960"/>
      <c r="AX30" s="960"/>
      <c r="AY30" s="960"/>
      <c r="AZ30" s="1038" t="s">
        <v>445</v>
      </c>
      <c r="BA30" s="1038"/>
      <c r="BB30" s="1038"/>
      <c r="BC30" s="1038"/>
      <c r="BD30" s="1038"/>
      <c r="BE30" s="1030" t="s">
        <v>514</v>
      </c>
      <c r="BF30" s="1030"/>
      <c r="BG30" s="1030"/>
      <c r="BH30" s="1030"/>
      <c r="BI30" s="1031"/>
      <c r="BJ30" s="197"/>
      <c r="BK30" s="197"/>
      <c r="BL30" s="197"/>
      <c r="BM30" s="197"/>
      <c r="BN30" s="197"/>
      <c r="BO30" s="210"/>
      <c r="BP30" s="210"/>
      <c r="BQ30" s="207">
        <v>24</v>
      </c>
      <c r="BR30" s="208"/>
      <c r="BS30" s="1003" t="s">
        <v>543</v>
      </c>
      <c r="BT30" s="1004"/>
      <c r="BU30" s="1004"/>
      <c r="BV30" s="1004"/>
      <c r="BW30" s="1004"/>
      <c r="BX30" s="1004"/>
      <c r="BY30" s="1004"/>
      <c r="BZ30" s="1004"/>
      <c r="CA30" s="1004"/>
      <c r="CB30" s="1004"/>
      <c r="CC30" s="1004"/>
      <c r="CD30" s="1004"/>
      <c r="CE30" s="1004"/>
      <c r="CF30" s="1004"/>
      <c r="CG30" s="1005"/>
      <c r="CH30" s="1041">
        <v>7</v>
      </c>
      <c r="CI30" s="1042"/>
      <c r="CJ30" s="1042"/>
      <c r="CK30" s="1042"/>
      <c r="CL30" s="1043"/>
      <c r="CM30" s="1041">
        <v>6677</v>
      </c>
      <c r="CN30" s="1042"/>
      <c r="CO30" s="1042"/>
      <c r="CP30" s="1042"/>
      <c r="CQ30" s="1043"/>
      <c r="CR30" s="1041">
        <v>10</v>
      </c>
      <c r="CS30" s="1042"/>
      <c r="CT30" s="1042"/>
      <c r="CU30" s="1042"/>
      <c r="CV30" s="1043"/>
      <c r="CW30" s="1041" t="s">
        <v>548</v>
      </c>
      <c r="CX30" s="1042"/>
      <c r="CY30" s="1042"/>
      <c r="CZ30" s="1042"/>
      <c r="DA30" s="1043"/>
      <c r="DB30" s="1041" t="s">
        <v>549</v>
      </c>
      <c r="DC30" s="1042"/>
      <c r="DD30" s="1042"/>
      <c r="DE30" s="1042"/>
      <c r="DF30" s="1043"/>
      <c r="DG30" s="1041" t="s">
        <v>548</v>
      </c>
      <c r="DH30" s="1042"/>
      <c r="DI30" s="1042"/>
      <c r="DJ30" s="1042"/>
      <c r="DK30" s="1043"/>
      <c r="DL30" s="1041" t="s">
        <v>548</v>
      </c>
      <c r="DM30" s="1042"/>
      <c r="DN30" s="1042"/>
      <c r="DO30" s="1042"/>
      <c r="DP30" s="1043"/>
      <c r="DQ30" s="978" t="s">
        <v>548</v>
      </c>
      <c r="DR30" s="979"/>
      <c r="DS30" s="979"/>
      <c r="DT30" s="979"/>
      <c r="DU30" s="980"/>
      <c r="DV30" s="981"/>
      <c r="DW30" s="982"/>
      <c r="DX30" s="982"/>
      <c r="DY30" s="982"/>
      <c r="DZ30" s="983"/>
      <c r="EA30" s="191"/>
    </row>
    <row r="31" spans="1:131" s="192" customFormat="1" ht="26.25" customHeight="1">
      <c r="A31" s="211">
        <v>4</v>
      </c>
      <c r="B31" s="1032" t="s">
        <v>348</v>
      </c>
      <c r="C31" s="1033"/>
      <c r="D31" s="1033"/>
      <c r="E31" s="1033"/>
      <c r="F31" s="1033"/>
      <c r="G31" s="1033"/>
      <c r="H31" s="1033"/>
      <c r="I31" s="1033"/>
      <c r="J31" s="1033"/>
      <c r="K31" s="1033"/>
      <c r="L31" s="1033"/>
      <c r="M31" s="1033"/>
      <c r="N31" s="1033"/>
      <c r="O31" s="1033"/>
      <c r="P31" s="1034"/>
      <c r="Q31" s="1039">
        <v>30714</v>
      </c>
      <c r="R31" s="1036"/>
      <c r="S31" s="1036"/>
      <c r="T31" s="1036"/>
      <c r="U31" s="1036"/>
      <c r="V31" s="1036">
        <v>30342</v>
      </c>
      <c r="W31" s="1036"/>
      <c r="X31" s="1036"/>
      <c r="Y31" s="1036"/>
      <c r="Z31" s="1036"/>
      <c r="AA31" s="1036">
        <v>372</v>
      </c>
      <c r="AB31" s="1036"/>
      <c r="AC31" s="1036"/>
      <c r="AD31" s="1036"/>
      <c r="AE31" s="1040"/>
      <c r="AF31" s="1035">
        <v>7464</v>
      </c>
      <c r="AG31" s="1036"/>
      <c r="AH31" s="1036"/>
      <c r="AI31" s="1036"/>
      <c r="AJ31" s="1037"/>
      <c r="AK31" s="969">
        <v>2995</v>
      </c>
      <c r="AL31" s="960"/>
      <c r="AM31" s="960"/>
      <c r="AN31" s="960"/>
      <c r="AO31" s="960"/>
      <c r="AP31" s="960">
        <v>24568</v>
      </c>
      <c r="AQ31" s="960"/>
      <c r="AR31" s="960"/>
      <c r="AS31" s="960"/>
      <c r="AT31" s="960"/>
      <c r="AU31" s="960">
        <v>16239</v>
      </c>
      <c r="AV31" s="960"/>
      <c r="AW31" s="960"/>
      <c r="AX31" s="960"/>
      <c r="AY31" s="960"/>
      <c r="AZ31" s="1038" t="s">
        <v>445</v>
      </c>
      <c r="BA31" s="1038"/>
      <c r="BB31" s="1038"/>
      <c r="BC31" s="1038"/>
      <c r="BD31" s="1038"/>
      <c r="BE31" s="1030" t="s">
        <v>514</v>
      </c>
      <c r="BF31" s="1030"/>
      <c r="BG31" s="1030"/>
      <c r="BH31" s="1030"/>
      <c r="BI31" s="1031"/>
      <c r="BJ31" s="197"/>
      <c r="BK31" s="197"/>
      <c r="BL31" s="197"/>
      <c r="BM31" s="197"/>
      <c r="BN31" s="197"/>
      <c r="BO31" s="210"/>
      <c r="BP31" s="210"/>
      <c r="BQ31" s="207">
        <v>25</v>
      </c>
      <c r="BR31" s="208"/>
      <c r="BS31" s="1003" t="s">
        <v>544</v>
      </c>
      <c r="BT31" s="1004"/>
      <c r="BU31" s="1004"/>
      <c r="BV31" s="1004"/>
      <c r="BW31" s="1004"/>
      <c r="BX31" s="1004"/>
      <c r="BY31" s="1004"/>
      <c r="BZ31" s="1004"/>
      <c r="CA31" s="1004"/>
      <c r="CB31" s="1004"/>
      <c r="CC31" s="1004"/>
      <c r="CD31" s="1004"/>
      <c r="CE31" s="1004"/>
      <c r="CF31" s="1004"/>
      <c r="CG31" s="1005"/>
      <c r="CH31" s="1041">
        <v>-1</v>
      </c>
      <c r="CI31" s="1042"/>
      <c r="CJ31" s="1042"/>
      <c r="CK31" s="1042"/>
      <c r="CL31" s="1043"/>
      <c r="CM31" s="1041">
        <v>9</v>
      </c>
      <c r="CN31" s="1042"/>
      <c r="CO31" s="1042"/>
      <c r="CP31" s="1042"/>
      <c r="CQ31" s="1043"/>
      <c r="CR31" s="1041">
        <v>4</v>
      </c>
      <c r="CS31" s="1042"/>
      <c r="CT31" s="1042"/>
      <c r="CU31" s="1042"/>
      <c r="CV31" s="1043"/>
      <c r="CW31" s="1041" t="s">
        <v>549</v>
      </c>
      <c r="CX31" s="1042"/>
      <c r="CY31" s="1042"/>
      <c r="CZ31" s="1042"/>
      <c r="DA31" s="1043"/>
      <c r="DB31" s="1041" t="s">
        <v>548</v>
      </c>
      <c r="DC31" s="1042"/>
      <c r="DD31" s="1042"/>
      <c r="DE31" s="1042"/>
      <c r="DF31" s="1043"/>
      <c r="DG31" s="1041" t="s">
        <v>548</v>
      </c>
      <c r="DH31" s="1042"/>
      <c r="DI31" s="1042"/>
      <c r="DJ31" s="1042"/>
      <c r="DK31" s="1043"/>
      <c r="DL31" s="1041" t="s">
        <v>548</v>
      </c>
      <c r="DM31" s="1042"/>
      <c r="DN31" s="1042"/>
      <c r="DO31" s="1042"/>
      <c r="DP31" s="1043"/>
      <c r="DQ31" s="978" t="s">
        <v>548</v>
      </c>
      <c r="DR31" s="979"/>
      <c r="DS31" s="979"/>
      <c r="DT31" s="979"/>
      <c r="DU31" s="980"/>
      <c r="DV31" s="981"/>
      <c r="DW31" s="982"/>
      <c r="DX31" s="982"/>
      <c r="DY31" s="982"/>
      <c r="DZ31" s="983"/>
      <c r="EA31" s="191"/>
    </row>
    <row r="32" spans="1:131" s="192" customFormat="1" ht="26.25" customHeight="1">
      <c r="A32" s="211">
        <v>5</v>
      </c>
      <c r="B32" s="1032" t="s">
        <v>349</v>
      </c>
      <c r="C32" s="1033"/>
      <c r="D32" s="1033"/>
      <c r="E32" s="1033"/>
      <c r="F32" s="1033"/>
      <c r="G32" s="1033"/>
      <c r="H32" s="1033"/>
      <c r="I32" s="1033"/>
      <c r="J32" s="1033"/>
      <c r="K32" s="1033"/>
      <c r="L32" s="1033"/>
      <c r="M32" s="1033"/>
      <c r="N32" s="1033"/>
      <c r="O32" s="1033"/>
      <c r="P32" s="1034"/>
      <c r="Q32" s="1039">
        <v>1</v>
      </c>
      <c r="R32" s="1036"/>
      <c r="S32" s="1036"/>
      <c r="T32" s="1036"/>
      <c r="U32" s="1036"/>
      <c r="V32" s="1036">
        <v>1</v>
      </c>
      <c r="W32" s="1036"/>
      <c r="X32" s="1036"/>
      <c r="Y32" s="1036"/>
      <c r="Z32" s="1036"/>
      <c r="AA32" s="1036">
        <v>0</v>
      </c>
      <c r="AB32" s="1036"/>
      <c r="AC32" s="1036"/>
      <c r="AD32" s="1036"/>
      <c r="AE32" s="1040"/>
      <c r="AF32" s="1035">
        <v>0</v>
      </c>
      <c r="AG32" s="1036"/>
      <c r="AH32" s="1036"/>
      <c r="AI32" s="1036"/>
      <c r="AJ32" s="1037"/>
      <c r="AK32" s="969">
        <v>1</v>
      </c>
      <c r="AL32" s="960"/>
      <c r="AM32" s="960"/>
      <c r="AN32" s="960"/>
      <c r="AO32" s="960"/>
      <c r="AP32" s="960" t="s">
        <v>548</v>
      </c>
      <c r="AQ32" s="960"/>
      <c r="AR32" s="960"/>
      <c r="AS32" s="960"/>
      <c r="AT32" s="960"/>
      <c r="AU32" s="960" t="s">
        <v>549</v>
      </c>
      <c r="AV32" s="960"/>
      <c r="AW32" s="960"/>
      <c r="AX32" s="960"/>
      <c r="AY32" s="960"/>
      <c r="AZ32" s="1038" t="s">
        <v>445</v>
      </c>
      <c r="BA32" s="1038"/>
      <c r="BB32" s="1038"/>
      <c r="BC32" s="1038"/>
      <c r="BD32" s="1038"/>
      <c r="BE32" s="1030" t="s">
        <v>515</v>
      </c>
      <c r="BF32" s="1030"/>
      <c r="BG32" s="1030"/>
      <c r="BH32" s="1030"/>
      <c r="BI32" s="1031"/>
      <c r="BJ32" s="197"/>
      <c r="BK32" s="197"/>
      <c r="BL32" s="197"/>
      <c r="BM32" s="197"/>
      <c r="BN32" s="197"/>
      <c r="BO32" s="210"/>
      <c r="BP32" s="210"/>
      <c r="BQ32" s="207">
        <v>26</v>
      </c>
      <c r="BR32" s="208"/>
      <c r="BS32" s="1003" t="s">
        <v>545</v>
      </c>
      <c r="BT32" s="1004"/>
      <c r="BU32" s="1004"/>
      <c r="BV32" s="1004"/>
      <c r="BW32" s="1004"/>
      <c r="BX32" s="1004"/>
      <c r="BY32" s="1004"/>
      <c r="BZ32" s="1004"/>
      <c r="CA32" s="1004"/>
      <c r="CB32" s="1004"/>
      <c r="CC32" s="1004"/>
      <c r="CD32" s="1004"/>
      <c r="CE32" s="1004"/>
      <c r="CF32" s="1004"/>
      <c r="CG32" s="1005"/>
      <c r="CH32" s="1041">
        <v>2</v>
      </c>
      <c r="CI32" s="1042"/>
      <c r="CJ32" s="1042"/>
      <c r="CK32" s="1042"/>
      <c r="CL32" s="1043"/>
      <c r="CM32" s="1041">
        <v>507</v>
      </c>
      <c r="CN32" s="1042"/>
      <c r="CO32" s="1042"/>
      <c r="CP32" s="1042"/>
      <c r="CQ32" s="1043"/>
      <c r="CR32" s="1041">
        <v>395</v>
      </c>
      <c r="CS32" s="1042"/>
      <c r="CT32" s="1042"/>
      <c r="CU32" s="1042"/>
      <c r="CV32" s="1043"/>
      <c r="CW32" s="1041" t="s">
        <v>548</v>
      </c>
      <c r="CX32" s="1042"/>
      <c r="CY32" s="1042"/>
      <c r="CZ32" s="1042"/>
      <c r="DA32" s="1043"/>
      <c r="DB32" s="1041" t="s">
        <v>549</v>
      </c>
      <c r="DC32" s="1042"/>
      <c r="DD32" s="1042"/>
      <c r="DE32" s="1042"/>
      <c r="DF32" s="1043"/>
      <c r="DG32" s="1041" t="s">
        <v>548</v>
      </c>
      <c r="DH32" s="1042"/>
      <c r="DI32" s="1042"/>
      <c r="DJ32" s="1042"/>
      <c r="DK32" s="1043"/>
      <c r="DL32" s="1041" t="s">
        <v>549</v>
      </c>
      <c r="DM32" s="1042"/>
      <c r="DN32" s="1042"/>
      <c r="DO32" s="1042"/>
      <c r="DP32" s="1043"/>
      <c r="DQ32" s="978" t="s">
        <v>548</v>
      </c>
      <c r="DR32" s="979"/>
      <c r="DS32" s="979"/>
      <c r="DT32" s="979"/>
      <c r="DU32" s="980"/>
      <c r="DV32" s="981"/>
      <c r="DW32" s="982"/>
      <c r="DX32" s="982"/>
      <c r="DY32" s="982"/>
      <c r="DZ32" s="983"/>
      <c r="EA32" s="191"/>
    </row>
    <row r="33" spans="1:131" s="192" customFormat="1" ht="26.25" customHeight="1">
      <c r="A33" s="211">
        <v>6</v>
      </c>
      <c r="B33" s="1032" t="s">
        <v>350</v>
      </c>
      <c r="C33" s="1033"/>
      <c r="D33" s="1033"/>
      <c r="E33" s="1033"/>
      <c r="F33" s="1033"/>
      <c r="G33" s="1033"/>
      <c r="H33" s="1033"/>
      <c r="I33" s="1033"/>
      <c r="J33" s="1033"/>
      <c r="K33" s="1033"/>
      <c r="L33" s="1033"/>
      <c r="M33" s="1033"/>
      <c r="N33" s="1033"/>
      <c r="O33" s="1033"/>
      <c r="P33" s="1034"/>
      <c r="Q33" s="1039">
        <v>173</v>
      </c>
      <c r="R33" s="1036"/>
      <c r="S33" s="1036"/>
      <c r="T33" s="1036"/>
      <c r="U33" s="1036"/>
      <c r="V33" s="1036">
        <v>173</v>
      </c>
      <c r="W33" s="1036"/>
      <c r="X33" s="1036"/>
      <c r="Y33" s="1036"/>
      <c r="Z33" s="1036"/>
      <c r="AA33" s="1036">
        <v>0</v>
      </c>
      <c r="AB33" s="1036"/>
      <c r="AC33" s="1036"/>
      <c r="AD33" s="1036"/>
      <c r="AE33" s="1040"/>
      <c r="AF33" s="1035">
        <v>0</v>
      </c>
      <c r="AG33" s="1036"/>
      <c r="AH33" s="1036"/>
      <c r="AI33" s="1036"/>
      <c r="AJ33" s="1037"/>
      <c r="AK33" s="969">
        <v>117</v>
      </c>
      <c r="AL33" s="960"/>
      <c r="AM33" s="960"/>
      <c r="AN33" s="960"/>
      <c r="AO33" s="960"/>
      <c r="AP33" s="960">
        <v>344</v>
      </c>
      <c r="AQ33" s="960"/>
      <c r="AR33" s="960"/>
      <c r="AS33" s="960"/>
      <c r="AT33" s="960"/>
      <c r="AU33" s="960">
        <v>254</v>
      </c>
      <c r="AV33" s="960"/>
      <c r="AW33" s="960"/>
      <c r="AX33" s="960"/>
      <c r="AY33" s="960"/>
      <c r="AZ33" s="1038" t="s">
        <v>445</v>
      </c>
      <c r="BA33" s="1038"/>
      <c r="BB33" s="1038"/>
      <c r="BC33" s="1038"/>
      <c r="BD33" s="1038"/>
      <c r="BE33" s="1030" t="s">
        <v>515</v>
      </c>
      <c r="BF33" s="1030"/>
      <c r="BG33" s="1030"/>
      <c r="BH33" s="1030"/>
      <c r="BI33" s="1031"/>
      <c r="BJ33" s="197"/>
      <c r="BK33" s="197"/>
      <c r="BL33" s="197"/>
      <c r="BM33" s="197"/>
      <c r="BN33" s="197"/>
      <c r="BO33" s="210"/>
      <c r="BP33" s="210"/>
      <c r="BQ33" s="207">
        <v>27</v>
      </c>
      <c r="BR33" s="208"/>
      <c r="BS33" s="1003" t="s">
        <v>546</v>
      </c>
      <c r="BT33" s="1004"/>
      <c r="BU33" s="1004"/>
      <c r="BV33" s="1004"/>
      <c r="BW33" s="1004"/>
      <c r="BX33" s="1004"/>
      <c r="BY33" s="1004"/>
      <c r="BZ33" s="1004"/>
      <c r="CA33" s="1004"/>
      <c r="CB33" s="1004"/>
      <c r="CC33" s="1004"/>
      <c r="CD33" s="1004"/>
      <c r="CE33" s="1004"/>
      <c r="CF33" s="1004"/>
      <c r="CG33" s="1005"/>
      <c r="CH33" s="978">
        <v>-2</v>
      </c>
      <c r="CI33" s="979"/>
      <c r="CJ33" s="979"/>
      <c r="CK33" s="979"/>
      <c r="CL33" s="980"/>
      <c r="CM33" s="978">
        <v>327</v>
      </c>
      <c r="CN33" s="979"/>
      <c r="CO33" s="979"/>
      <c r="CP33" s="979"/>
      <c r="CQ33" s="980"/>
      <c r="CR33" s="978">
        <v>108</v>
      </c>
      <c r="CS33" s="979"/>
      <c r="CT33" s="979"/>
      <c r="CU33" s="979"/>
      <c r="CV33" s="980"/>
      <c r="CW33" s="978">
        <v>915</v>
      </c>
      <c r="CX33" s="979"/>
      <c r="CY33" s="979"/>
      <c r="CZ33" s="979"/>
      <c r="DA33" s="980"/>
      <c r="DB33" s="978" t="s">
        <v>548</v>
      </c>
      <c r="DC33" s="979"/>
      <c r="DD33" s="979"/>
      <c r="DE33" s="979"/>
      <c r="DF33" s="980"/>
      <c r="DG33" s="978" t="s">
        <v>548</v>
      </c>
      <c r="DH33" s="979"/>
      <c r="DI33" s="979"/>
      <c r="DJ33" s="979"/>
      <c r="DK33" s="980"/>
      <c r="DL33" s="978" t="s">
        <v>550</v>
      </c>
      <c r="DM33" s="979"/>
      <c r="DN33" s="979"/>
      <c r="DO33" s="979"/>
      <c r="DP33" s="980"/>
      <c r="DQ33" s="978" t="s">
        <v>550</v>
      </c>
      <c r="DR33" s="979"/>
      <c r="DS33" s="979"/>
      <c r="DT33" s="979"/>
      <c r="DU33" s="980"/>
      <c r="DV33" s="981"/>
      <c r="DW33" s="982"/>
      <c r="DX33" s="982"/>
      <c r="DY33" s="982"/>
      <c r="DZ33" s="983"/>
      <c r="EA33" s="191"/>
    </row>
    <row r="34" spans="1:131" s="192" customFormat="1" ht="26.25" customHeight="1">
      <c r="A34" s="211">
        <v>7</v>
      </c>
      <c r="B34" s="1032" t="s">
        <v>351</v>
      </c>
      <c r="C34" s="1033"/>
      <c r="D34" s="1033"/>
      <c r="E34" s="1033"/>
      <c r="F34" s="1033"/>
      <c r="G34" s="1033"/>
      <c r="H34" s="1033"/>
      <c r="I34" s="1033"/>
      <c r="J34" s="1033"/>
      <c r="K34" s="1033"/>
      <c r="L34" s="1033"/>
      <c r="M34" s="1033"/>
      <c r="N34" s="1033"/>
      <c r="O34" s="1033"/>
      <c r="P34" s="1034"/>
      <c r="Q34" s="1039">
        <v>962</v>
      </c>
      <c r="R34" s="1036"/>
      <c r="S34" s="1036"/>
      <c r="T34" s="1036"/>
      <c r="U34" s="1036"/>
      <c r="V34" s="1036">
        <v>841</v>
      </c>
      <c r="W34" s="1036"/>
      <c r="X34" s="1036"/>
      <c r="Y34" s="1036"/>
      <c r="Z34" s="1036"/>
      <c r="AA34" s="1036">
        <v>121</v>
      </c>
      <c r="AB34" s="1036"/>
      <c r="AC34" s="1036"/>
      <c r="AD34" s="1036"/>
      <c r="AE34" s="1040"/>
      <c r="AF34" s="1035">
        <v>2529</v>
      </c>
      <c r="AG34" s="1036"/>
      <c r="AH34" s="1036"/>
      <c r="AI34" s="1036"/>
      <c r="AJ34" s="1037"/>
      <c r="AK34" s="969">
        <v>127</v>
      </c>
      <c r="AL34" s="960"/>
      <c r="AM34" s="960"/>
      <c r="AN34" s="960"/>
      <c r="AO34" s="960"/>
      <c r="AP34" s="960">
        <v>3513</v>
      </c>
      <c r="AQ34" s="960"/>
      <c r="AR34" s="960"/>
      <c r="AS34" s="960"/>
      <c r="AT34" s="960"/>
      <c r="AU34" s="960">
        <v>1061</v>
      </c>
      <c r="AV34" s="960"/>
      <c r="AW34" s="960"/>
      <c r="AX34" s="960"/>
      <c r="AY34" s="960"/>
      <c r="AZ34" s="1038" t="s">
        <v>445</v>
      </c>
      <c r="BA34" s="1038"/>
      <c r="BB34" s="1038"/>
      <c r="BC34" s="1038"/>
      <c r="BD34" s="1038"/>
      <c r="BE34" s="1030" t="s">
        <v>515</v>
      </c>
      <c r="BF34" s="1030"/>
      <c r="BG34" s="1030"/>
      <c r="BH34" s="1030"/>
      <c r="BI34" s="1031"/>
      <c r="BJ34" s="197"/>
      <c r="BK34" s="197"/>
      <c r="BL34" s="197"/>
      <c r="BM34" s="197"/>
      <c r="BN34" s="197"/>
      <c r="BO34" s="210"/>
      <c r="BP34" s="210"/>
      <c r="BQ34" s="207">
        <v>28</v>
      </c>
      <c r="BR34" s="208"/>
      <c r="BS34" s="1003"/>
      <c r="BT34" s="1004"/>
      <c r="BU34" s="1004"/>
      <c r="BV34" s="1004"/>
      <c r="BW34" s="1004"/>
      <c r="BX34" s="1004"/>
      <c r="BY34" s="1004"/>
      <c r="BZ34" s="1004"/>
      <c r="CA34" s="1004"/>
      <c r="CB34" s="1004"/>
      <c r="CC34" s="1004"/>
      <c r="CD34" s="1004"/>
      <c r="CE34" s="1004"/>
      <c r="CF34" s="1004"/>
      <c r="CG34" s="1005"/>
      <c r="CH34" s="978"/>
      <c r="CI34" s="979"/>
      <c r="CJ34" s="979"/>
      <c r="CK34" s="979"/>
      <c r="CL34" s="980"/>
      <c r="CM34" s="978"/>
      <c r="CN34" s="979"/>
      <c r="CO34" s="979"/>
      <c r="CP34" s="979"/>
      <c r="CQ34" s="980"/>
      <c r="CR34" s="978"/>
      <c r="CS34" s="979"/>
      <c r="CT34" s="979"/>
      <c r="CU34" s="979"/>
      <c r="CV34" s="980"/>
      <c r="CW34" s="978"/>
      <c r="CX34" s="979"/>
      <c r="CY34" s="979"/>
      <c r="CZ34" s="979"/>
      <c r="DA34" s="980"/>
      <c r="DB34" s="978"/>
      <c r="DC34" s="979"/>
      <c r="DD34" s="979"/>
      <c r="DE34" s="979"/>
      <c r="DF34" s="980"/>
      <c r="DG34" s="978"/>
      <c r="DH34" s="979"/>
      <c r="DI34" s="979"/>
      <c r="DJ34" s="979"/>
      <c r="DK34" s="980"/>
      <c r="DL34" s="978"/>
      <c r="DM34" s="979"/>
      <c r="DN34" s="979"/>
      <c r="DO34" s="979"/>
      <c r="DP34" s="980"/>
      <c r="DQ34" s="978"/>
      <c r="DR34" s="979"/>
      <c r="DS34" s="979"/>
      <c r="DT34" s="979"/>
      <c r="DU34" s="980"/>
      <c r="DV34" s="981"/>
      <c r="DW34" s="982"/>
      <c r="DX34" s="982"/>
      <c r="DY34" s="982"/>
      <c r="DZ34" s="983"/>
      <c r="EA34" s="191"/>
    </row>
    <row r="35" spans="1:131" s="192" customFormat="1" ht="26.25" customHeight="1">
      <c r="A35" s="211">
        <v>8</v>
      </c>
      <c r="B35" s="1032"/>
      <c r="C35" s="1033"/>
      <c r="D35" s="1033"/>
      <c r="E35" s="1033"/>
      <c r="F35" s="1033"/>
      <c r="G35" s="1033"/>
      <c r="H35" s="1033"/>
      <c r="I35" s="1033"/>
      <c r="J35" s="1033"/>
      <c r="K35" s="1033"/>
      <c r="L35" s="1033"/>
      <c r="M35" s="1033"/>
      <c r="N35" s="1033"/>
      <c r="O35" s="1033"/>
      <c r="P35" s="1034"/>
      <c r="Q35" s="1039"/>
      <c r="R35" s="1036"/>
      <c r="S35" s="1036"/>
      <c r="T35" s="1036"/>
      <c r="U35" s="1036"/>
      <c r="V35" s="1036"/>
      <c r="W35" s="1036"/>
      <c r="X35" s="1036"/>
      <c r="Y35" s="1036"/>
      <c r="Z35" s="1036"/>
      <c r="AA35" s="1036"/>
      <c r="AB35" s="1036"/>
      <c r="AC35" s="1036"/>
      <c r="AD35" s="1036"/>
      <c r="AE35" s="1040"/>
      <c r="AF35" s="1035"/>
      <c r="AG35" s="1036"/>
      <c r="AH35" s="1036"/>
      <c r="AI35" s="1036"/>
      <c r="AJ35" s="1037"/>
      <c r="AK35" s="969"/>
      <c r="AL35" s="960"/>
      <c r="AM35" s="960"/>
      <c r="AN35" s="960"/>
      <c r="AO35" s="960"/>
      <c r="AP35" s="960"/>
      <c r="AQ35" s="960"/>
      <c r="AR35" s="960"/>
      <c r="AS35" s="960"/>
      <c r="AT35" s="960"/>
      <c r="AU35" s="960"/>
      <c r="AV35" s="960"/>
      <c r="AW35" s="960"/>
      <c r="AX35" s="960"/>
      <c r="AY35" s="960"/>
      <c r="AZ35" s="1038"/>
      <c r="BA35" s="1038"/>
      <c r="BB35" s="1038"/>
      <c r="BC35" s="1038"/>
      <c r="BD35" s="1038"/>
      <c r="BE35" s="1030"/>
      <c r="BF35" s="1030"/>
      <c r="BG35" s="1030"/>
      <c r="BH35" s="1030"/>
      <c r="BI35" s="1031"/>
      <c r="BJ35" s="197"/>
      <c r="BK35" s="197"/>
      <c r="BL35" s="197"/>
      <c r="BM35" s="197"/>
      <c r="BN35" s="197"/>
      <c r="BO35" s="210"/>
      <c r="BP35" s="210"/>
      <c r="BQ35" s="207">
        <v>29</v>
      </c>
      <c r="BR35" s="208"/>
      <c r="BS35" s="1003"/>
      <c r="BT35" s="1004"/>
      <c r="BU35" s="1004"/>
      <c r="BV35" s="1004"/>
      <c r="BW35" s="1004"/>
      <c r="BX35" s="1004"/>
      <c r="BY35" s="1004"/>
      <c r="BZ35" s="1004"/>
      <c r="CA35" s="1004"/>
      <c r="CB35" s="1004"/>
      <c r="CC35" s="1004"/>
      <c r="CD35" s="1004"/>
      <c r="CE35" s="1004"/>
      <c r="CF35" s="1004"/>
      <c r="CG35" s="1005"/>
      <c r="CH35" s="978"/>
      <c r="CI35" s="979"/>
      <c r="CJ35" s="979"/>
      <c r="CK35" s="979"/>
      <c r="CL35" s="980"/>
      <c r="CM35" s="978"/>
      <c r="CN35" s="979"/>
      <c r="CO35" s="979"/>
      <c r="CP35" s="979"/>
      <c r="CQ35" s="980"/>
      <c r="CR35" s="978"/>
      <c r="CS35" s="979"/>
      <c r="CT35" s="979"/>
      <c r="CU35" s="979"/>
      <c r="CV35" s="980"/>
      <c r="CW35" s="978"/>
      <c r="CX35" s="979"/>
      <c r="CY35" s="979"/>
      <c r="CZ35" s="979"/>
      <c r="DA35" s="980"/>
      <c r="DB35" s="978"/>
      <c r="DC35" s="979"/>
      <c r="DD35" s="979"/>
      <c r="DE35" s="979"/>
      <c r="DF35" s="980"/>
      <c r="DG35" s="978"/>
      <c r="DH35" s="979"/>
      <c r="DI35" s="979"/>
      <c r="DJ35" s="979"/>
      <c r="DK35" s="980"/>
      <c r="DL35" s="978"/>
      <c r="DM35" s="979"/>
      <c r="DN35" s="979"/>
      <c r="DO35" s="979"/>
      <c r="DP35" s="980"/>
      <c r="DQ35" s="978"/>
      <c r="DR35" s="979"/>
      <c r="DS35" s="979"/>
      <c r="DT35" s="979"/>
      <c r="DU35" s="980"/>
      <c r="DV35" s="981"/>
      <c r="DW35" s="982"/>
      <c r="DX35" s="982"/>
      <c r="DY35" s="982"/>
      <c r="DZ35" s="983"/>
      <c r="EA35" s="191"/>
    </row>
    <row r="36" spans="1:131" s="192" customFormat="1" ht="26.25" customHeight="1">
      <c r="A36" s="211">
        <v>9</v>
      </c>
      <c r="B36" s="1032"/>
      <c r="C36" s="1033"/>
      <c r="D36" s="1033"/>
      <c r="E36" s="1033"/>
      <c r="F36" s="1033"/>
      <c r="G36" s="1033"/>
      <c r="H36" s="1033"/>
      <c r="I36" s="1033"/>
      <c r="J36" s="1033"/>
      <c r="K36" s="1033"/>
      <c r="L36" s="1033"/>
      <c r="M36" s="1033"/>
      <c r="N36" s="1033"/>
      <c r="O36" s="1033"/>
      <c r="P36" s="1034"/>
      <c r="Q36" s="1039"/>
      <c r="R36" s="1036"/>
      <c r="S36" s="1036"/>
      <c r="T36" s="1036"/>
      <c r="U36" s="1036"/>
      <c r="V36" s="1036"/>
      <c r="W36" s="1036"/>
      <c r="X36" s="1036"/>
      <c r="Y36" s="1036"/>
      <c r="Z36" s="1036"/>
      <c r="AA36" s="1036"/>
      <c r="AB36" s="1036"/>
      <c r="AC36" s="1036"/>
      <c r="AD36" s="1036"/>
      <c r="AE36" s="1040"/>
      <c r="AF36" s="1035"/>
      <c r="AG36" s="1036"/>
      <c r="AH36" s="1036"/>
      <c r="AI36" s="1036"/>
      <c r="AJ36" s="1037"/>
      <c r="AK36" s="969"/>
      <c r="AL36" s="960"/>
      <c r="AM36" s="960"/>
      <c r="AN36" s="960"/>
      <c r="AO36" s="960"/>
      <c r="AP36" s="960"/>
      <c r="AQ36" s="960"/>
      <c r="AR36" s="960"/>
      <c r="AS36" s="960"/>
      <c r="AT36" s="960"/>
      <c r="AU36" s="960"/>
      <c r="AV36" s="960"/>
      <c r="AW36" s="960"/>
      <c r="AX36" s="960"/>
      <c r="AY36" s="960"/>
      <c r="AZ36" s="1038"/>
      <c r="BA36" s="1038"/>
      <c r="BB36" s="1038"/>
      <c r="BC36" s="1038"/>
      <c r="BD36" s="1038"/>
      <c r="BE36" s="1030"/>
      <c r="BF36" s="1030"/>
      <c r="BG36" s="1030"/>
      <c r="BH36" s="1030"/>
      <c r="BI36" s="1031"/>
      <c r="BJ36" s="197"/>
      <c r="BK36" s="197"/>
      <c r="BL36" s="197"/>
      <c r="BM36" s="197"/>
      <c r="BN36" s="197"/>
      <c r="BO36" s="210"/>
      <c r="BP36" s="210"/>
      <c r="BQ36" s="207">
        <v>30</v>
      </c>
      <c r="BR36" s="208"/>
      <c r="BS36" s="1003"/>
      <c r="BT36" s="1004"/>
      <c r="BU36" s="1004"/>
      <c r="BV36" s="1004"/>
      <c r="BW36" s="1004"/>
      <c r="BX36" s="1004"/>
      <c r="BY36" s="1004"/>
      <c r="BZ36" s="1004"/>
      <c r="CA36" s="1004"/>
      <c r="CB36" s="1004"/>
      <c r="CC36" s="1004"/>
      <c r="CD36" s="1004"/>
      <c r="CE36" s="1004"/>
      <c r="CF36" s="1004"/>
      <c r="CG36" s="1005"/>
      <c r="CH36" s="978"/>
      <c r="CI36" s="979"/>
      <c r="CJ36" s="979"/>
      <c r="CK36" s="979"/>
      <c r="CL36" s="980"/>
      <c r="CM36" s="978"/>
      <c r="CN36" s="979"/>
      <c r="CO36" s="979"/>
      <c r="CP36" s="979"/>
      <c r="CQ36" s="980"/>
      <c r="CR36" s="978"/>
      <c r="CS36" s="979"/>
      <c r="CT36" s="979"/>
      <c r="CU36" s="979"/>
      <c r="CV36" s="980"/>
      <c r="CW36" s="978"/>
      <c r="CX36" s="979"/>
      <c r="CY36" s="979"/>
      <c r="CZ36" s="979"/>
      <c r="DA36" s="980"/>
      <c r="DB36" s="978"/>
      <c r="DC36" s="979"/>
      <c r="DD36" s="979"/>
      <c r="DE36" s="979"/>
      <c r="DF36" s="980"/>
      <c r="DG36" s="978"/>
      <c r="DH36" s="979"/>
      <c r="DI36" s="979"/>
      <c r="DJ36" s="979"/>
      <c r="DK36" s="980"/>
      <c r="DL36" s="978"/>
      <c r="DM36" s="979"/>
      <c r="DN36" s="979"/>
      <c r="DO36" s="979"/>
      <c r="DP36" s="980"/>
      <c r="DQ36" s="978"/>
      <c r="DR36" s="979"/>
      <c r="DS36" s="979"/>
      <c r="DT36" s="979"/>
      <c r="DU36" s="980"/>
      <c r="DV36" s="981"/>
      <c r="DW36" s="982"/>
      <c r="DX36" s="982"/>
      <c r="DY36" s="982"/>
      <c r="DZ36" s="983"/>
      <c r="EA36" s="191"/>
    </row>
    <row r="37" spans="1:131" s="192" customFormat="1" ht="26.25" customHeight="1">
      <c r="A37" s="211">
        <v>10</v>
      </c>
      <c r="B37" s="1032"/>
      <c r="C37" s="1033"/>
      <c r="D37" s="1033"/>
      <c r="E37" s="1033"/>
      <c r="F37" s="1033"/>
      <c r="G37" s="1033"/>
      <c r="H37" s="1033"/>
      <c r="I37" s="1033"/>
      <c r="J37" s="1033"/>
      <c r="K37" s="1033"/>
      <c r="L37" s="1033"/>
      <c r="M37" s="1033"/>
      <c r="N37" s="1033"/>
      <c r="O37" s="1033"/>
      <c r="P37" s="1034"/>
      <c r="Q37" s="1039"/>
      <c r="R37" s="1036"/>
      <c r="S37" s="1036"/>
      <c r="T37" s="1036"/>
      <c r="U37" s="1036"/>
      <c r="V37" s="1036"/>
      <c r="W37" s="1036"/>
      <c r="X37" s="1036"/>
      <c r="Y37" s="1036"/>
      <c r="Z37" s="1036"/>
      <c r="AA37" s="1036"/>
      <c r="AB37" s="1036"/>
      <c r="AC37" s="1036"/>
      <c r="AD37" s="1036"/>
      <c r="AE37" s="1040"/>
      <c r="AF37" s="1035"/>
      <c r="AG37" s="1036"/>
      <c r="AH37" s="1036"/>
      <c r="AI37" s="1036"/>
      <c r="AJ37" s="1037"/>
      <c r="AK37" s="969"/>
      <c r="AL37" s="960"/>
      <c r="AM37" s="960"/>
      <c r="AN37" s="960"/>
      <c r="AO37" s="960"/>
      <c r="AP37" s="960"/>
      <c r="AQ37" s="960"/>
      <c r="AR37" s="960"/>
      <c r="AS37" s="960"/>
      <c r="AT37" s="960"/>
      <c r="AU37" s="960"/>
      <c r="AV37" s="960"/>
      <c r="AW37" s="960"/>
      <c r="AX37" s="960"/>
      <c r="AY37" s="960"/>
      <c r="AZ37" s="1038"/>
      <c r="BA37" s="1038"/>
      <c r="BB37" s="1038"/>
      <c r="BC37" s="1038"/>
      <c r="BD37" s="1038"/>
      <c r="BE37" s="1030"/>
      <c r="BF37" s="1030"/>
      <c r="BG37" s="1030"/>
      <c r="BH37" s="1030"/>
      <c r="BI37" s="1031"/>
      <c r="BJ37" s="197"/>
      <c r="BK37" s="197"/>
      <c r="BL37" s="197"/>
      <c r="BM37" s="197"/>
      <c r="BN37" s="197"/>
      <c r="BO37" s="210"/>
      <c r="BP37" s="210"/>
      <c r="BQ37" s="207">
        <v>31</v>
      </c>
      <c r="BR37" s="208"/>
      <c r="BS37" s="1003"/>
      <c r="BT37" s="1004"/>
      <c r="BU37" s="1004"/>
      <c r="BV37" s="1004"/>
      <c r="BW37" s="1004"/>
      <c r="BX37" s="1004"/>
      <c r="BY37" s="1004"/>
      <c r="BZ37" s="1004"/>
      <c r="CA37" s="1004"/>
      <c r="CB37" s="1004"/>
      <c r="CC37" s="1004"/>
      <c r="CD37" s="1004"/>
      <c r="CE37" s="1004"/>
      <c r="CF37" s="1004"/>
      <c r="CG37" s="1005"/>
      <c r="CH37" s="978"/>
      <c r="CI37" s="979"/>
      <c r="CJ37" s="979"/>
      <c r="CK37" s="979"/>
      <c r="CL37" s="980"/>
      <c r="CM37" s="978"/>
      <c r="CN37" s="979"/>
      <c r="CO37" s="979"/>
      <c r="CP37" s="979"/>
      <c r="CQ37" s="980"/>
      <c r="CR37" s="978"/>
      <c r="CS37" s="979"/>
      <c r="CT37" s="979"/>
      <c r="CU37" s="979"/>
      <c r="CV37" s="980"/>
      <c r="CW37" s="978"/>
      <c r="CX37" s="979"/>
      <c r="CY37" s="979"/>
      <c r="CZ37" s="979"/>
      <c r="DA37" s="980"/>
      <c r="DB37" s="978"/>
      <c r="DC37" s="979"/>
      <c r="DD37" s="979"/>
      <c r="DE37" s="979"/>
      <c r="DF37" s="980"/>
      <c r="DG37" s="978"/>
      <c r="DH37" s="979"/>
      <c r="DI37" s="979"/>
      <c r="DJ37" s="979"/>
      <c r="DK37" s="980"/>
      <c r="DL37" s="978"/>
      <c r="DM37" s="979"/>
      <c r="DN37" s="979"/>
      <c r="DO37" s="979"/>
      <c r="DP37" s="980"/>
      <c r="DQ37" s="978"/>
      <c r="DR37" s="979"/>
      <c r="DS37" s="979"/>
      <c r="DT37" s="979"/>
      <c r="DU37" s="980"/>
      <c r="DV37" s="981"/>
      <c r="DW37" s="982"/>
      <c r="DX37" s="982"/>
      <c r="DY37" s="982"/>
      <c r="DZ37" s="983"/>
      <c r="EA37" s="191"/>
    </row>
    <row r="38" spans="1:131" s="192" customFormat="1" ht="26.25" customHeight="1">
      <c r="A38" s="211">
        <v>11</v>
      </c>
      <c r="B38" s="1032"/>
      <c r="C38" s="1033"/>
      <c r="D38" s="1033"/>
      <c r="E38" s="1033"/>
      <c r="F38" s="1033"/>
      <c r="G38" s="1033"/>
      <c r="H38" s="1033"/>
      <c r="I38" s="1033"/>
      <c r="J38" s="1033"/>
      <c r="K38" s="1033"/>
      <c r="L38" s="1033"/>
      <c r="M38" s="1033"/>
      <c r="N38" s="1033"/>
      <c r="O38" s="1033"/>
      <c r="P38" s="1034"/>
      <c r="Q38" s="1039"/>
      <c r="R38" s="1036"/>
      <c r="S38" s="1036"/>
      <c r="T38" s="1036"/>
      <c r="U38" s="1036"/>
      <c r="V38" s="1036"/>
      <c r="W38" s="1036"/>
      <c r="X38" s="1036"/>
      <c r="Y38" s="1036"/>
      <c r="Z38" s="1036"/>
      <c r="AA38" s="1036"/>
      <c r="AB38" s="1036"/>
      <c r="AC38" s="1036"/>
      <c r="AD38" s="1036"/>
      <c r="AE38" s="1040"/>
      <c r="AF38" s="1035"/>
      <c r="AG38" s="1036"/>
      <c r="AH38" s="1036"/>
      <c r="AI38" s="1036"/>
      <c r="AJ38" s="1037"/>
      <c r="AK38" s="969"/>
      <c r="AL38" s="960"/>
      <c r="AM38" s="960"/>
      <c r="AN38" s="960"/>
      <c r="AO38" s="960"/>
      <c r="AP38" s="960"/>
      <c r="AQ38" s="960"/>
      <c r="AR38" s="960"/>
      <c r="AS38" s="960"/>
      <c r="AT38" s="960"/>
      <c r="AU38" s="960"/>
      <c r="AV38" s="960"/>
      <c r="AW38" s="960"/>
      <c r="AX38" s="960"/>
      <c r="AY38" s="960"/>
      <c r="AZ38" s="1038"/>
      <c r="BA38" s="1038"/>
      <c r="BB38" s="1038"/>
      <c r="BC38" s="1038"/>
      <c r="BD38" s="1038"/>
      <c r="BE38" s="1030"/>
      <c r="BF38" s="1030"/>
      <c r="BG38" s="1030"/>
      <c r="BH38" s="1030"/>
      <c r="BI38" s="1031"/>
      <c r="BJ38" s="197"/>
      <c r="BK38" s="197"/>
      <c r="BL38" s="197"/>
      <c r="BM38" s="197"/>
      <c r="BN38" s="197"/>
      <c r="BO38" s="210"/>
      <c r="BP38" s="210"/>
      <c r="BQ38" s="207">
        <v>32</v>
      </c>
      <c r="BR38" s="208"/>
      <c r="BS38" s="1003"/>
      <c r="BT38" s="1004"/>
      <c r="BU38" s="1004"/>
      <c r="BV38" s="1004"/>
      <c r="BW38" s="1004"/>
      <c r="BX38" s="1004"/>
      <c r="BY38" s="1004"/>
      <c r="BZ38" s="1004"/>
      <c r="CA38" s="1004"/>
      <c r="CB38" s="1004"/>
      <c r="CC38" s="1004"/>
      <c r="CD38" s="1004"/>
      <c r="CE38" s="1004"/>
      <c r="CF38" s="1004"/>
      <c r="CG38" s="1005"/>
      <c r="CH38" s="978"/>
      <c r="CI38" s="979"/>
      <c r="CJ38" s="979"/>
      <c r="CK38" s="979"/>
      <c r="CL38" s="980"/>
      <c r="CM38" s="978"/>
      <c r="CN38" s="979"/>
      <c r="CO38" s="979"/>
      <c r="CP38" s="979"/>
      <c r="CQ38" s="980"/>
      <c r="CR38" s="978"/>
      <c r="CS38" s="979"/>
      <c r="CT38" s="979"/>
      <c r="CU38" s="979"/>
      <c r="CV38" s="980"/>
      <c r="CW38" s="978"/>
      <c r="CX38" s="979"/>
      <c r="CY38" s="979"/>
      <c r="CZ38" s="979"/>
      <c r="DA38" s="980"/>
      <c r="DB38" s="978"/>
      <c r="DC38" s="979"/>
      <c r="DD38" s="979"/>
      <c r="DE38" s="979"/>
      <c r="DF38" s="980"/>
      <c r="DG38" s="978"/>
      <c r="DH38" s="979"/>
      <c r="DI38" s="979"/>
      <c r="DJ38" s="979"/>
      <c r="DK38" s="980"/>
      <c r="DL38" s="978"/>
      <c r="DM38" s="979"/>
      <c r="DN38" s="979"/>
      <c r="DO38" s="979"/>
      <c r="DP38" s="980"/>
      <c r="DQ38" s="978"/>
      <c r="DR38" s="979"/>
      <c r="DS38" s="979"/>
      <c r="DT38" s="979"/>
      <c r="DU38" s="980"/>
      <c r="DV38" s="981"/>
      <c r="DW38" s="982"/>
      <c r="DX38" s="982"/>
      <c r="DY38" s="982"/>
      <c r="DZ38" s="983"/>
      <c r="EA38" s="191"/>
    </row>
    <row r="39" spans="1:131" s="192" customFormat="1" ht="26.25" customHeight="1">
      <c r="A39" s="211">
        <v>12</v>
      </c>
      <c r="B39" s="1032"/>
      <c r="C39" s="1033"/>
      <c r="D39" s="1033"/>
      <c r="E39" s="1033"/>
      <c r="F39" s="1033"/>
      <c r="G39" s="1033"/>
      <c r="H39" s="1033"/>
      <c r="I39" s="1033"/>
      <c r="J39" s="1033"/>
      <c r="K39" s="1033"/>
      <c r="L39" s="1033"/>
      <c r="M39" s="1033"/>
      <c r="N39" s="1033"/>
      <c r="O39" s="1033"/>
      <c r="P39" s="1034"/>
      <c r="Q39" s="1039"/>
      <c r="R39" s="1036"/>
      <c r="S39" s="1036"/>
      <c r="T39" s="1036"/>
      <c r="U39" s="1036"/>
      <c r="V39" s="1036"/>
      <c r="W39" s="1036"/>
      <c r="X39" s="1036"/>
      <c r="Y39" s="1036"/>
      <c r="Z39" s="1036"/>
      <c r="AA39" s="1036"/>
      <c r="AB39" s="1036"/>
      <c r="AC39" s="1036"/>
      <c r="AD39" s="1036"/>
      <c r="AE39" s="1040"/>
      <c r="AF39" s="1035"/>
      <c r="AG39" s="1036"/>
      <c r="AH39" s="1036"/>
      <c r="AI39" s="1036"/>
      <c r="AJ39" s="1037"/>
      <c r="AK39" s="969"/>
      <c r="AL39" s="960"/>
      <c r="AM39" s="960"/>
      <c r="AN39" s="960"/>
      <c r="AO39" s="960"/>
      <c r="AP39" s="960"/>
      <c r="AQ39" s="960"/>
      <c r="AR39" s="960"/>
      <c r="AS39" s="960"/>
      <c r="AT39" s="960"/>
      <c r="AU39" s="960"/>
      <c r="AV39" s="960"/>
      <c r="AW39" s="960"/>
      <c r="AX39" s="960"/>
      <c r="AY39" s="960"/>
      <c r="AZ39" s="1038"/>
      <c r="BA39" s="1038"/>
      <c r="BB39" s="1038"/>
      <c r="BC39" s="1038"/>
      <c r="BD39" s="1038"/>
      <c r="BE39" s="1030"/>
      <c r="BF39" s="1030"/>
      <c r="BG39" s="1030"/>
      <c r="BH39" s="1030"/>
      <c r="BI39" s="1031"/>
      <c r="BJ39" s="197"/>
      <c r="BK39" s="197"/>
      <c r="BL39" s="197"/>
      <c r="BM39" s="197"/>
      <c r="BN39" s="197"/>
      <c r="BO39" s="210"/>
      <c r="BP39" s="210"/>
      <c r="BQ39" s="207">
        <v>33</v>
      </c>
      <c r="BR39" s="208"/>
      <c r="BS39" s="1003"/>
      <c r="BT39" s="1004"/>
      <c r="BU39" s="1004"/>
      <c r="BV39" s="1004"/>
      <c r="BW39" s="1004"/>
      <c r="BX39" s="1004"/>
      <c r="BY39" s="1004"/>
      <c r="BZ39" s="1004"/>
      <c r="CA39" s="1004"/>
      <c r="CB39" s="1004"/>
      <c r="CC39" s="1004"/>
      <c r="CD39" s="1004"/>
      <c r="CE39" s="1004"/>
      <c r="CF39" s="1004"/>
      <c r="CG39" s="1005"/>
      <c r="CH39" s="978"/>
      <c r="CI39" s="979"/>
      <c r="CJ39" s="979"/>
      <c r="CK39" s="979"/>
      <c r="CL39" s="980"/>
      <c r="CM39" s="978"/>
      <c r="CN39" s="979"/>
      <c r="CO39" s="979"/>
      <c r="CP39" s="979"/>
      <c r="CQ39" s="980"/>
      <c r="CR39" s="978"/>
      <c r="CS39" s="979"/>
      <c r="CT39" s="979"/>
      <c r="CU39" s="979"/>
      <c r="CV39" s="980"/>
      <c r="CW39" s="978"/>
      <c r="CX39" s="979"/>
      <c r="CY39" s="979"/>
      <c r="CZ39" s="979"/>
      <c r="DA39" s="980"/>
      <c r="DB39" s="978"/>
      <c r="DC39" s="979"/>
      <c r="DD39" s="979"/>
      <c r="DE39" s="979"/>
      <c r="DF39" s="980"/>
      <c r="DG39" s="978"/>
      <c r="DH39" s="979"/>
      <c r="DI39" s="979"/>
      <c r="DJ39" s="979"/>
      <c r="DK39" s="980"/>
      <c r="DL39" s="978"/>
      <c r="DM39" s="979"/>
      <c r="DN39" s="979"/>
      <c r="DO39" s="979"/>
      <c r="DP39" s="980"/>
      <c r="DQ39" s="978"/>
      <c r="DR39" s="979"/>
      <c r="DS39" s="979"/>
      <c r="DT39" s="979"/>
      <c r="DU39" s="980"/>
      <c r="DV39" s="981"/>
      <c r="DW39" s="982"/>
      <c r="DX39" s="982"/>
      <c r="DY39" s="982"/>
      <c r="DZ39" s="983"/>
      <c r="EA39" s="191"/>
    </row>
    <row r="40" spans="1:131" s="192" customFormat="1" ht="26.25" customHeight="1">
      <c r="A40" s="206">
        <v>13</v>
      </c>
      <c r="B40" s="1032"/>
      <c r="C40" s="1033"/>
      <c r="D40" s="1033"/>
      <c r="E40" s="1033"/>
      <c r="F40" s="1033"/>
      <c r="G40" s="1033"/>
      <c r="H40" s="1033"/>
      <c r="I40" s="1033"/>
      <c r="J40" s="1033"/>
      <c r="K40" s="1033"/>
      <c r="L40" s="1033"/>
      <c r="M40" s="1033"/>
      <c r="N40" s="1033"/>
      <c r="O40" s="1033"/>
      <c r="P40" s="1034"/>
      <c r="Q40" s="1039"/>
      <c r="R40" s="1036"/>
      <c r="S40" s="1036"/>
      <c r="T40" s="1036"/>
      <c r="U40" s="1036"/>
      <c r="V40" s="1036"/>
      <c r="W40" s="1036"/>
      <c r="X40" s="1036"/>
      <c r="Y40" s="1036"/>
      <c r="Z40" s="1036"/>
      <c r="AA40" s="1036"/>
      <c r="AB40" s="1036"/>
      <c r="AC40" s="1036"/>
      <c r="AD40" s="1036"/>
      <c r="AE40" s="1040"/>
      <c r="AF40" s="1035"/>
      <c r="AG40" s="1036"/>
      <c r="AH40" s="1036"/>
      <c r="AI40" s="1036"/>
      <c r="AJ40" s="1037"/>
      <c r="AK40" s="969"/>
      <c r="AL40" s="960"/>
      <c r="AM40" s="960"/>
      <c r="AN40" s="960"/>
      <c r="AO40" s="960"/>
      <c r="AP40" s="960"/>
      <c r="AQ40" s="960"/>
      <c r="AR40" s="960"/>
      <c r="AS40" s="960"/>
      <c r="AT40" s="960"/>
      <c r="AU40" s="960"/>
      <c r="AV40" s="960"/>
      <c r="AW40" s="960"/>
      <c r="AX40" s="960"/>
      <c r="AY40" s="960"/>
      <c r="AZ40" s="1038"/>
      <c r="BA40" s="1038"/>
      <c r="BB40" s="1038"/>
      <c r="BC40" s="1038"/>
      <c r="BD40" s="1038"/>
      <c r="BE40" s="1030"/>
      <c r="BF40" s="1030"/>
      <c r="BG40" s="1030"/>
      <c r="BH40" s="1030"/>
      <c r="BI40" s="1031"/>
      <c r="BJ40" s="197"/>
      <c r="BK40" s="197"/>
      <c r="BL40" s="197"/>
      <c r="BM40" s="197"/>
      <c r="BN40" s="197"/>
      <c r="BO40" s="210"/>
      <c r="BP40" s="210"/>
      <c r="BQ40" s="207">
        <v>34</v>
      </c>
      <c r="BR40" s="208"/>
      <c r="BS40" s="1003"/>
      <c r="BT40" s="1004"/>
      <c r="BU40" s="1004"/>
      <c r="BV40" s="1004"/>
      <c r="BW40" s="1004"/>
      <c r="BX40" s="1004"/>
      <c r="BY40" s="1004"/>
      <c r="BZ40" s="1004"/>
      <c r="CA40" s="1004"/>
      <c r="CB40" s="1004"/>
      <c r="CC40" s="1004"/>
      <c r="CD40" s="1004"/>
      <c r="CE40" s="1004"/>
      <c r="CF40" s="1004"/>
      <c r="CG40" s="1005"/>
      <c r="CH40" s="978"/>
      <c r="CI40" s="979"/>
      <c r="CJ40" s="979"/>
      <c r="CK40" s="979"/>
      <c r="CL40" s="980"/>
      <c r="CM40" s="978"/>
      <c r="CN40" s="979"/>
      <c r="CO40" s="979"/>
      <c r="CP40" s="979"/>
      <c r="CQ40" s="980"/>
      <c r="CR40" s="978"/>
      <c r="CS40" s="979"/>
      <c r="CT40" s="979"/>
      <c r="CU40" s="979"/>
      <c r="CV40" s="980"/>
      <c r="CW40" s="978"/>
      <c r="CX40" s="979"/>
      <c r="CY40" s="979"/>
      <c r="CZ40" s="979"/>
      <c r="DA40" s="980"/>
      <c r="DB40" s="978"/>
      <c r="DC40" s="979"/>
      <c r="DD40" s="979"/>
      <c r="DE40" s="979"/>
      <c r="DF40" s="980"/>
      <c r="DG40" s="978"/>
      <c r="DH40" s="979"/>
      <c r="DI40" s="979"/>
      <c r="DJ40" s="979"/>
      <c r="DK40" s="980"/>
      <c r="DL40" s="978"/>
      <c r="DM40" s="979"/>
      <c r="DN40" s="979"/>
      <c r="DO40" s="979"/>
      <c r="DP40" s="980"/>
      <c r="DQ40" s="978"/>
      <c r="DR40" s="979"/>
      <c r="DS40" s="979"/>
      <c r="DT40" s="979"/>
      <c r="DU40" s="980"/>
      <c r="DV40" s="981"/>
      <c r="DW40" s="982"/>
      <c r="DX40" s="982"/>
      <c r="DY40" s="982"/>
      <c r="DZ40" s="983"/>
      <c r="EA40" s="191"/>
    </row>
    <row r="41" spans="1:131" s="192" customFormat="1" ht="26.25" customHeight="1">
      <c r="A41" s="206">
        <v>14</v>
      </c>
      <c r="B41" s="1032"/>
      <c r="C41" s="1033"/>
      <c r="D41" s="1033"/>
      <c r="E41" s="1033"/>
      <c r="F41" s="1033"/>
      <c r="G41" s="1033"/>
      <c r="H41" s="1033"/>
      <c r="I41" s="1033"/>
      <c r="J41" s="1033"/>
      <c r="K41" s="1033"/>
      <c r="L41" s="1033"/>
      <c r="M41" s="1033"/>
      <c r="N41" s="1033"/>
      <c r="O41" s="1033"/>
      <c r="P41" s="1034"/>
      <c r="Q41" s="1039"/>
      <c r="R41" s="1036"/>
      <c r="S41" s="1036"/>
      <c r="T41" s="1036"/>
      <c r="U41" s="1036"/>
      <c r="V41" s="1036"/>
      <c r="W41" s="1036"/>
      <c r="X41" s="1036"/>
      <c r="Y41" s="1036"/>
      <c r="Z41" s="1036"/>
      <c r="AA41" s="1036"/>
      <c r="AB41" s="1036"/>
      <c r="AC41" s="1036"/>
      <c r="AD41" s="1036"/>
      <c r="AE41" s="1040"/>
      <c r="AF41" s="1035"/>
      <c r="AG41" s="1036"/>
      <c r="AH41" s="1036"/>
      <c r="AI41" s="1036"/>
      <c r="AJ41" s="1037"/>
      <c r="AK41" s="969"/>
      <c r="AL41" s="960"/>
      <c r="AM41" s="960"/>
      <c r="AN41" s="960"/>
      <c r="AO41" s="960"/>
      <c r="AP41" s="960"/>
      <c r="AQ41" s="960"/>
      <c r="AR41" s="960"/>
      <c r="AS41" s="960"/>
      <c r="AT41" s="960"/>
      <c r="AU41" s="960"/>
      <c r="AV41" s="960"/>
      <c r="AW41" s="960"/>
      <c r="AX41" s="960"/>
      <c r="AY41" s="960"/>
      <c r="AZ41" s="1038"/>
      <c r="BA41" s="1038"/>
      <c r="BB41" s="1038"/>
      <c r="BC41" s="1038"/>
      <c r="BD41" s="1038"/>
      <c r="BE41" s="1030"/>
      <c r="BF41" s="1030"/>
      <c r="BG41" s="1030"/>
      <c r="BH41" s="1030"/>
      <c r="BI41" s="1031"/>
      <c r="BJ41" s="197"/>
      <c r="BK41" s="197"/>
      <c r="BL41" s="197"/>
      <c r="BM41" s="197"/>
      <c r="BN41" s="197"/>
      <c r="BO41" s="210"/>
      <c r="BP41" s="210"/>
      <c r="BQ41" s="207">
        <v>35</v>
      </c>
      <c r="BR41" s="208"/>
      <c r="BS41" s="1003"/>
      <c r="BT41" s="1004"/>
      <c r="BU41" s="1004"/>
      <c r="BV41" s="1004"/>
      <c r="BW41" s="1004"/>
      <c r="BX41" s="1004"/>
      <c r="BY41" s="1004"/>
      <c r="BZ41" s="1004"/>
      <c r="CA41" s="1004"/>
      <c r="CB41" s="1004"/>
      <c r="CC41" s="1004"/>
      <c r="CD41" s="1004"/>
      <c r="CE41" s="1004"/>
      <c r="CF41" s="1004"/>
      <c r="CG41" s="1005"/>
      <c r="CH41" s="978"/>
      <c r="CI41" s="979"/>
      <c r="CJ41" s="979"/>
      <c r="CK41" s="979"/>
      <c r="CL41" s="980"/>
      <c r="CM41" s="978"/>
      <c r="CN41" s="979"/>
      <c r="CO41" s="979"/>
      <c r="CP41" s="979"/>
      <c r="CQ41" s="980"/>
      <c r="CR41" s="978"/>
      <c r="CS41" s="979"/>
      <c r="CT41" s="979"/>
      <c r="CU41" s="979"/>
      <c r="CV41" s="980"/>
      <c r="CW41" s="978"/>
      <c r="CX41" s="979"/>
      <c r="CY41" s="979"/>
      <c r="CZ41" s="979"/>
      <c r="DA41" s="980"/>
      <c r="DB41" s="978"/>
      <c r="DC41" s="979"/>
      <c r="DD41" s="979"/>
      <c r="DE41" s="979"/>
      <c r="DF41" s="980"/>
      <c r="DG41" s="978"/>
      <c r="DH41" s="979"/>
      <c r="DI41" s="979"/>
      <c r="DJ41" s="979"/>
      <c r="DK41" s="980"/>
      <c r="DL41" s="978"/>
      <c r="DM41" s="979"/>
      <c r="DN41" s="979"/>
      <c r="DO41" s="979"/>
      <c r="DP41" s="980"/>
      <c r="DQ41" s="978"/>
      <c r="DR41" s="979"/>
      <c r="DS41" s="979"/>
      <c r="DT41" s="979"/>
      <c r="DU41" s="980"/>
      <c r="DV41" s="981"/>
      <c r="DW41" s="982"/>
      <c r="DX41" s="982"/>
      <c r="DY41" s="982"/>
      <c r="DZ41" s="983"/>
      <c r="EA41" s="191"/>
    </row>
    <row r="42" spans="1:131" s="192" customFormat="1" ht="26.25" customHeight="1">
      <c r="A42" s="206">
        <v>15</v>
      </c>
      <c r="B42" s="1032"/>
      <c r="C42" s="1033"/>
      <c r="D42" s="1033"/>
      <c r="E42" s="1033"/>
      <c r="F42" s="1033"/>
      <c r="G42" s="1033"/>
      <c r="H42" s="1033"/>
      <c r="I42" s="1033"/>
      <c r="J42" s="1033"/>
      <c r="K42" s="1033"/>
      <c r="L42" s="1033"/>
      <c r="M42" s="1033"/>
      <c r="N42" s="1033"/>
      <c r="O42" s="1033"/>
      <c r="P42" s="1034"/>
      <c r="Q42" s="1039"/>
      <c r="R42" s="1036"/>
      <c r="S42" s="1036"/>
      <c r="T42" s="1036"/>
      <c r="U42" s="1036"/>
      <c r="V42" s="1036"/>
      <c r="W42" s="1036"/>
      <c r="X42" s="1036"/>
      <c r="Y42" s="1036"/>
      <c r="Z42" s="1036"/>
      <c r="AA42" s="1036"/>
      <c r="AB42" s="1036"/>
      <c r="AC42" s="1036"/>
      <c r="AD42" s="1036"/>
      <c r="AE42" s="1040"/>
      <c r="AF42" s="1035"/>
      <c r="AG42" s="1036"/>
      <c r="AH42" s="1036"/>
      <c r="AI42" s="1036"/>
      <c r="AJ42" s="1037"/>
      <c r="AK42" s="969"/>
      <c r="AL42" s="960"/>
      <c r="AM42" s="960"/>
      <c r="AN42" s="960"/>
      <c r="AO42" s="960"/>
      <c r="AP42" s="960"/>
      <c r="AQ42" s="960"/>
      <c r="AR42" s="960"/>
      <c r="AS42" s="960"/>
      <c r="AT42" s="960"/>
      <c r="AU42" s="960"/>
      <c r="AV42" s="960"/>
      <c r="AW42" s="960"/>
      <c r="AX42" s="960"/>
      <c r="AY42" s="960"/>
      <c r="AZ42" s="1038"/>
      <c r="BA42" s="1038"/>
      <c r="BB42" s="1038"/>
      <c r="BC42" s="1038"/>
      <c r="BD42" s="1038"/>
      <c r="BE42" s="1030"/>
      <c r="BF42" s="1030"/>
      <c r="BG42" s="1030"/>
      <c r="BH42" s="1030"/>
      <c r="BI42" s="1031"/>
      <c r="BJ42" s="197"/>
      <c r="BK42" s="197"/>
      <c r="BL42" s="197"/>
      <c r="BM42" s="197"/>
      <c r="BN42" s="197"/>
      <c r="BO42" s="210"/>
      <c r="BP42" s="210"/>
      <c r="BQ42" s="207">
        <v>36</v>
      </c>
      <c r="BR42" s="208"/>
      <c r="BS42" s="1003"/>
      <c r="BT42" s="1004"/>
      <c r="BU42" s="1004"/>
      <c r="BV42" s="1004"/>
      <c r="BW42" s="1004"/>
      <c r="BX42" s="1004"/>
      <c r="BY42" s="1004"/>
      <c r="BZ42" s="1004"/>
      <c r="CA42" s="1004"/>
      <c r="CB42" s="1004"/>
      <c r="CC42" s="1004"/>
      <c r="CD42" s="1004"/>
      <c r="CE42" s="1004"/>
      <c r="CF42" s="1004"/>
      <c r="CG42" s="1005"/>
      <c r="CH42" s="978"/>
      <c r="CI42" s="979"/>
      <c r="CJ42" s="979"/>
      <c r="CK42" s="979"/>
      <c r="CL42" s="980"/>
      <c r="CM42" s="978"/>
      <c r="CN42" s="979"/>
      <c r="CO42" s="979"/>
      <c r="CP42" s="979"/>
      <c r="CQ42" s="980"/>
      <c r="CR42" s="978"/>
      <c r="CS42" s="979"/>
      <c r="CT42" s="979"/>
      <c r="CU42" s="979"/>
      <c r="CV42" s="980"/>
      <c r="CW42" s="978"/>
      <c r="CX42" s="979"/>
      <c r="CY42" s="979"/>
      <c r="CZ42" s="979"/>
      <c r="DA42" s="980"/>
      <c r="DB42" s="978"/>
      <c r="DC42" s="979"/>
      <c r="DD42" s="979"/>
      <c r="DE42" s="979"/>
      <c r="DF42" s="980"/>
      <c r="DG42" s="978"/>
      <c r="DH42" s="979"/>
      <c r="DI42" s="979"/>
      <c r="DJ42" s="979"/>
      <c r="DK42" s="980"/>
      <c r="DL42" s="978"/>
      <c r="DM42" s="979"/>
      <c r="DN42" s="979"/>
      <c r="DO42" s="979"/>
      <c r="DP42" s="980"/>
      <c r="DQ42" s="978"/>
      <c r="DR42" s="979"/>
      <c r="DS42" s="979"/>
      <c r="DT42" s="979"/>
      <c r="DU42" s="980"/>
      <c r="DV42" s="981"/>
      <c r="DW42" s="982"/>
      <c r="DX42" s="982"/>
      <c r="DY42" s="982"/>
      <c r="DZ42" s="983"/>
      <c r="EA42" s="191"/>
    </row>
    <row r="43" spans="1:131" s="192" customFormat="1" ht="26.25" customHeight="1">
      <c r="A43" s="206">
        <v>16</v>
      </c>
      <c r="B43" s="1032"/>
      <c r="C43" s="1033"/>
      <c r="D43" s="1033"/>
      <c r="E43" s="1033"/>
      <c r="F43" s="1033"/>
      <c r="G43" s="1033"/>
      <c r="H43" s="1033"/>
      <c r="I43" s="1033"/>
      <c r="J43" s="1033"/>
      <c r="K43" s="1033"/>
      <c r="L43" s="1033"/>
      <c r="M43" s="1033"/>
      <c r="N43" s="1033"/>
      <c r="O43" s="1033"/>
      <c r="P43" s="1034"/>
      <c r="Q43" s="1039"/>
      <c r="R43" s="1036"/>
      <c r="S43" s="1036"/>
      <c r="T43" s="1036"/>
      <c r="U43" s="1036"/>
      <c r="V43" s="1036"/>
      <c r="W43" s="1036"/>
      <c r="X43" s="1036"/>
      <c r="Y43" s="1036"/>
      <c r="Z43" s="1036"/>
      <c r="AA43" s="1036"/>
      <c r="AB43" s="1036"/>
      <c r="AC43" s="1036"/>
      <c r="AD43" s="1036"/>
      <c r="AE43" s="1040"/>
      <c r="AF43" s="1035"/>
      <c r="AG43" s="1036"/>
      <c r="AH43" s="1036"/>
      <c r="AI43" s="1036"/>
      <c r="AJ43" s="1037"/>
      <c r="AK43" s="969"/>
      <c r="AL43" s="960"/>
      <c r="AM43" s="960"/>
      <c r="AN43" s="960"/>
      <c r="AO43" s="960"/>
      <c r="AP43" s="960"/>
      <c r="AQ43" s="960"/>
      <c r="AR43" s="960"/>
      <c r="AS43" s="960"/>
      <c r="AT43" s="960"/>
      <c r="AU43" s="960"/>
      <c r="AV43" s="960"/>
      <c r="AW43" s="960"/>
      <c r="AX43" s="960"/>
      <c r="AY43" s="960"/>
      <c r="AZ43" s="1038"/>
      <c r="BA43" s="1038"/>
      <c r="BB43" s="1038"/>
      <c r="BC43" s="1038"/>
      <c r="BD43" s="1038"/>
      <c r="BE43" s="1030"/>
      <c r="BF43" s="1030"/>
      <c r="BG43" s="1030"/>
      <c r="BH43" s="1030"/>
      <c r="BI43" s="1031"/>
      <c r="BJ43" s="197"/>
      <c r="BK43" s="197"/>
      <c r="BL43" s="197"/>
      <c r="BM43" s="197"/>
      <c r="BN43" s="197"/>
      <c r="BO43" s="210"/>
      <c r="BP43" s="210"/>
      <c r="BQ43" s="207">
        <v>37</v>
      </c>
      <c r="BR43" s="208"/>
      <c r="BS43" s="1003"/>
      <c r="BT43" s="1004"/>
      <c r="BU43" s="1004"/>
      <c r="BV43" s="1004"/>
      <c r="BW43" s="1004"/>
      <c r="BX43" s="1004"/>
      <c r="BY43" s="1004"/>
      <c r="BZ43" s="1004"/>
      <c r="CA43" s="1004"/>
      <c r="CB43" s="1004"/>
      <c r="CC43" s="1004"/>
      <c r="CD43" s="1004"/>
      <c r="CE43" s="1004"/>
      <c r="CF43" s="1004"/>
      <c r="CG43" s="1005"/>
      <c r="CH43" s="978"/>
      <c r="CI43" s="979"/>
      <c r="CJ43" s="979"/>
      <c r="CK43" s="979"/>
      <c r="CL43" s="980"/>
      <c r="CM43" s="978"/>
      <c r="CN43" s="979"/>
      <c r="CO43" s="979"/>
      <c r="CP43" s="979"/>
      <c r="CQ43" s="980"/>
      <c r="CR43" s="978"/>
      <c r="CS43" s="979"/>
      <c r="CT43" s="979"/>
      <c r="CU43" s="979"/>
      <c r="CV43" s="980"/>
      <c r="CW43" s="978"/>
      <c r="CX43" s="979"/>
      <c r="CY43" s="979"/>
      <c r="CZ43" s="979"/>
      <c r="DA43" s="980"/>
      <c r="DB43" s="978"/>
      <c r="DC43" s="979"/>
      <c r="DD43" s="979"/>
      <c r="DE43" s="979"/>
      <c r="DF43" s="980"/>
      <c r="DG43" s="978"/>
      <c r="DH43" s="979"/>
      <c r="DI43" s="979"/>
      <c r="DJ43" s="979"/>
      <c r="DK43" s="980"/>
      <c r="DL43" s="978"/>
      <c r="DM43" s="979"/>
      <c r="DN43" s="979"/>
      <c r="DO43" s="979"/>
      <c r="DP43" s="980"/>
      <c r="DQ43" s="978"/>
      <c r="DR43" s="979"/>
      <c r="DS43" s="979"/>
      <c r="DT43" s="979"/>
      <c r="DU43" s="980"/>
      <c r="DV43" s="981"/>
      <c r="DW43" s="982"/>
      <c r="DX43" s="982"/>
      <c r="DY43" s="982"/>
      <c r="DZ43" s="983"/>
      <c r="EA43" s="191"/>
    </row>
    <row r="44" spans="1:131" s="192" customFormat="1" ht="26.25" customHeight="1">
      <c r="A44" s="206">
        <v>17</v>
      </c>
      <c r="B44" s="1032"/>
      <c r="C44" s="1033"/>
      <c r="D44" s="1033"/>
      <c r="E44" s="1033"/>
      <c r="F44" s="1033"/>
      <c r="G44" s="1033"/>
      <c r="H44" s="1033"/>
      <c r="I44" s="1033"/>
      <c r="J44" s="1033"/>
      <c r="K44" s="1033"/>
      <c r="L44" s="1033"/>
      <c r="M44" s="1033"/>
      <c r="N44" s="1033"/>
      <c r="O44" s="1033"/>
      <c r="P44" s="1034"/>
      <c r="Q44" s="1039"/>
      <c r="R44" s="1036"/>
      <c r="S44" s="1036"/>
      <c r="T44" s="1036"/>
      <c r="U44" s="1036"/>
      <c r="V44" s="1036"/>
      <c r="W44" s="1036"/>
      <c r="X44" s="1036"/>
      <c r="Y44" s="1036"/>
      <c r="Z44" s="1036"/>
      <c r="AA44" s="1036"/>
      <c r="AB44" s="1036"/>
      <c r="AC44" s="1036"/>
      <c r="AD44" s="1036"/>
      <c r="AE44" s="1040"/>
      <c r="AF44" s="1035"/>
      <c r="AG44" s="1036"/>
      <c r="AH44" s="1036"/>
      <c r="AI44" s="1036"/>
      <c r="AJ44" s="1037"/>
      <c r="AK44" s="969"/>
      <c r="AL44" s="960"/>
      <c r="AM44" s="960"/>
      <c r="AN44" s="960"/>
      <c r="AO44" s="960"/>
      <c r="AP44" s="960"/>
      <c r="AQ44" s="960"/>
      <c r="AR44" s="960"/>
      <c r="AS44" s="960"/>
      <c r="AT44" s="960"/>
      <c r="AU44" s="960"/>
      <c r="AV44" s="960"/>
      <c r="AW44" s="960"/>
      <c r="AX44" s="960"/>
      <c r="AY44" s="960"/>
      <c r="AZ44" s="1038"/>
      <c r="BA44" s="1038"/>
      <c r="BB44" s="1038"/>
      <c r="BC44" s="1038"/>
      <c r="BD44" s="1038"/>
      <c r="BE44" s="1030"/>
      <c r="BF44" s="1030"/>
      <c r="BG44" s="1030"/>
      <c r="BH44" s="1030"/>
      <c r="BI44" s="1031"/>
      <c r="BJ44" s="197"/>
      <c r="BK44" s="197"/>
      <c r="BL44" s="197"/>
      <c r="BM44" s="197"/>
      <c r="BN44" s="197"/>
      <c r="BO44" s="210"/>
      <c r="BP44" s="210"/>
      <c r="BQ44" s="207">
        <v>38</v>
      </c>
      <c r="BR44" s="208"/>
      <c r="BS44" s="1003"/>
      <c r="BT44" s="1004"/>
      <c r="BU44" s="1004"/>
      <c r="BV44" s="1004"/>
      <c r="BW44" s="1004"/>
      <c r="BX44" s="1004"/>
      <c r="BY44" s="1004"/>
      <c r="BZ44" s="1004"/>
      <c r="CA44" s="1004"/>
      <c r="CB44" s="1004"/>
      <c r="CC44" s="1004"/>
      <c r="CD44" s="1004"/>
      <c r="CE44" s="1004"/>
      <c r="CF44" s="1004"/>
      <c r="CG44" s="1005"/>
      <c r="CH44" s="978"/>
      <c r="CI44" s="979"/>
      <c r="CJ44" s="979"/>
      <c r="CK44" s="979"/>
      <c r="CL44" s="980"/>
      <c r="CM44" s="978"/>
      <c r="CN44" s="979"/>
      <c r="CO44" s="979"/>
      <c r="CP44" s="979"/>
      <c r="CQ44" s="980"/>
      <c r="CR44" s="978"/>
      <c r="CS44" s="979"/>
      <c r="CT44" s="979"/>
      <c r="CU44" s="979"/>
      <c r="CV44" s="980"/>
      <c r="CW44" s="978"/>
      <c r="CX44" s="979"/>
      <c r="CY44" s="979"/>
      <c r="CZ44" s="979"/>
      <c r="DA44" s="980"/>
      <c r="DB44" s="978"/>
      <c r="DC44" s="979"/>
      <c r="DD44" s="979"/>
      <c r="DE44" s="979"/>
      <c r="DF44" s="980"/>
      <c r="DG44" s="978"/>
      <c r="DH44" s="979"/>
      <c r="DI44" s="979"/>
      <c r="DJ44" s="979"/>
      <c r="DK44" s="980"/>
      <c r="DL44" s="978"/>
      <c r="DM44" s="979"/>
      <c r="DN44" s="979"/>
      <c r="DO44" s="979"/>
      <c r="DP44" s="980"/>
      <c r="DQ44" s="978"/>
      <c r="DR44" s="979"/>
      <c r="DS44" s="979"/>
      <c r="DT44" s="979"/>
      <c r="DU44" s="980"/>
      <c r="DV44" s="981"/>
      <c r="DW44" s="982"/>
      <c r="DX44" s="982"/>
      <c r="DY44" s="982"/>
      <c r="DZ44" s="983"/>
      <c r="EA44" s="191"/>
    </row>
    <row r="45" spans="1:131" s="192" customFormat="1" ht="26.25" customHeight="1">
      <c r="A45" s="206">
        <v>18</v>
      </c>
      <c r="B45" s="1032"/>
      <c r="C45" s="1033"/>
      <c r="D45" s="1033"/>
      <c r="E45" s="1033"/>
      <c r="F45" s="1033"/>
      <c r="G45" s="1033"/>
      <c r="H45" s="1033"/>
      <c r="I45" s="1033"/>
      <c r="J45" s="1033"/>
      <c r="K45" s="1033"/>
      <c r="L45" s="1033"/>
      <c r="M45" s="1033"/>
      <c r="N45" s="1033"/>
      <c r="O45" s="1033"/>
      <c r="P45" s="1034"/>
      <c r="Q45" s="1039"/>
      <c r="R45" s="1036"/>
      <c r="S45" s="1036"/>
      <c r="T45" s="1036"/>
      <c r="U45" s="1036"/>
      <c r="V45" s="1036"/>
      <c r="W45" s="1036"/>
      <c r="X45" s="1036"/>
      <c r="Y45" s="1036"/>
      <c r="Z45" s="1036"/>
      <c r="AA45" s="1036"/>
      <c r="AB45" s="1036"/>
      <c r="AC45" s="1036"/>
      <c r="AD45" s="1036"/>
      <c r="AE45" s="1040"/>
      <c r="AF45" s="1035"/>
      <c r="AG45" s="1036"/>
      <c r="AH45" s="1036"/>
      <c r="AI45" s="1036"/>
      <c r="AJ45" s="1037"/>
      <c r="AK45" s="969"/>
      <c r="AL45" s="960"/>
      <c r="AM45" s="960"/>
      <c r="AN45" s="960"/>
      <c r="AO45" s="960"/>
      <c r="AP45" s="960"/>
      <c r="AQ45" s="960"/>
      <c r="AR45" s="960"/>
      <c r="AS45" s="960"/>
      <c r="AT45" s="960"/>
      <c r="AU45" s="960"/>
      <c r="AV45" s="960"/>
      <c r="AW45" s="960"/>
      <c r="AX45" s="960"/>
      <c r="AY45" s="960"/>
      <c r="AZ45" s="1038"/>
      <c r="BA45" s="1038"/>
      <c r="BB45" s="1038"/>
      <c r="BC45" s="1038"/>
      <c r="BD45" s="1038"/>
      <c r="BE45" s="1030"/>
      <c r="BF45" s="1030"/>
      <c r="BG45" s="1030"/>
      <c r="BH45" s="1030"/>
      <c r="BI45" s="1031"/>
      <c r="BJ45" s="197"/>
      <c r="BK45" s="197"/>
      <c r="BL45" s="197"/>
      <c r="BM45" s="197"/>
      <c r="BN45" s="197"/>
      <c r="BO45" s="210"/>
      <c r="BP45" s="210"/>
      <c r="BQ45" s="207">
        <v>39</v>
      </c>
      <c r="BR45" s="208"/>
      <c r="BS45" s="1003"/>
      <c r="BT45" s="1004"/>
      <c r="BU45" s="1004"/>
      <c r="BV45" s="1004"/>
      <c r="BW45" s="1004"/>
      <c r="BX45" s="1004"/>
      <c r="BY45" s="1004"/>
      <c r="BZ45" s="1004"/>
      <c r="CA45" s="1004"/>
      <c r="CB45" s="1004"/>
      <c r="CC45" s="1004"/>
      <c r="CD45" s="1004"/>
      <c r="CE45" s="1004"/>
      <c r="CF45" s="1004"/>
      <c r="CG45" s="1005"/>
      <c r="CH45" s="978"/>
      <c r="CI45" s="979"/>
      <c r="CJ45" s="979"/>
      <c r="CK45" s="979"/>
      <c r="CL45" s="980"/>
      <c r="CM45" s="978"/>
      <c r="CN45" s="979"/>
      <c r="CO45" s="979"/>
      <c r="CP45" s="979"/>
      <c r="CQ45" s="980"/>
      <c r="CR45" s="978"/>
      <c r="CS45" s="979"/>
      <c r="CT45" s="979"/>
      <c r="CU45" s="979"/>
      <c r="CV45" s="980"/>
      <c r="CW45" s="978"/>
      <c r="CX45" s="979"/>
      <c r="CY45" s="979"/>
      <c r="CZ45" s="979"/>
      <c r="DA45" s="980"/>
      <c r="DB45" s="978"/>
      <c r="DC45" s="979"/>
      <c r="DD45" s="979"/>
      <c r="DE45" s="979"/>
      <c r="DF45" s="980"/>
      <c r="DG45" s="978"/>
      <c r="DH45" s="979"/>
      <c r="DI45" s="979"/>
      <c r="DJ45" s="979"/>
      <c r="DK45" s="980"/>
      <c r="DL45" s="978"/>
      <c r="DM45" s="979"/>
      <c r="DN45" s="979"/>
      <c r="DO45" s="979"/>
      <c r="DP45" s="980"/>
      <c r="DQ45" s="978"/>
      <c r="DR45" s="979"/>
      <c r="DS45" s="979"/>
      <c r="DT45" s="979"/>
      <c r="DU45" s="980"/>
      <c r="DV45" s="981"/>
      <c r="DW45" s="982"/>
      <c r="DX45" s="982"/>
      <c r="DY45" s="982"/>
      <c r="DZ45" s="983"/>
      <c r="EA45" s="191"/>
    </row>
    <row r="46" spans="1:131" s="192" customFormat="1" ht="26.25" customHeight="1">
      <c r="A46" s="206">
        <v>19</v>
      </c>
      <c r="B46" s="1032"/>
      <c r="C46" s="1033"/>
      <c r="D46" s="1033"/>
      <c r="E46" s="1033"/>
      <c r="F46" s="1033"/>
      <c r="G46" s="1033"/>
      <c r="H46" s="1033"/>
      <c r="I46" s="1033"/>
      <c r="J46" s="1033"/>
      <c r="K46" s="1033"/>
      <c r="L46" s="1033"/>
      <c r="M46" s="1033"/>
      <c r="N46" s="1033"/>
      <c r="O46" s="1033"/>
      <c r="P46" s="1034"/>
      <c r="Q46" s="1039"/>
      <c r="R46" s="1036"/>
      <c r="S46" s="1036"/>
      <c r="T46" s="1036"/>
      <c r="U46" s="1036"/>
      <c r="V46" s="1036"/>
      <c r="W46" s="1036"/>
      <c r="X46" s="1036"/>
      <c r="Y46" s="1036"/>
      <c r="Z46" s="1036"/>
      <c r="AA46" s="1036"/>
      <c r="AB46" s="1036"/>
      <c r="AC46" s="1036"/>
      <c r="AD46" s="1036"/>
      <c r="AE46" s="1040"/>
      <c r="AF46" s="1035"/>
      <c r="AG46" s="1036"/>
      <c r="AH46" s="1036"/>
      <c r="AI46" s="1036"/>
      <c r="AJ46" s="1037"/>
      <c r="AK46" s="969"/>
      <c r="AL46" s="960"/>
      <c r="AM46" s="960"/>
      <c r="AN46" s="960"/>
      <c r="AO46" s="960"/>
      <c r="AP46" s="960"/>
      <c r="AQ46" s="960"/>
      <c r="AR46" s="960"/>
      <c r="AS46" s="960"/>
      <c r="AT46" s="960"/>
      <c r="AU46" s="960"/>
      <c r="AV46" s="960"/>
      <c r="AW46" s="960"/>
      <c r="AX46" s="960"/>
      <c r="AY46" s="960"/>
      <c r="AZ46" s="1038"/>
      <c r="BA46" s="1038"/>
      <c r="BB46" s="1038"/>
      <c r="BC46" s="1038"/>
      <c r="BD46" s="1038"/>
      <c r="BE46" s="1030"/>
      <c r="BF46" s="1030"/>
      <c r="BG46" s="1030"/>
      <c r="BH46" s="1030"/>
      <c r="BI46" s="1031"/>
      <c r="BJ46" s="197"/>
      <c r="BK46" s="197"/>
      <c r="BL46" s="197"/>
      <c r="BM46" s="197"/>
      <c r="BN46" s="197"/>
      <c r="BO46" s="210"/>
      <c r="BP46" s="210"/>
      <c r="BQ46" s="207">
        <v>40</v>
      </c>
      <c r="BR46" s="208"/>
      <c r="BS46" s="1003"/>
      <c r="BT46" s="1004"/>
      <c r="BU46" s="1004"/>
      <c r="BV46" s="1004"/>
      <c r="BW46" s="1004"/>
      <c r="BX46" s="1004"/>
      <c r="BY46" s="1004"/>
      <c r="BZ46" s="1004"/>
      <c r="CA46" s="1004"/>
      <c r="CB46" s="1004"/>
      <c r="CC46" s="1004"/>
      <c r="CD46" s="1004"/>
      <c r="CE46" s="1004"/>
      <c r="CF46" s="1004"/>
      <c r="CG46" s="1005"/>
      <c r="CH46" s="978"/>
      <c r="CI46" s="979"/>
      <c r="CJ46" s="979"/>
      <c r="CK46" s="979"/>
      <c r="CL46" s="980"/>
      <c r="CM46" s="978"/>
      <c r="CN46" s="979"/>
      <c r="CO46" s="979"/>
      <c r="CP46" s="979"/>
      <c r="CQ46" s="980"/>
      <c r="CR46" s="978"/>
      <c r="CS46" s="979"/>
      <c r="CT46" s="979"/>
      <c r="CU46" s="979"/>
      <c r="CV46" s="980"/>
      <c r="CW46" s="978"/>
      <c r="CX46" s="979"/>
      <c r="CY46" s="979"/>
      <c r="CZ46" s="979"/>
      <c r="DA46" s="980"/>
      <c r="DB46" s="978"/>
      <c r="DC46" s="979"/>
      <c r="DD46" s="979"/>
      <c r="DE46" s="979"/>
      <c r="DF46" s="980"/>
      <c r="DG46" s="978"/>
      <c r="DH46" s="979"/>
      <c r="DI46" s="979"/>
      <c r="DJ46" s="979"/>
      <c r="DK46" s="980"/>
      <c r="DL46" s="978"/>
      <c r="DM46" s="979"/>
      <c r="DN46" s="979"/>
      <c r="DO46" s="979"/>
      <c r="DP46" s="980"/>
      <c r="DQ46" s="978"/>
      <c r="DR46" s="979"/>
      <c r="DS46" s="979"/>
      <c r="DT46" s="979"/>
      <c r="DU46" s="980"/>
      <c r="DV46" s="981"/>
      <c r="DW46" s="982"/>
      <c r="DX46" s="982"/>
      <c r="DY46" s="982"/>
      <c r="DZ46" s="983"/>
      <c r="EA46" s="191"/>
    </row>
    <row r="47" spans="1:131" s="192" customFormat="1" ht="26.25" customHeight="1">
      <c r="A47" s="206">
        <v>20</v>
      </c>
      <c r="B47" s="1032"/>
      <c r="C47" s="1033"/>
      <c r="D47" s="1033"/>
      <c r="E47" s="1033"/>
      <c r="F47" s="1033"/>
      <c r="G47" s="1033"/>
      <c r="H47" s="1033"/>
      <c r="I47" s="1033"/>
      <c r="J47" s="1033"/>
      <c r="K47" s="1033"/>
      <c r="L47" s="1033"/>
      <c r="M47" s="1033"/>
      <c r="N47" s="1033"/>
      <c r="O47" s="1033"/>
      <c r="P47" s="1034"/>
      <c r="Q47" s="1039"/>
      <c r="R47" s="1036"/>
      <c r="S47" s="1036"/>
      <c r="T47" s="1036"/>
      <c r="U47" s="1036"/>
      <c r="V47" s="1036"/>
      <c r="W47" s="1036"/>
      <c r="X47" s="1036"/>
      <c r="Y47" s="1036"/>
      <c r="Z47" s="1036"/>
      <c r="AA47" s="1036"/>
      <c r="AB47" s="1036"/>
      <c r="AC47" s="1036"/>
      <c r="AD47" s="1036"/>
      <c r="AE47" s="1040"/>
      <c r="AF47" s="1035"/>
      <c r="AG47" s="1036"/>
      <c r="AH47" s="1036"/>
      <c r="AI47" s="1036"/>
      <c r="AJ47" s="1037"/>
      <c r="AK47" s="969"/>
      <c r="AL47" s="960"/>
      <c r="AM47" s="960"/>
      <c r="AN47" s="960"/>
      <c r="AO47" s="960"/>
      <c r="AP47" s="960"/>
      <c r="AQ47" s="960"/>
      <c r="AR47" s="960"/>
      <c r="AS47" s="960"/>
      <c r="AT47" s="960"/>
      <c r="AU47" s="960"/>
      <c r="AV47" s="960"/>
      <c r="AW47" s="960"/>
      <c r="AX47" s="960"/>
      <c r="AY47" s="960"/>
      <c r="AZ47" s="1038"/>
      <c r="BA47" s="1038"/>
      <c r="BB47" s="1038"/>
      <c r="BC47" s="1038"/>
      <c r="BD47" s="1038"/>
      <c r="BE47" s="1030"/>
      <c r="BF47" s="1030"/>
      <c r="BG47" s="1030"/>
      <c r="BH47" s="1030"/>
      <c r="BI47" s="1031"/>
      <c r="BJ47" s="197"/>
      <c r="BK47" s="197"/>
      <c r="BL47" s="197"/>
      <c r="BM47" s="197"/>
      <c r="BN47" s="197"/>
      <c r="BO47" s="210"/>
      <c r="BP47" s="210"/>
      <c r="BQ47" s="207">
        <v>41</v>
      </c>
      <c r="BR47" s="208"/>
      <c r="BS47" s="1003"/>
      <c r="BT47" s="1004"/>
      <c r="BU47" s="1004"/>
      <c r="BV47" s="1004"/>
      <c r="BW47" s="1004"/>
      <c r="BX47" s="1004"/>
      <c r="BY47" s="1004"/>
      <c r="BZ47" s="1004"/>
      <c r="CA47" s="1004"/>
      <c r="CB47" s="1004"/>
      <c r="CC47" s="1004"/>
      <c r="CD47" s="1004"/>
      <c r="CE47" s="1004"/>
      <c r="CF47" s="1004"/>
      <c r="CG47" s="1005"/>
      <c r="CH47" s="978"/>
      <c r="CI47" s="979"/>
      <c r="CJ47" s="979"/>
      <c r="CK47" s="979"/>
      <c r="CL47" s="980"/>
      <c r="CM47" s="978"/>
      <c r="CN47" s="979"/>
      <c r="CO47" s="979"/>
      <c r="CP47" s="979"/>
      <c r="CQ47" s="980"/>
      <c r="CR47" s="978"/>
      <c r="CS47" s="979"/>
      <c r="CT47" s="979"/>
      <c r="CU47" s="979"/>
      <c r="CV47" s="980"/>
      <c r="CW47" s="978"/>
      <c r="CX47" s="979"/>
      <c r="CY47" s="979"/>
      <c r="CZ47" s="979"/>
      <c r="DA47" s="980"/>
      <c r="DB47" s="978"/>
      <c r="DC47" s="979"/>
      <c r="DD47" s="979"/>
      <c r="DE47" s="979"/>
      <c r="DF47" s="980"/>
      <c r="DG47" s="978"/>
      <c r="DH47" s="979"/>
      <c r="DI47" s="979"/>
      <c r="DJ47" s="979"/>
      <c r="DK47" s="980"/>
      <c r="DL47" s="978"/>
      <c r="DM47" s="979"/>
      <c r="DN47" s="979"/>
      <c r="DO47" s="979"/>
      <c r="DP47" s="980"/>
      <c r="DQ47" s="978"/>
      <c r="DR47" s="979"/>
      <c r="DS47" s="979"/>
      <c r="DT47" s="979"/>
      <c r="DU47" s="980"/>
      <c r="DV47" s="981"/>
      <c r="DW47" s="982"/>
      <c r="DX47" s="982"/>
      <c r="DY47" s="982"/>
      <c r="DZ47" s="983"/>
      <c r="EA47" s="191"/>
    </row>
    <row r="48" spans="1:131" s="192" customFormat="1" ht="26.25" customHeight="1">
      <c r="A48" s="206">
        <v>21</v>
      </c>
      <c r="B48" s="1032"/>
      <c r="C48" s="1033"/>
      <c r="D48" s="1033"/>
      <c r="E48" s="1033"/>
      <c r="F48" s="1033"/>
      <c r="G48" s="1033"/>
      <c r="H48" s="1033"/>
      <c r="I48" s="1033"/>
      <c r="J48" s="1033"/>
      <c r="K48" s="1033"/>
      <c r="L48" s="1033"/>
      <c r="M48" s="1033"/>
      <c r="N48" s="1033"/>
      <c r="O48" s="1033"/>
      <c r="P48" s="1034"/>
      <c r="Q48" s="1039"/>
      <c r="R48" s="1036"/>
      <c r="S48" s="1036"/>
      <c r="T48" s="1036"/>
      <c r="U48" s="1036"/>
      <c r="V48" s="1036"/>
      <c r="W48" s="1036"/>
      <c r="X48" s="1036"/>
      <c r="Y48" s="1036"/>
      <c r="Z48" s="1036"/>
      <c r="AA48" s="1036"/>
      <c r="AB48" s="1036"/>
      <c r="AC48" s="1036"/>
      <c r="AD48" s="1036"/>
      <c r="AE48" s="1040"/>
      <c r="AF48" s="1035"/>
      <c r="AG48" s="1036"/>
      <c r="AH48" s="1036"/>
      <c r="AI48" s="1036"/>
      <c r="AJ48" s="1037"/>
      <c r="AK48" s="969"/>
      <c r="AL48" s="960"/>
      <c r="AM48" s="960"/>
      <c r="AN48" s="960"/>
      <c r="AO48" s="960"/>
      <c r="AP48" s="960"/>
      <c r="AQ48" s="960"/>
      <c r="AR48" s="960"/>
      <c r="AS48" s="960"/>
      <c r="AT48" s="960"/>
      <c r="AU48" s="960"/>
      <c r="AV48" s="960"/>
      <c r="AW48" s="960"/>
      <c r="AX48" s="960"/>
      <c r="AY48" s="960"/>
      <c r="AZ48" s="1038"/>
      <c r="BA48" s="1038"/>
      <c r="BB48" s="1038"/>
      <c r="BC48" s="1038"/>
      <c r="BD48" s="1038"/>
      <c r="BE48" s="1030"/>
      <c r="BF48" s="1030"/>
      <c r="BG48" s="1030"/>
      <c r="BH48" s="1030"/>
      <c r="BI48" s="1031"/>
      <c r="BJ48" s="197"/>
      <c r="BK48" s="197"/>
      <c r="BL48" s="197"/>
      <c r="BM48" s="197"/>
      <c r="BN48" s="197"/>
      <c r="BO48" s="210"/>
      <c r="BP48" s="210"/>
      <c r="BQ48" s="207">
        <v>42</v>
      </c>
      <c r="BR48" s="208"/>
      <c r="BS48" s="1003"/>
      <c r="BT48" s="1004"/>
      <c r="BU48" s="1004"/>
      <c r="BV48" s="1004"/>
      <c r="BW48" s="1004"/>
      <c r="BX48" s="1004"/>
      <c r="BY48" s="1004"/>
      <c r="BZ48" s="1004"/>
      <c r="CA48" s="1004"/>
      <c r="CB48" s="1004"/>
      <c r="CC48" s="1004"/>
      <c r="CD48" s="1004"/>
      <c r="CE48" s="1004"/>
      <c r="CF48" s="1004"/>
      <c r="CG48" s="1005"/>
      <c r="CH48" s="978"/>
      <c r="CI48" s="979"/>
      <c r="CJ48" s="979"/>
      <c r="CK48" s="979"/>
      <c r="CL48" s="980"/>
      <c r="CM48" s="978"/>
      <c r="CN48" s="979"/>
      <c r="CO48" s="979"/>
      <c r="CP48" s="979"/>
      <c r="CQ48" s="980"/>
      <c r="CR48" s="978"/>
      <c r="CS48" s="979"/>
      <c r="CT48" s="979"/>
      <c r="CU48" s="979"/>
      <c r="CV48" s="980"/>
      <c r="CW48" s="978"/>
      <c r="CX48" s="979"/>
      <c r="CY48" s="979"/>
      <c r="CZ48" s="979"/>
      <c r="DA48" s="980"/>
      <c r="DB48" s="978"/>
      <c r="DC48" s="979"/>
      <c r="DD48" s="979"/>
      <c r="DE48" s="979"/>
      <c r="DF48" s="980"/>
      <c r="DG48" s="978"/>
      <c r="DH48" s="979"/>
      <c r="DI48" s="979"/>
      <c r="DJ48" s="979"/>
      <c r="DK48" s="980"/>
      <c r="DL48" s="978"/>
      <c r="DM48" s="979"/>
      <c r="DN48" s="979"/>
      <c r="DO48" s="979"/>
      <c r="DP48" s="980"/>
      <c r="DQ48" s="978"/>
      <c r="DR48" s="979"/>
      <c r="DS48" s="979"/>
      <c r="DT48" s="979"/>
      <c r="DU48" s="980"/>
      <c r="DV48" s="981"/>
      <c r="DW48" s="982"/>
      <c r="DX48" s="982"/>
      <c r="DY48" s="982"/>
      <c r="DZ48" s="983"/>
      <c r="EA48" s="191"/>
    </row>
    <row r="49" spans="1:131" s="192" customFormat="1" ht="26.25" customHeight="1">
      <c r="A49" s="206">
        <v>22</v>
      </c>
      <c r="B49" s="1032"/>
      <c r="C49" s="1033"/>
      <c r="D49" s="1033"/>
      <c r="E49" s="1033"/>
      <c r="F49" s="1033"/>
      <c r="G49" s="1033"/>
      <c r="H49" s="1033"/>
      <c r="I49" s="1033"/>
      <c r="J49" s="1033"/>
      <c r="K49" s="1033"/>
      <c r="L49" s="1033"/>
      <c r="M49" s="1033"/>
      <c r="N49" s="1033"/>
      <c r="O49" s="1033"/>
      <c r="P49" s="1034"/>
      <c r="Q49" s="1039"/>
      <c r="R49" s="1036"/>
      <c r="S49" s="1036"/>
      <c r="T49" s="1036"/>
      <c r="U49" s="1036"/>
      <c r="V49" s="1036"/>
      <c r="W49" s="1036"/>
      <c r="X49" s="1036"/>
      <c r="Y49" s="1036"/>
      <c r="Z49" s="1036"/>
      <c r="AA49" s="1036"/>
      <c r="AB49" s="1036"/>
      <c r="AC49" s="1036"/>
      <c r="AD49" s="1036"/>
      <c r="AE49" s="1040"/>
      <c r="AF49" s="1035"/>
      <c r="AG49" s="1036"/>
      <c r="AH49" s="1036"/>
      <c r="AI49" s="1036"/>
      <c r="AJ49" s="1037"/>
      <c r="AK49" s="969"/>
      <c r="AL49" s="960"/>
      <c r="AM49" s="960"/>
      <c r="AN49" s="960"/>
      <c r="AO49" s="960"/>
      <c r="AP49" s="960"/>
      <c r="AQ49" s="960"/>
      <c r="AR49" s="960"/>
      <c r="AS49" s="960"/>
      <c r="AT49" s="960"/>
      <c r="AU49" s="960"/>
      <c r="AV49" s="960"/>
      <c r="AW49" s="960"/>
      <c r="AX49" s="960"/>
      <c r="AY49" s="960"/>
      <c r="AZ49" s="1038"/>
      <c r="BA49" s="1038"/>
      <c r="BB49" s="1038"/>
      <c r="BC49" s="1038"/>
      <c r="BD49" s="1038"/>
      <c r="BE49" s="1030"/>
      <c r="BF49" s="1030"/>
      <c r="BG49" s="1030"/>
      <c r="BH49" s="1030"/>
      <c r="BI49" s="1031"/>
      <c r="BJ49" s="197"/>
      <c r="BK49" s="197"/>
      <c r="BL49" s="197"/>
      <c r="BM49" s="197"/>
      <c r="BN49" s="197"/>
      <c r="BO49" s="210"/>
      <c r="BP49" s="210"/>
      <c r="BQ49" s="207">
        <v>43</v>
      </c>
      <c r="BR49" s="208"/>
      <c r="BS49" s="1003"/>
      <c r="BT49" s="1004"/>
      <c r="BU49" s="1004"/>
      <c r="BV49" s="1004"/>
      <c r="BW49" s="1004"/>
      <c r="BX49" s="1004"/>
      <c r="BY49" s="1004"/>
      <c r="BZ49" s="1004"/>
      <c r="CA49" s="1004"/>
      <c r="CB49" s="1004"/>
      <c r="CC49" s="1004"/>
      <c r="CD49" s="1004"/>
      <c r="CE49" s="1004"/>
      <c r="CF49" s="1004"/>
      <c r="CG49" s="1005"/>
      <c r="CH49" s="978"/>
      <c r="CI49" s="979"/>
      <c r="CJ49" s="979"/>
      <c r="CK49" s="979"/>
      <c r="CL49" s="980"/>
      <c r="CM49" s="978"/>
      <c r="CN49" s="979"/>
      <c r="CO49" s="979"/>
      <c r="CP49" s="979"/>
      <c r="CQ49" s="980"/>
      <c r="CR49" s="978"/>
      <c r="CS49" s="979"/>
      <c r="CT49" s="979"/>
      <c r="CU49" s="979"/>
      <c r="CV49" s="980"/>
      <c r="CW49" s="978"/>
      <c r="CX49" s="979"/>
      <c r="CY49" s="979"/>
      <c r="CZ49" s="979"/>
      <c r="DA49" s="980"/>
      <c r="DB49" s="978"/>
      <c r="DC49" s="979"/>
      <c r="DD49" s="979"/>
      <c r="DE49" s="979"/>
      <c r="DF49" s="980"/>
      <c r="DG49" s="978"/>
      <c r="DH49" s="979"/>
      <c r="DI49" s="979"/>
      <c r="DJ49" s="979"/>
      <c r="DK49" s="980"/>
      <c r="DL49" s="978"/>
      <c r="DM49" s="979"/>
      <c r="DN49" s="979"/>
      <c r="DO49" s="979"/>
      <c r="DP49" s="980"/>
      <c r="DQ49" s="978"/>
      <c r="DR49" s="979"/>
      <c r="DS49" s="979"/>
      <c r="DT49" s="979"/>
      <c r="DU49" s="980"/>
      <c r="DV49" s="981"/>
      <c r="DW49" s="982"/>
      <c r="DX49" s="982"/>
      <c r="DY49" s="982"/>
      <c r="DZ49" s="983"/>
      <c r="EA49" s="191"/>
    </row>
    <row r="50" spans="1:131" s="192" customFormat="1" ht="26.25" customHeight="1">
      <c r="A50" s="206">
        <v>23</v>
      </c>
      <c r="B50" s="1032"/>
      <c r="C50" s="1033"/>
      <c r="D50" s="1033"/>
      <c r="E50" s="1033"/>
      <c r="F50" s="1033"/>
      <c r="G50" s="1033"/>
      <c r="H50" s="1033"/>
      <c r="I50" s="1033"/>
      <c r="J50" s="1033"/>
      <c r="K50" s="1033"/>
      <c r="L50" s="1033"/>
      <c r="M50" s="1033"/>
      <c r="N50" s="1033"/>
      <c r="O50" s="1033"/>
      <c r="P50" s="1034"/>
      <c r="Q50" s="1028"/>
      <c r="R50" s="1009"/>
      <c r="S50" s="1009"/>
      <c r="T50" s="1009"/>
      <c r="U50" s="1009"/>
      <c r="V50" s="1009"/>
      <c r="W50" s="1009"/>
      <c r="X50" s="1009"/>
      <c r="Y50" s="1009"/>
      <c r="Z50" s="1009"/>
      <c r="AA50" s="1009"/>
      <c r="AB50" s="1009"/>
      <c r="AC50" s="1009"/>
      <c r="AD50" s="1009"/>
      <c r="AE50" s="1029"/>
      <c r="AF50" s="1035"/>
      <c r="AG50" s="1036"/>
      <c r="AH50" s="1036"/>
      <c r="AI50" s="1036"/>
      <c r="AJ50" s="1037"/>
      <c r="AK50" s="1011"/>
      <c r="AL50" s="1009"/>
      <c r="AM50" s="1009"/>
      <c r="AN50" s="1009"/>
      <c r="AO50" s="1009"/>
      <c r="AP50" s="1009"/>
      <c r="AQ50" s="1009"/>
      <c r="AR50" s="1009"/>
      <c r="AS50" s="1009"/>
      <c r="AT50" s="1009"/>
      <c r="AU50" s="1009"/>
      <c r="AV50" s="1009"/>
      <c r="AW50" s="1009"/>
      <c r="AX50" s="1009"/>
      <c r="AY50" s="1009"/>
      <c r="AZ50" s="1012"/>
      <c r="BA50" s="1012"/>
      <c r="BB50" s="1012"/>
      <c r="BC50" s="1012"/>
      <c r="BD50" s="1012"/>
      <c r="BE50" s="1030"/>
      <c r="BF50" s="1030"/>
      <c r="BG50" s="1030"/>
      <c r="BH50" s="1030"/>
      <c r="BI50" s="1031"/>
      <c r="BJ50" s="197"/>
      <c r="BK50" s="197"/>
      <c r="BL50" s="197"/>
      <c r="BM50" s="197"/>
      <c r="BN50" s="197"/>
      <c r="BO50" s="210"/>
      <c r="BP50" s="210"/>
      <c r="BQ50" s="207">
        <v>44</v>
      </c>
      <c r="BR50" s="208"/>
      <c r="BS50" s="1003"/>
      <c r="BT50" s="1004"/>
      <c r="BU50" s="1004"/>
      <c r="BV50" s="1004"/>
      <c r="BW50" s="1004"/>
      <c r="BX50" s="1004"/>
      <c r="BY50" s="1004"/>
      <c r="BZ50" s="1004"/>
      <c r="CA50" s="1004"/>
      <c r="CB50" s="1004"/>
      <c r="CC50" s="1004"/>
      <c r="CD50" s="1004"/>
      <c r="CE50" s="1004"/>
      <c r="CF50" s="1004"/>
      <c r="CG50" s="1005"/>
      <c r="CH50" s="978"/>
      <c r="CI50" s="979"/>
      <c r="CJ50" s="979"/>
      <c r="CK50" s="979"/>
      <c r="CL50" s="980"/>
      <c r="CM50" s="978"/>
      <c r="CN50" s="979"/>
      <c r="CO50" s="979"/>
      <c r="CP50" s="979"/>
      <c r="CQ50" s="980"/>
      <c r="CR50" s="978"/>
      <c r="CS50" s="979"/>
      <c r="CT50" s="979"/>
      <c r="CU50" s="979"/>
      <c r="CV50" s="980"/>
      <c r="CW50" s="978"/>
      <c r="CX50" s="979"/>
      <c r="CY50" s="979"/>
      <c r="CZ50" s="979"/>
      <c r="DA50" s="980"/>
      <c r="DB50" s="978"/>
      <c r="DC50" s="979"/>
      <c r="DD50" s="979"/>
      <c r="DE50" s="979"/>
      <c r="DF50" s="980"/>
      <c r="DG50" s="978"/>
      <c r="DH50" s="979"/>
      <c r="DI50" s="979"/>
      <c r="DJ50" s="979"/>
      <c r="DK50" s="980"/>
      <c r="DL50" s="978"/>
      <c r="DM50" s="979"/>
      <c r="DN50" s="979"/>
      <c r="DO50" s="979"/>
      <c r="DP50" s="980"/>
      <c r="DQ50" s="978"/>
      <c r="DR50" s="979"/>
      <c r="DS50" s="979"/>
      <c r="DT50" s="979"/>
      <c r="DU50" s="980"/>
      <c r="DV50" s="981"/>
      <c r="DW50" s="982"/>
      <c r="DX50" s="982"/>
      <c r="DY50" s="982"/>
      <c r="DZ50" s="983"/>
      <c r="EA50" s="191"/>
    </row>
    <row r="51" spans="1:131" s="192" customFormat="1" ht="26.25" customHeight="1">
      <c r="A51" s="206">
        <v>24</v>
      </c>
      <c r="B51" s="1032"/>
      <c r="C51" s="1033"/>
      <c r="D51" s="1033"/>
      <c r="E51" s="1033"/>
      <c r="F51" s="1033"/>
      <c r="G51" s="1033"/>
      <c r="H51" s="1033"/>
      <c r="I51" s="1033"/>
      <c r="J51" s="1033"/>
      <c r="K51" s="1033"/>
      <c r="L51" s="1033"/>
      <c r="M51" s="1033"/>
      <c r="N51" s="1033"/>
      <c r="O51" s="1033"/>
      <c r="P51" s="1034"/>
      <c r="Q51" s="1028"/>
      <c r="R51" s="1009"/>
      <c r="S51" s="1009"/>
      <c r="T51" s="1009"/>
      <c r="U51" s="1009"/>
      <c r="V51" s="1009"/>
      <c r="W51" s="1009"/>
      <c r="X51" s="1009"/>
      <c r="Y51" s="1009"/>
      <c r="Z51" s="1009"/>
      <c r="AA51" s="1009"/>
      <c r="AB51" s="1009"/>
      <c r="AC51" s="1009"/>
      <c r="AD51" s="1009"/>
      <c r="AE51" s="1029"/>
      <c r="AF51" s="1035"/>
      <c r="AG51" s="1036"/>
      <c r="AH51" s="1036"/>
      <c r="AI51" s="1036"/>
      <c r="AJ51" s="1037"/>
      <c r="AK51" s="1011"/>
      <c r="AL51" s="1009"/>
      <c r="AM51" s="1009"/>
      <c r="AN51" s="1009"/>
      <c r="AO51" s="1009"/>
      <c r="AP51" s="1009"/>
      <c r="AQ51" s="1009"/>
      <c r="AR51" s="1009"/>
      <c r="AS51" s="1009"/>
      <c r="AT51" s="1009"/>
      <c r="AU51" s="1009"/>
      <c r="AV51" s="1009"/>
      <c r="AW51" s="1009"/>
      <c r="AX51" s="1009"/>
      <c r="AY51" s="1009"/>
      <c r="AZ51" s="1012"/>
      <c r="BA51" s="1012"/>
      <c r="BB51" s="1012"/>
      <c r="BC51" s="1012"/>
      <c r="BD51" s="1012"/>
      <c r="BE51" s="1030"/>
      <c r="BF51" s="1030"/>
      <c r="BG51" s="1030"/>
      <c r="BH51" s="1030"/>
      <c r="BI51" s="1031"/>
      <c r="BJ51" s="197"/>
      <c r="BK51" s="197"/>
      <c r="BL51" s="197"/>
      <c r="BM51" s="197"/>
      <c r="BN51" s="197"/>
      <c r="BO51" s="210"/>
      <c r="BP51" s="210"/>
      <c r="BQ51" s="207">
        <v>45</v>
      </c>
      <c r="BR51" s="208"/>
      <c r="BS51" s="1003"/>
      <c r="BT51" s="1004"/>
      <c r="BU51" s="1004"/>
      <c r="BV51" s="1004"/>
      <c r="BW51" s="1004"/>
      <c r="BX51" s="1004"/>
      <c r="BY51" s="1004"/>
      <c r="BZ51" s="1004"/>
      <c r="CA51" s="1004"/>
      <c r="CB51" s="1004"/>
      <c r="CC51" s="1004"/>
      <c r="CD51" s="1004"/>
      <c r="CE51" s="1004"/>
      <c r="CF51" s="1004"/>
      <c r="CG51" s="1005"/>
      <c r="CH51" s="978"/>
      <c r="CI51" s="979"/>
      <c r="CJ51" s="979"/>
      <c r="CK51" s="979"/>
      <c r="CL51" s="980"/>
      <c r="CM51" s="978"/>
      <c r="CN51" s="979"/>
      <c r="CO51" s="979"/>
      <c r="CP51" s="979"/>
      <c r="CQ51" s="980"/>
      <c r="CR51" s="978"/>
      <c r="CS51" s="979"/>
      <c r="CT51" s="979"/>
      <c r="CU51" s="979"/>
      <c r="CV51" s="980"/>
      <c r="CW51" s="978"/>
      <c r="CX51" s="979"/>
      <c r="CY51" s="979"/>
      <c r="CZ51" s="979"/>
      <c r="DA51" s="980"/>
      <c r="DB51" s="978"/>
      <c r="DC51" s="979"/>
      <c r="DD51" s="979"/>
      <c r="DE51" s="979"/>
      <c r="DF51" s="980"/>
      <c r="DG51" s="978"/>
      <c r="DH51" s="979"/>
      <c r="DI51" s="979"/>
      <c r="DJ51" s="979"/>
      <c r="DK51" s="980"/>
      <c r="DL51" s="978"/>
      <c r="DM51" s="979"/>
      <c r="DN51" s="979"/>
      <c r="DO51" s="979"/>
      <c r="DP51" s="980"/>
      <c r="DQ51" s="978"/>
      <c r="DR51" s="979"/>
      <c r="DS51" s="979"/>
      <c r="DT51" s="979"/>
      <c r="DU51" s="980"/>
      <c r="DV51" s="981"/>
      <c r="DW51" s="982"/>
      <c r="DX51" s="982"/>
      <c r="DY51" s="982"/>
      <c r="DZ51" s="983"/>
      <c r="EA51" s="191"/>
    </row>
    <row r="52" spans="1:131" s="192" customFormat="1" ht="26.25" customHeight="1">
      <c r="A52" s="206">
        <v>25</v>
      </c>
      <c r="B52" s="1032"/>
      <c r="C52" s="1033"/>
      <c r="D52" s="1033"/>
      <c r="E52" s="1033"/>
      <c r="F52" s="1033"/>
      <c r="G52" s="1033"/>
      <c r="H52" s="1033"/>
      <c r="I52" s="1033"/>
      <c r="J52" s="1033"/>
      <c r="K52" s="1033"/>
      <c r="L52" s="1033"/>
      <c r="M52" s="1033"/>
      <c r="N52" s="1033"/>
      <c r="O52" s="1033"/>
      <c r="P52" s="1034"/>
      <c r="Q52" s="1028"/>
      <c r="R52" s="1009"/>
      <c r="S52" s="1009"/>
      <c r="T52" s="1009"/>
      <c r="U52" s="1009"/>
      <c r="V52" s="1009"/>
      <c r="W52" s="1009"/>
      <c r="X52" s="1009"/>
      <c r="Y52" s="1009"/>
      <c r="Z52" s="1009"/>
      <c r="AA52" s="1009"/>
      <c r="AB52" s="1009"/>
      <c r="AC52" s="1009"/>
      <c r="AD52" s="1009"/>
      <c r="AE52" s="1029"/>
      <c r="AF52" s="1035"/>
      <c r="AG52" s="1036"/>
      <c r="AH52" s="1036"/>
      <c r="AI52" s="1036"/>
      <c r="AJ52" s="1037"/>
      <c r="AK52" s="1011"/>
      <c r="AL52" s="1009"/>
      <c r="AM52" s="1009"/>
      <c r="AN52" s="1009"/>
      <c r="AO52" s="1009"/>
      <c r="AP52" s="1009"/>
      <c r="AQ52" s="1009"/>
      <c r="AR52" s="1009"/>
      <c r="AS52" s="1009"/>
      <c r="AT52" s="1009"/>
      <c r="AU52" s="1009"/>
      <c r="AV52" s="1009"/>
      <c r="AW52" s="1009"/>
      <c r="AX52" s="1009"/>
      <c r="AY52" s="1009"/>
      <c r="AZ52" s="1012"/>
      <c r="BA52" s="1012"/>
      <c r="BB52" s="1012"/>
      <c r="BC52" s="1012"/>
      <c r="BD52" s="1012"/>
      <c r="BE52" s="1030"/>
      <c r="BF52" s="1030"/>
      <c r="BG52" s="1030"/>
      <c r="BH52" s="1030"/>
      <c r="BI52" s="1031"/>
      <c r="BJ52" s="197"/>
      <c r="BK52" s="197"/>
      <c r="BL52" s="197"/>
      <c r="BM52" s="197"/>
      <c r="BN52" s="197"/>
      <c r="BO52" s="210"/>
      <c r="BP52" s="210"/>
      <c r="BQ52" s="207">
        <v>46</v>
      </c>
      <c r="BR52" s="208"/>
      <c r="BS52" s="1003"/>
      <c r="BT52" s="1004"/>
      <c r="BU52" s="1004"/>
      <c r="BV52" s="1004"/>
      <c r="BW52" s="1004"/>
      <c r="BX52" s="1004"/>
      <c r="BY52" s="1004"/>
      <c r="BZ52" s="1004"/>
      <c r="CA52" s="1004"/>
      <c r="CB52" s="1004"/>
      <c r="CC52" s="1004"/>
      <c r="CD52" s="1004"/>
      <c r="CE52" s="1004"/>
      <c r="CF52" s="1004"/>
      <c r="CG52" s="1005"/>
      <c r="CH52" s="978"/>
      <c r="CI52" s="979"/>
      <c r="CJ52" s="979"/>
      <c r="CK52" s="979"/>
      <c r="CL52" s="980"/>
      <c r="CM52" s="978"/>
      <c r="CN52" s="979"/>
      <c r="CO52" s="979"/>
      <c r="CP52" s="979"/>
      <c r="CQ52" s="980"/>
      <c r="CR52" s="978"/>
      <c r="CS52" s="979"/>
      <c r="CT52" s="979"/>
      <c r="CU52" s="979"/>
      <c r="CV52" s="980"/>
      <c r="CW52" s="978"/>
      <c r="CX52" s="979"/>
      <c r="CY52" s="979"/>
      <c r="CZ52" s="979"/>
      <c r="DA52" s="980"/>
      <c r="DB52" s="978"/>
      <c r="DC52" s="979"/>
      <c r="DD52" s="979"/>
      <c r="DE52" s="979"/>
      <c r="DF52" s="980"/>
      <c r="DG52" s="978"/>
      <c r="DH52" s="979"/>
      <c r="DI52" s="979"/>
      <c r="DJ52" s="979"/>
      <c r="DK52" s="980"/>
      <c r="DL52" s="978"/>
      <c r="DM52" s="979"/>
      <c r="DN52" s="979"/>
      <c r="DO52" s="979"/>
      <c r="DP52" s="980"/>
      <c r="DQ52" s="978"/>
      <c r="DR52" s="979"/>
      <c r="DS52" s="979"/>
      <c r="DT52" s="979"/>
      <c r="DU52" s="980"/>
      <c r="DV52" s="981"/>
      <c r="DW52" s="982"/>
      <c r="DX52" s="982"/>
      <c r="DY52" s="982"/>
      <c r="DZ52" s="983"/>
      <c r="EA52" s="191"/>
    </row>
    <row r="53" spans="1:131" s="192" customFormat="1" ht="26.25" customHeight="1">
      <c r="A53" s="206">
        <v>26</v>
      </c>
      <c r="B53" s="1032"/>
      <c r="C53" s="1033"/>
      <c r="D53" s="1033"/>
      <c r="E53" s="1033"/>
      <c r="F53" s="1033"/>
      <c r="G53" s="1033"/>
      <c r="H53" s="1033"/>
      <c r="I53" s="1033"/>
      <c r="J53" s="1033"/>
      <c r="K53" s="1033"/>
      <c r="L53" s="1033"/>
      <c r="M53" s="1033"/>
      <c r="N53" s="1033"/>
      <c r="O53" s="1033"/>
      <c r="P53" s="1034"/>
      <c r="Q53" s="1028"/>
      <c r="R53" s="1009"/>
      <c r="S53" s="1009"/>
      <c r="T53" s="1009"/>
      <c r="U53" s="1009"/>
      <c r="V53" s="1009"/>
      <c r="W53" s="1009"/>
      <c r="X53" s="1009"/>
      <c r="Y53" s="1009"/>
      <c r="Z53" s="1009"/>
      <c r="AA53" s="1009"/>
      <c r="AB53" s="1009"/>
      <c r="AC53" s="1009"/>
      <c r="AD53" s="1009"/>
      <c r="AE53" s="1029"/>
      <c r="AF53" s="1035"/>
      <c r="AG53" s="1036"/>
      <c r="AH53" s="1036"/>
      <c r="AI53" s="1036"/>
      <c r="AJ53" s="1037"/>
      <c r="AK53" s="1011"/>
      <c r="AL53" s="1009"/>
      <c r="AM53" s="1009"/>
      <c r="AN53" s="1009"/>
      <c r="AO53" s="1009"/>
      <c r="AP53" s="1009"/>
      <c r="AQ53" s="1009"/>
      <c r="AR53" s="1009"/>
      <c r="AS53" s="1009"/>
      <c r="AT53" s="1009"/>
      <c r="AU53" s="1009"/>
      <c r="AV53" s="1009"/>
      <c r="AW53" s="1009"/>
      <c r="AX53" s="1009"/>
      <c r="AY53" s="1009"/>
      <c r="AZ53" s="1012"/>
      <c r="BA53" s="1012"/>
      <c r="BB53" s="1012"/>
      <c r="BC53" s="1012"/>
      <c r="BD53" s="1012"/>
      <c r="BE53" s="1030"/>
      <c r="BF53" s="1030"/>
      <c r="BG53" s="1030"/>
      <c r="BH53" s="1030"/>
      <c r="BI53" s="1031"/>
      <c r="BJ53" s="197"/>
      <c r="BK53" s="197"/>
      <c r="BL53" s="197"/>
      <c r="BM53" s="197"/>
      <c r="BN53" s="197"/>
      <c r="BO53" s="210"/>
      <c r="BP53" s="210"/>
      <c r="BQ53" s="207">
        <v>47</v>
      </c>
      <c r="BR53" s="208"/>
      <c r="BS53" s="1003"/>
      <c r="BT53" s="1004"/>
      <c r="BU53" s="1004"/>
      <c r="BV53" s="1004"/>
      <c r="BW53" s="1004"/>
      <c r="BX53" s="1004"/>
      <c r="BY53" s="1004"/>
      <c r="BZ53" s="1004"/>
      <c r="CA53" s="1004"/>
      <c r="CB53" s="1004"/>
      <c r="CC53" s="1004"/>
      <c r="CD53" s="1004"/>
      <c r="CE53" s="1004"/>
      <c r="CF53" s="1004"/>
      <c r="CG53" s="1005"/>
      <c r="CH53" s="978"/>
      <c r="CI53" s="979"/>
      <c r="CJ53" s="979"/>
      <c r="CK53" s="979"/>
      <c r="CL53" s="980"/>
      <c r="CM53" s="978"/>
      <c r="CN53" s="979"/>
      <c r="CO53" s="979"/>
      <c r="CP53" s="979"/>
      <c r="CQ53" s="980"/>
      <c r="CR53" s="978"/>
      <c r="CS53" s="979"/>
      <c r="CT53" s="979"/>
      <c r="CU53" s="979"/>
      <c r="CV53" s="980"/>
      <c r="CW53" s="978"/>
      <c r="CX53" s="979"/>
      <c r="CY53" s="979"/>
      <c r="CZ53" s="979"/>
      <c r="DA53" s="980"/>
      <c r="DB53" s="978"/>
      <c r="DC53" s="979"/>
      <c r="DD53" s="979"/>
      <c r="DE53" s="979"/>
      <c r="DF53" s="980"/>
      <c r="DG53" s="978"/>
      <c r="DH53" s="979"/>
      <c r="DI53" s="979"/>
      <c r="DJ53" s="979"/>
      <c r="DK53" s="980"/>
      <c r="DL53" s="978"/>
      <c r="DM53" s="979"/>
      <c r="DN53" s="979"/>
      <c r="DO53" s="979"/>
      <c r="DP53" s="980"/>
      <c r="DQ53" s="978"/>
      <c r="DR53" s="979"/>
      <c r="DS53" s="979"/>
      <c r="DT53" s="979"/>
      <c r="DU53" s="980"/>
      <c r="DV53" s="981"/>
      <c r="DW53" s="982"/>
      <c r="DX53" s="982"/>
      <c r="DY53" s="982"/>
      <c r="DZ53" s="983"/>
      <c r="EA53" s="191"/>
    </row>
    <row r="54" spans="1:131" s="192" customFormat="1" ht="26.25" customHeight="1">
      <c r="A54" s="206">
        <v>27</v>
      </c>
      <c r="B54" s="1032"/>
      <c r="C54" s="1033"/>
      <c r="D54" s="1033"/>
      <c r="E54" s="1033"/>
      <c r="F54" s="1033"/>
      <c r="G54" s="1033"/>
      <c r="H54" s="1033"/>
      <c r="I54" s="1033"/>
      <c r="J54" s="1033"/>
      <c r="K54" s="1033"/>
      <c r="L54" s="1033"/>
      <c r="M54" s="1033"/>
      <c r="N54" s="1033"/>
      <c r="O54" s="1033"/>
      <c r="P54" s="1034"/>
      <c r="Q54" s="1028"/>
      <c r="R54" s="1009"/>
      <c r="S54" s="1009"/>
      <c r="T54" s="1009"/>
      <c r="U54" s="1009"/>
      <c r="V54" s="1009"/>
      <c r="W54" s="1009"/>
      <c r="X54" s="1009"/>
      <c r="Y54" s="1009"/>
      <c r="Z54" s="1009"/>
      <c r="AA54" s="1009"/>
      <c r="AB54" s="1009"/>
      <c r="AC54" s="1009"/>
      <c r="AD54" s="1009"/>
      <c r="AE54" s="1029"/>
      <c r="AF54" s="1035"/>
      <c r="AG54" s="1036"/>
      <c r="AH54" s="1036"/>
      <c r="AI54" s="1036"/>
      <c r="AJ54" s="1037"/>
      <c r="AK54" s="1011"/>
      <c r="AL54" s="1009"/>
      <c r="AM54" s="1009"/>
      <c r="AN54" s="1009"/>
      <c r="AO54" s="1009"/>
      <c r="AP54" s="1009"/>
      <c r="AQ54" s="1009"/>
      <c r="AR54" s="1009"/>
      <c r="AS54" s="1009"/>
      <c r="AT54" s="1009"/>
      <c r="AU54" s="1009"/>
      <c r="AV54" s="1009"/>
      <c r="AW54" s="1009"/>
      <c r="AX54" s="1009"/>
      <c r="AY54" s="1009"/>
      <c r="AZ54" s="1012"/>
      <c r="BA54" s="1012"/>
      <c r="BB54" s="1012"/>
      <c r="BC54" s="1012"/>
      <c r="BD54" s="1012"/>
      <c r="BE54" s="1030"/>
      <c r="BF54" s="1030"/>
      <c r="BG54" s="1030"/>
      <c r="BH54" s="1030"/>
      <c r="BI54" s="1031"/>
      <c r="BJ54" s="197"/>
      <c r="BK54" s="197"/>
      <c r="BL54" s="197"/>
      <c r="BM54" s="197"/>
      <c r="BN54" s="197"/>
      <c r="BO54" s="210"/>
      <c r="BP54" s="210"/>
      <c r="BQ54" s="207">
        <v>48</v>
      </c>
      <c r="BR54" s="208"/>
      <c r="BS54" s="1003"/>
      <c r="BT54" s="1004"/>
      <c r="BU54" s="1004"/>
      <c r="BV54" s="1004"/>
      <c r="BW54" s="1004"/>
      <c r="BX54" s="1004"/>
      <c r="BY54" s="1004"/>
      <c r="BZ54" s="1004"/>
      <c r="CA54" s="1004"/>
      <c r="CB54" s="1004"/>
      <c r="CC54" s="1004"/>
      <c r="CD54" s="1004"/>
      <c r="CE54" s="1004"/>
      <c r="CF54" s="1004"/>
      <c r="CG54" s="1005"/>
      <c r="CH54" s="978"/>
      <c r="CI54" s="979"/>
      <c r="CJ54" s="979"/>
      <c r="CK54" s="979"/>
      <c r="CL54" s="980"/>
      <c r="CM54" s="978"/>
      <c r="CN54" s="979"/>
      <c r="CO54" s="979"/>
      <c r="CP54" s="979"/>
      <c r="CQ54" s="980"/>
      <c r="CR54" s="978"/>
      <c r="CS54" s="979"/>
      <c r="CT54" s="979"/>
      <c r="CU54" s="979"/>
      <c r="CV54" s="980"/>
      <c r="CW54" s="978"/>
      <c r="CX54" s="979"/>
      <c r="CY54" s="979"/>
      <c r="CZ54" s="979"/>
      <c r="DA54" s="980"/>
      <c r="DB54" s="978"/>
      <c r="DC54" s="979"/>
      <c r="DD54" s="979"/>
      <c r="DE54" s="979"/>
      <c r="DF54" s="980"/>
      <c r="DG54" s="978"/>
      <c r="DH54" s="979"/>
      <c r="DI54" s="979"/>
      <c r="DJ54" s="979"/>
      <c r="DK54" s="980"/>
      <c r="DL54" s="978"/>
      <c r="DM54" s="979"/>
      <c r="DN54" s="979"/>
      <c r="DO54" s="979"/>
      <c r="DP54" s="980"/>
      <c r="DQ54" s="978"/>
      <c r="DR54" s="979"/>
      <c r="DS54" s="979"/>
      <c r="DT54" s="979"/>
      <c r="DU54" s="980"/>
      <c r="DV54" s="981"/>
      <c r="DW54" s="982"/>
      <c r="DX54" s="982"/>
      <c r="DY54" s="982"/>
      <c r="DZ54" s="983"/>
      <c r="EA54" s="191"/>
    </row>
    <row r="55" spans="1:131" s="192" customFormat="1" ht="26.25" customHeight="1">
      <c r="A55" s="206">
        <v>28</v>
      </c>
      <c r="B55" s="1032"/>
      <c r="C55" s="1033"/>
      <c r="D55" s="1033"/>
      <c r="E55" s="1033"/>
      <c r="F55" s="1033"/>
      <c r="G55" s="1033"/>
      <c r="H55" s="1033"/>
      <c r="I55" s="1033"/>
      <c r="J55" s="1033"/>
      <c r="K55" s="1033"/>
      <c r="L55" s="1033"/>
      <c r="M55" s="1033"/>
      <c r="N55" s="1033"/>
      <c r="O55" s="1033"/>
      <c r="P55" s="1034"/>
      <c r="Q55" s="1028"/>
      <c r="R55" s="1009"/>
      <c r="S55" s="1009"/>
      <c r="T55" s="1009"/>
      <c r="U55" s="1009"/>
      <c r="V55" s="1009"/>
      <c r="W55" s="1009"/>
      <c r="X55" s="1009"/>
      <c r="Y55" s="1009"/>
      <c r="Z55" s="1009"/>
      <c r="AA55" s="1009"/>
      <c r="AB55" s="1009"/>
      <c r="AC55" s="1009"/>
      <c r="AD55" s="1009"/>
      <c r="AE55" s="1029"/>
      <c r="AF55" s="1035"/>
      <c r="AG55" s="1036"/>
      <c r="AH55" s="1036"/>
      <c r="AI55" s="1036"/>
      <c r="AJ55" s="1037"/>
      <c r="AK55" s="1011"/>
      <c r="AL55" s="1009"/>
      <c r="AM55" s="1009"/>
      <c r="AN55" s="1009"/>
      <c r="AO55" s="1009"/>
      <c r="AP55" s="1009"/>
      <c r="AQ55" s="1009"/>
      <c r="AR55" s="1009"/>
      <c r="AS55" s="1009"/>
      <c r="AT55" s="1009"/>
      <c r="AU55" s="1009"/>
      <c r="AV55" s="1009"/>
      <c r="AW55" s="1009"/>
      <c r="AX55" s="1009"/>
      <c r="AY55" s="1009"/>
      <c r="AZ55" s="1012"/>
      <c r="BA55" s="1012"/>
      <c r="BB55" s="1012"/>
      <c r="BC55" s="1012"/>
      <c r="BD55" s="1012"/>
      <c r="BE55" s="1030"/>
      <c r="BF55" s="1030"/>
      <c r="BG55" s="1030"/>
      <c r="BH55" s="1030"/>
      <c r="BI55" s="1031"/>
      <c r="BJ55" s="197"/>
      <c r="BK55" s="197"/>
      <c r="BL55" s="197"/>
      <c r="BM55" s="197"/>
      <c r="BN55" s="197"/>
      <c r="BO55" s="210"/>
      <c r="BP55" s="210"/>
      <c r="BQ55" s="207">
        <v>49</v>
      </c>
      <c r="BR55" s="208"/>
      <c r="BS55" s="1003"/>
      <c r="BT55" s="1004"/>
      <c r="BU55" s="1004"/>
      <c r="BV55" s="1004"/>
      <c r="BW55" s="1004"/>
      <c r="BX55" s="1004"/>
      <c r="BY55" s="1004"/>
      <c r="BZ55" s="1004"/>
      <c r="CA55" s="1004"/>
      <c r="CB55" s="1004"/>
      <c r="CC55" s="1004"/>
      <c r="CD55" s="1004"/>
      <c r="CE55" s="1004"/>
      <c r="CF55" s="1004"/>
      <c r="CG55" s="1005"/>
      <c r="CH55" s="978"/>
      <c r="CI55" s="979"/>
      <c r="CJ55" s="979"/>
      <c r="CK55" s="979"/>
      <c r="CL55" s="980"/>
      <c r="CM55" s="978"/>
      <c r="CN55" s="979"/>
      <c r="CO55" s="979"/>
      <c r="CP55" s="979"/>
      <c r="CQ55" s="980"/>
      <c r="CR55" s="978"/>
      <c r="CS55" s="979"/>
      <c r="CT55" s="979"/>
      <c r="CU55" s="979"/>
      <c r="CV55" s="980"/>
      <c r="CW55" s="978"/>
      <c r="CX55" s="979"/>
      <c r="CY55" s="979"/>
      <c r="CZ55" s="979"/>
      <c r="DA55" s="980"/>
      <c r="DB55" s="978"/>
      <c r="DC55" s="979"/>
      <c r="DD55" s="979"/>
      <c r="DE55" s="979"/>
      <c r="DF55" s="980"/>
      <c r="DG55" s="978"/>
      <c r="DH55" s="979"/>
      <c r="DI55" s="979"/>
      <c r="DJ55" s="979"/>
      <c r="DK55" s="980"/>
      <c r="DL55" s="978"/>
      <c r="DM55" s="979"/>
      <c r="DN55" s="979"/>
      <c r="DO55" s="979"/>
      <c r="DP55" s="980"/>
      <c r="DQ55" s="978"/>
      <c r="DR55" s="979"/>
      <c r="DS55" s="979"/>
      <c r="DT55" s="979"/>
      <c r="DU55" s="980"/>
      <c r="DV55" s="981"/>
      <c r="DW55" s="982"/>
      <c r="DX55" s="982"/>
      <c r="DY55" s="982"/>
      <c r="DZ55" s="983"/>
      <c r="EA55" s="191"/>
    </row>
    <row r="56" spans="1:131" s="192" customFormat="1" ht="26.25" customHeight="1">
      <c r="A56" s="206">
        <v>29</v>
      </c>
      <c r="B56" s="1032"/>
      <c r="C56" s="1033"/>
      <c r="D56" s="1033"/>
      <c r="E56" s="1033"/>
      <c r="F56" s="1033"/>
      <c r="G56" s="1033"/>
      <c r="H56" s="1033"/>
      <c r="I56" s="1033"/>
      <c r="J56" s="1033"/>
      <c r="K56" s="1033"/>
      <c r="L56" s="1033"/>
      <c r="M56" s="1033"/>
      <c r="N56" s="1033"/>
      <c r="O56" s="1033"/>
      <c r="P56" s="1034"/>
      <c r="Q56" s="1028"/>
      <c r="R56" s="1009"/>
      <c r="S56" s="1009"/>
      <c r="T56" s="1009"/>
      <c r="U56" s="1009"/>
      <c r="V56" s="1009"/>
      <c r="W56" s="1009"/>
      <c r="X56" s="1009"/>
      <c r="Y56" s="1009"/>
      <c r="Z56" s="1009"/>
      <c r="AA56" s="1009"/>
      <c r="AB56" s="1009"/>
      <c r="AC56" s="1009"/>
      <c r="AD56" s="1009"/>
      <c r="AE56" s="1029"/>
      <c r="AF56" s="1035"/>
      <c r="AG56" s="1036"/>
      <c r="AH56" s="1036"/>
      <c r="AI56" s="1036"/>
      <c r="AJ56" s="1037"/>
      <c r="AK56" s="1011"/>
      <c r="AL56" s="1009"/>
      <c r="AM56" s="1009"/>
      <c r="AN56" s="1009"/>
      <c r="AO56" s="1009"/>
      <c r="AP56" s="1009"/>
      <c r="AQ56" s="1009"/>
      <c r="AR56" s="1009"/>
      <c r="AS56" s="1009"/>
      <c r="AT56" s="1009"/>
      <c r="AU56" s="1009"/>
      <c r="AV56" s="1009"/>
      <c r="AW56" s="1009"/>
      <c r="AX56" s="1009"/>
      <c r="AY56" s="1009"/>
      <c r="AZ56" s="1012"/>
      <c r="BA56" s="1012"/>
      <c r="BB56" s="1012"/>
      <c r="BC56" s="1012"/>
      <c r="BD56" s="1012"/>
      <c r="BE56" s="1030"/>
      <c r="BF56" s="1030"/>
      <c r="BG56" s="1030"/>
      <c r="BH56" s="1030"/>
      <c r="BI56" s="1031"/>
      <c r="BJ56" s="197"/>
      <c r="BK56" s="197"/>
      <c r="BL56" s="197"/>
      <c r="BM56" s="197"/>
      <c r="BN56" s="197"/>
      <c r="BO56" s="210"/>
      <c r="BP56" s="210"/>
      <c r="BQ56" s="207">
        <v>50</v>
      </c>
      <c r="BR56" s="208"/>
      <c r="BS56" s="1003"/>
      <c r="BT56" s="1004"/>
      <c r="BU56" s="1004"/>
      <c r="BV56" s="1004"/>
      <c r="BW56" s="1004"/>
      <c r="BX56" s="1004"/>
      <c r="BY56" s="1004"/>
      <c r="BZ56" s="1004"/>
      <c r="CA56" s="1004"/>
      <c r="CB56" s="1004"/>
      <c r="CC56" s="1004"/>
      <c r="CD56" s="1004"/>
      <c r="CE56" s="1004"/>
      <c r="CF56" s="1004"/>
      <c r="CG56" s="1005"/>
      <c r="CH56" s="978"/>
      <c r="CI56" s="979"/>
      <c r="CJ56" s="979"/>
      <c r="CK56" s="979"/>
      <c r="CL56" s="980"/>
      <c r="CM56" s="978"/>
      <c r="CN56" s="979"/>
      <c r="CO56" s="979"/>
      <c r="CP56" s="979"/>
      <c r="CQ56" s="980"/>
      <c r="CR56" s="978"/>
      <c r="CS56" s="979"/>
      <c r="CT56" s="979"/>
      <c r="CU56" s="979"/>
      <c r="CV56" s="980"/>
      <c r="CW56" s="978"/>
      <c r="CX56" s="979"/>
      <c r="CY56" s="979"/>
      <c r="CZ56" s="979"/>
      <c r="DA56" s="980"/>
      <c r="DB56" s="978"/>
      <c r="DC56" s="979"/>
      <c r="DD56" s="979"/>
      <c r="DE56" s="979"/>
      <c r="DF56" s="980"/>
      <c r="DG56" s="978"/>
      <c r="DH56" s="979"/>
      <c r="DI56" s="979"/>
      <c r="DJ56" s="979"/>
      <c r="DK56" s="980"/>
      <c r="DL56" s="978"/>
      <c r="DM56" s="979"/>
      <c r="DN56" s="979"/>
      <c r="DO56" s="979"/>
      <c r="DP56" s="980"/>
      <c r="DQ56" s="978"/>
      <c r="DR56" s="979"/>
      <c r="DS56" s="979"/>
      <c r="DT56" s="979"/>
      <c r="DU56" s="980"/>
      <c r="DV56" s="981"/>
      <c r="DW56" s="982"/>
      <c r="DX56" s="982"/>
      <c r="DY56" s="982"/>
      <c r="DZ56" s="983"/>
      <c r="EA56" s="191"/>
    </row>
    <row r="57" spans="1:131" s="192" customFormat="1" ht="26.25" customHeight="1">
      <c r="A57" s="206">
        <v>30</v>
      </c>
      <c r="B57" s="1032"/>
      <c r="C57" s="1033"/>
      <c r="D57" s="1033"/>
      <c r="E57" s="1033"/>
      <c r="F57" s="1033"/>
      <c r="G57" s="1033"/>
      <c r="H57" s="1033"/>
      <c r="I57" s="1033"/>
      <c r="J57" s="1033"/>
      <c r="K57" s="1033"/>
      <c r="L57" s="1033"/>
      <c r="M57" s="1033"/>
      <c r="N57" s="1033"/>
      <c r="O57" s="1033"/>
      <c r="P57" s="1034"/>
      <c r="Q57" s="1028"/>
      <c r="R57" s="1009"/>
      <c r="S57" s="1009"/>
      <c r="T57" s="1009"/>
      <c r="U57" s="1009"/>
      <c r="V57" s="1009"/>
      <c r="W57" s="1009"/>
      <c r="X57" s="1009"/>
      <c r="Y57" s="1009"/>
      <c r="Z57" s="1009"/>
      <c r="AA57" s="1009"/>
      <c r="AB57" s="1009"/>
      <c r="AC57" s="1009"/>
      <c r="AD57" s="1009"/>
      <c r="AE57" s="1029"/>
      <c r="AF57" s="1035"/>
      <c r="AG57" s="1036"/>
      <c r="AH57" s="1036"/>
      <c r="AI57" s="1036"/>
      <c r="AJ57" s="1037"/>
      <c r="AK57" s="1011"/>
      <c r="AL57" s="1009"/>
      <c r="AM57" s="1009"/>
      <c r="AN57" s="1009"/>
      <c r="AO57" s="1009"/>
      <c r="AP57" s="1009"/>
      <c r="AQ57" s="1009"/>
      <c r="AR57" s="1009"/>
      <c r="AS57" s="1009"/>
      <c r="AT57" s="1009"/>
      <c r="AU57" s="1009"/>
      <c r="AV57" s="1009"/>
      <c r="AW57" s="1009"/>
      <c r="AX57" s="1009"/>
      <c r="AY57" s="1009"/>
      <c r="AZ57" s="1012"/>
      <c r="BA57" s="1012"/>
      <c r="BB57" s="1012"/>
      <c r="BC57" s="1012"/>
      <c r="BD57" s="1012"/>
      <c r="BE57" s="1030"/>
      <c r="BF57" s="1030"/>
      <c r="BG57" s="1030"/>
      <c r="BH57" s="1030"/>
      <c r="BI57" s="1031"/>
      <c r="BJ57" s="197"/>
      <c r="BK57" s="197"/>
      <c r="BL57" s="197"/>
      <c r="BM57" s="197"/>
      <c r="BN57" s="197"/>
      <c r="BO57" s="210"/>
      <c r="BP57" s="210"/>
      <c r="BQ57" s="207">
        <v>51</v>
      </c>
      <c r="BR57" s="208"/>
      <c r="BS57" s="1003"/>
      <c r="BT57" s="1004"/>
      <c r="BU57" s="1004"/>
      <c r="BV57" s="1004"/>
      <c r="BW57" s="1004"/>
      <c r="BX57" s="1004"/>
      <c r="BY57" s="1004"/>
      <c r="BZ57" s="1004"/>
      <c r="CA57" s="1004"/>
      <c r="CB57" s="1004"/>
      <c r="CC57" s="1004"/>
      <c r="CD57" s="1004"/>
      <c r="CE57" s="1004"/>
      <c r="CF57" s="1004"/>
      <c r="CG57" s="1005"/>
      <c r="CH57" s="978"/>
      <c r="CI57" s="979"/>
      <c r="CJ57" s="979"/>
      <c r="CK57" s="979"/>
      <c r="CL57" s="980"/>
      <c r="CM57" s="978"/>
      <c r="CN57" s="979"/>
      <c r="CO57" s="979"/>
      <c r="CP57" s="979"/>
      <c r="CQ57" s="980"/>
      <c r="CR57" s="978"/>
      <c r="CS57" s="979"/>
      <c r="CT57" s="979"/>
      <c r="CU57" s="979"/>
      <c r="CV57" s="980"/>
      <c r="CW57" s="978"/>
      <c r="CX57" s="979"/>
      <c r="CY57" s="979"/>
      <c r="CZ57" s="979"/>
      <c r="DA57" s="980"/>
      <c r="DB57" s="978"/>
      <c r="DC57" s="979"/>
      <c r="DD57" s="979"/>
      <c r="DE57" s="979"/>
      <c r="DF57" s="980"/>
      <c r="DG57" s="978"/>
      <c r="DH57" s="979"/>
      <c r="DI57" s="979"/>
      <c r="DJ57" s="979"/>
      <c r="DK57" s="980"/>
      <c r="DL57" s="978"/>
      <c r="DM57" s="979"/>
      <c r="DN57" s="979"/>
      <c r="DO57" s="979"/>
      <c r="DP57" s="980"/>
      <c r="DQ57" s="978"/>
      <c r="DR57" s="979"/>
      <c r="DS57" s="979"/>
      <c r="DT57" s="979"/>
      <c r="DU57" s="980"/>
      <c r="DV57" s="981"/>
      <c r="DW57" s="982"/>
      <c r="DX57" s="982"/>
      <c r="DY57" s="982"/>
      <c r="DZ57" s="983"/>
      <c r="EA57" s="191"/>
    </row>
    <row r="58" spans="1:131" s="192" customFormat="1" ht="26.25" customHeight="1">
      <c r="A58" s="206">
        <v>31</v>
      </c>
      <c r="B58" s="1032"/>
      <c r="C58" s="1033"/>
      <c r="D58" s="1033"/>
      <c r="E58" s="1033"/>
      <c r="F58" s="1033"/>
      <c r="G58" s="1033"/>
      <c r="H58" s="1033"/>
      <c r="I58" s="1033"/>
      <c r="J58" s="1033"/>
      <c r="K58" s="1033"/>
      <c r="L58" s="1033"/>
      <c r="M58" s="1033"/>
      <c r="N58" s="1033"/>
      <c r="O58" s="1033"/>
      <c r="P58" s="1034"/>
      <c r="Q58" s="1028"/>
      <c r="R58" s="1009"/>
      <c r="S58" s="1009"/>
      <c r="T58" s="1009"/>
      <c r="U58" s="1009"/>
      <c r="V58" s="1009"/>
      <c r="W58" s="1009"/>
      <c r="X58" s="1009"/>
      <c r="Y58" s="1009"/>
      <c r="Z58" s="1009"/>
      <c r="AA58" s="1009"/>
      <c r="AB58" s="1009"/>
      <c r="AC58" s="1009"/>
      <c r="AD58" s="1009"/>
      <c r="AE58" s="1029"/>
      <c r="AF58" s="1035"/>
      <c r="AG58" s="1036"/>
      <c r="AH58" s="1036"/>
      <c r="AI58" s="1036"/>
      <c r="AJ58" s="1037"/>
      <c r="AK58" s="1011"/>
      <c r="AL58" s="1009"/>
      <c r="AM58" s="1009"/>
      <c r="AN58" s="1009"/>
      <c r="AO58" s="1009"/>
      <c r="AP58" s="1009"/>
      <c r="AQ58" s="1009"/>
      <c r="AR58" s="1009"/>
      <c r="AS58" s="1009"/>
      <c r="AT58" s="1009"/>
      <c r="AU58" s="1009"/>
      <c r="AV58" s="1009"/>
      <c r="AW58" s="1009"/>
      <c r="AX58" s="1009"/>
      <c r="AY58" s="1009"/>
      <c r="AZ58" s="1012"/>
      <c r="BA58" s="1012"/>
      <c r="BB58" s="1012"/>
      <c r="BC58" s="1012"/>
      <c r="BD58" s="1012"/>
      <c r="BE58" s="1030"/>
      <c r="BF58" s="1030"/>
      <c r="BG58" s="1030"/>
      <c r="BH58" s="1030"/>
      <c r="BI58" s="1031"/>
      <c r="BJ58" s="197"/>
      <c r="BK58" s="197"/>
      <c r="BL58" s="197"/>
      <c r="BM58" s="197"/>
      <c r="BN58" s="197"/>
      <c r="BO58" s="210"/>
      <c r="BP58" s="210"/>
      <c r="BQ58" s="207">
        <v>52</v>
      </c>
      <c r="BR58" s="208"/>
      <c r="BS58" s="1003"/>
      <c r="BT58" s="1004"/>
      <c r="BU58" s="1004"/>
      <c r="BV58" s="1004"/>
      <c r="BW58" s="1004"/>
      <c r="BX58" s="1004"/>
      <c r="BY58" s="1004"/>
      <c r="BZ58" s="1004"/>
      <c r="CA58" s="1004"/>
      <c r="CB58" s="1004"/>
      <c r="CC58" s="1004"/>
      <c r="CD58" s="1004"/>
      <c r="CE58" s="1004"/>
      <c r="CF58" s="1004"/>
      <c r="CG58" s="1005"/>
      <c r="CH58" s="978"/>
      <c r="CI58" s="979"/>
      <c r="CJ58" s="979"/>
      <c r="CK58" s="979"/>
      <c r="CL58" s="980"/>
      <c r="CM58" s="978"/>
      <c r="CN58" s="979"/>
      <c r="CO58" s="979"/>
      <c r="CP58" s="979"/>
      <c r="CQ58" s="980"/>
      <c r="CR58" s="978"/>
      <c r="CS58" s="979"/>
      <c r="CT58" s="979"/>
      <c r="CU58" s="979"/>
      <c r="CV58" s="980"/>
      <c r="CW58" s="978"/>
      <c r="CX58" s="979"/>
      <c r="CY58" s="979"/>
      <c r="CZ58" s="979"/>
      <c r="DA58" s="980"/>
      <c r="DB58" s="978"/>
      <c r="DC58" s="979"/>
      <c r="DD58" s="979"/>
      <c r="DE58" s="979"/>
      <c r="DF58" s="980"/>
      <c r="DG58" s="978"/>
      <c r="DH58" s="979"/>
      <c r="DI58" s="979"/>
      <c r="DJ58" s="979"/>
      <c r="DK58" s="980"/>
      <c r="DL58" s="978"/>
      <c r="DM58" s="979"/>
      <c r="DN58" s="979"/>
      <c r="DO58" s="979"/>
      <c r="DP58" s="980"/>
      <c r="DQ58" s="978"/>
      <c r="DR58" s="979"/>
      <c r="DS58" s="979"/>
      <c r="DT58" s="979"/>
      <c r="DU58" s="980"/>
      <c r="DV58" s="981"/>
      <c r="DW58" s="982"/>
      <c r="DX58" s="982"/>
      <c r="DY58" s="982"/>
      <c r="DZ58" s="983"/>
      <c r="EA58" s="191"/>
    </row>
    <row r="59" spans="1:131" s="192" customFormat="1" ht="26.25" customHeight="1">
      <c r="A59" s="206">
        <v>32</v>
      </c>
      <c r="B59" s="1032"/>
      <c r="C59" s="1033"/>
      <c r="D59" s="1033"/>
      <c r="E59" s="1033"/>
      <c r="F59" s="1033"/>
      <c r="G59" s="1033"/>
      <c r="H59" s="1033"/>
      <c r="I59" s="1033"/>
      <c r="J59" s="1033"/>
      <c r="K59" s="1033"/>
      <c r="L59" s="1033"/>
      <c r="M59" s="1033"/>
      <c r="N59" s="1033"/>
      <c r="O59" s="1033"/>
      <c r="P59" s="1034"/>
      <c r="Q59" s="1028"/>
      <c r="R59" s="1009"/>
      <c r="S59" s="1009"/>
      <c r="T59" s="1009"/>
      <c r="U59" s="1009"/>
      <c r="V59" s="1009"/>
      <c r="W59" s="1009"/>
      <c r="X59" s="1009"/>
      <c r="Y59" s="1009"/>
      <c r="Z59" s="1009"/>
      <c r="AA59" s="1009"/>
      <c r="AB59" s="1009"/>
      <c r="AC59" s="1009"/>
      <c r="AD59" s="1009"/>
      <c r="AE59" s="1029"/>
      <c r="AF59" s="1035"/>
      <c r="AG59" s="1036"/>
      <c r="AH59" s="1036"/>
      <c r="AI59" s="1036"/>
      <c r="AJ59" s="1037"/>
      <c r="AK59" s="1011"/>
      <c r="AL59" s="1009"/>
      <c r="AM59" s="1009"/>
      <c r="AN59" s="1009"/>
      <c r="AO59" s="1009"/>
      <c r="AP59" s="1009"/>
      <c r="AQ59" s="1009"/>
      <c r="AR59" s="1009"/>
      <c r="AS59" s="1009"/>
      <c r="AT59" s="1009"/>
      <c r="AU59" s="1009"/>
      <c r="AV59" s="1009"/>
      <c r="AW59" s="1009"/>
      <c r="AX59" s="1009"/>
      <c r="AY59" s="1009"/>
      <c r="AZ59" s="1012"/>
      <c r="BA59" s="1012"/>
      <c r="BB59" s="1012"/>
      <c r="BC59" s="1012"/>
      <c r="BD59" s="1012"/>
      <c r="BE59" s="1030"/>
      <c r="BF59" s="1030"/>
      <c r="BG59" s="1030"/>
      <c r="BH59" s="1030"/>
      <c r="BI59" s="1031"/>
      <c r="BJ59" s="197"/>
      <c r="BK59" s="197"/>
      <c r="BL59" s="197"/>
      <c r="BM59" s="197"/>
      <c r="BN59" s="197"/>
      <c r="BO59" s="210"/>
      <c r="BP59" s="210"/>
      <c r="BQ59" s="207">
        <v>53</v>
      </c>
      <c r="BR59" s="208"/>
      <c r="BS59" s="1003"/>
      <c r="BT59" s="1004"/>
      <c r="BU59" s="1004"/>
      <c r="BV59" s="1004"/>
      <c r="BW59" s="1004"/>
      <c r="BX59" s="1004"/>
      <c r="BY59" s="1004"/>
      <c r="BZ59" s="1004"/>
      <c r="CA59" s="1004"/>
      <c r="CB59" s="1004"/>
      <c r="CC59" s="1004"/>
      <c r="CD59" s="1004"/>
      <c r="CE59" s="1004"/>
      <c r="CF59" s="1004"/>
      <c r="CG59" s="1005"/>
      <c r="CH59" s="978"/>
      <c r="CI59" s="979"/>
      <c r="CJ59" s="979"/>
      <c r="CK59" s="979"/>
      <c r="CL59" s="980"/>
      <c r="CM59" s="978"/>
      <c r="CN59" s="979"/>
      <c r="CO59" s="979"/>
      <c r="CP59" s="979"/>
      <c r="CQ59" s="980"/>
      <c r="CR59" s="978"/>
      <c r="CS59" s="979"/>
      <c r="CT59" s="979"/>
      <c r="CU59" s="979"/>
      <c r="CV59" s="980"/>
      <c r="CW59" s="978"/>
      <c r="CX59" s="979"/>
      <c r="CY59" s="979"/>
      <c r="CZ59" s="979"/>
      <c r="DA59" s="980"/>
      <c r="DB59" s="978"/>
      <c r="DC59" s="979"/>
      <c r="DD59" s="979"/>
      <c r="DE59" s="979"/>
      <c r="DF59" s="980"/>
      <c r="DG59" s="978"/>
      <c r="DH59" s="979"/>
      <c r="DI59" s="979"/>
      <c r="DJ59" s="979"/>
      <c r="DK59" s="980"/>
      <c r="DL59" s="978"/>
      <c r="DM59" s="979"/>
      <c r="DN59" s="979"/>
      <c r="DO59" s="979"/>
      <c r="DP59" s="980"/>
      <c r="DQ59" s="978"/>
      <c r="DR59" s="979"/>
      <c r="DS59" s="979"/>
      <c r="DT59" s="979"/>
      <c r="DU59" s="980"/>
      <c r="DV59" s="981"/>
      <c r="DW59" s="982"/>
      <c r="DX59" s="982"/>
      <c r="DY59" s="982"/>
      <c r="DZ59" s="983"/>
      <c r="EA59" s="191"/>
    </row>
    <row r="60" spans="1:131" s="192" customFormat="1" ht="26.25" customHeight="1">
      <c r="A60" s="206">
        <v>33</v>
      </c>
      <c r="B60" s="1032"/>
      <c r="C60" s="1033"/>
      <c r="D60" s="1033"/>
      <c r="E60" s="1033"/>
      <c r="F60" s="1033"/>
      <c r="G60" s="1033"/>
      <c r="H60" s="1033"/>
      <c r="I60" s="1033"/>
      <c r="J60" s="1033"/>
      <c r="K60" s="1033"/>
      <c r="L60" s="1033"/>
      <c r="M60" s="1033"/>
      <c r="N60" s="1033"/>
      <c r="O60" s="1033"/>
      <c r="P60" s="1034"/>
      <c r="Q60" s="1028"/>
      <c r="R60" s="1009"/>
      <c r="S60" s="1009"/>
      <c r="T60" s="1009"/>
      <c r="U60" s="1009"/>
      <c r="V60" s="1009"/>
      <c r="W60" s="1009"/>
      <c r="X60" s="1009"/>
      <c r="Y60" s="1009"/>
      <c r="Z60" s="1009"/>
      <c r="AA60" s="1009"/>
      <c r="AB60" s="1009"/>
      <c r="AC60" s="1009"/>
      <c r="AD60" s="1009"/>
      <c r="AE60" s="1029"/>
      <c r="AF60" s="1035"/>
      <c r="AG60" s="1036"/>
      <c r="AH60" s="1036"/>
      <c r="AI60" s="1036"/>
      <c r="AJ60" s="1037"/>
      <c r="AK60" s="1011"/>
      <c r="AL60" s="1009"/>
      <c r="AM60" s="1009"/>
      <c r="AN60" s="1009"/>
      <c r="AO60" s="1009"/>
      <c r="AP60" s="1009"/>
      <c r="AQ60" s="1009"/>
      <c r="AR60" s="1009"/>
      <c r="AS60" s="1009"/>
      <c r="AT60" s="1009"/>
      <c r="AU60" s="1009"/>
      <c r="AV60" s="1009"/>
      <c r="AW60" s="1009"/>
      <c r="AX60" s="1009"/>
      <c r="AY60" s="1009"/>
      <c r="AZ60" s="1012"/>
      <c r="BA60" s="1012"/>
      <c r="BB60" s="1012"/>
      <c r="BC60" s="1012"/>
      <c r="BD60" s="1012"/>
      <c r="BE60" s="1030"/>
      <c r="BF60" s="1030"/>
      <c r="BG60" s="1030"/>
      <c r="BH60" s="1030"/>
      <c r="BI60" s="1031"/>
      <c r="BJ60" s="197"/>
      <c r="BK60" s="197"/>
      <c r="BL60" s="197"/>
      <c r="BM60" s="197"/>
      <c r="BN60" s="197"/>
      <c r="BO60" s="210"/>
      <c r="BP60" s="210"/>
      <c r="BQ60" s="207">
        <v>54</v>
      </c>
      <c r="BR60" s="208"/>
      <c r="BS60" s="1003"/>
      <c r="BT60" s="1004"/>
      <c r="BU60" s="1004"/>
      <c r="BV60" s="1004"/>
      <c r="BW60" s="1004"/>
      <c r="BX60" s="1004"/>
      <c r="BY60" s="1004"/>
      <c r="BZ60" s="1004"/>
      <c r="CA60" s="1004"/>
      <c r="CB60" s="1004"/>
      <c r="CC60" s="1004"/>
      <c r="CD60" s="1004"/>
      <c r="CE60" s="1004"/>
      <c r="CF60" s="1004"/>
      <c r="CG60" s="1005"/>
      <c r="CH60" s="978"/>
      <c r="CI60" s="979"/>
      <c r="CJ60" s="979"/>
      <c r="CK60" s="979"/>
      <c r="CL60" s="980"/>
      <c r="CM60" s="978"/>
      <c r="CN60" s="979"/>
      <c r="CO60" s="979"/>
      <c r="CP60" s="979"/>
      <c r="CQ60" s="980"/>
      <c r="CR60" s="978"/>
      <c r="CS60" s="979"/>
      <c r="CT60" s="979"/>
      <c r="CU60" s="979"/>
      <c r="CV60" s="980"/>
      <c r="CW60" s="978"/>
      <c r="CX60" s="979"/>
      <c r="CY60" s="979"/>
      <c r="CZ60" s="979"/>
      <c r="DA60" s="980"/>
      <c r="DB60" s="978"/>
      <c r="DC60" s="979"/>
      <c r="DD60" s="979"/>
      <c r="DE60" s="979"/>
      <c r="DF60" s="980"/>
      <c r="DG60" s="978"/>
      <c r="DH60" s="979"/>
      <c r="DI60" s="979"/>
      <c r="DJ60" s="979"/>
      <c r="DK60" s="980"/>
      <c r="DL60" s="978"/>
      <c r="DM60" s="979"/>
      <c r="DN60" s="979"/>
      <c r="DO60" s="979"/>
      <c r="DP60" s="980"/>
      <c r="DQ60" s="978"/>
      <c r="DR60" s="979"/>
      <c r="DS60" s="979"/>
      <c r="DT60" s="979"/>
      <c r="DU60" s="980"/>
      <c r="DV60" s="981"/>
      <c r="DW60" s="982"/>
      <c r="DX60" s="982"/>
      <c r="DY60" s="982"/>
      <c r="DZ60" s="983"/>
      <c r="EA60" s="191"/>
    </row>
    <row r="61" spans="1:131" s="192" customFormat="1" ht="26.25" customHeight="1" thickBot="1">
      <c r="A61" s="206">
        <v>34</v>
      </c>
      <c r="B61" s="1032"/>
      <c r="C61" s="1033"/>
      <c r="D61" s="1033"/>
      <c r="E61" s="1033"/>
      <c r="F61" s="1033"/>
      <c r="G61" s="1033"/>
      <c r="H61" s="1033"/>
      <c r="I61" s="1033"/>
      <c r="J61" s="1033"/>
      <c r="K61" s="1033"/>
      <c r="L61" s="1033"/>
      <c r="M61" s="1033"/>
      <c r="N61" s="1033"/>
      <c r="O61" s="1033"/>
      <c r="P61" s="1034"/>
      <c r="Q61" s="1028"/>
      <c r="R61" s="1009"/>
      <c r="S61" s="1009"/>
      <c r="T61" s="1009"/>
      <c r="U61" s="1009"/>
      <c r="V61" s="1009"/>
      <c r="W61" s="1009"/>
      <c r="X61" s="1009"/>
      <c r="Y61" s="1009"/>
      <c r="Z61" s="1009"/>
      <c r="AA61" s="1009"/>
      <c r="AB61" s="1009"/>
      <c r="AC61" s="1009"/>
      <c r="AD61" s="1009"/>
      <c r="AE61" s="1029"/>
      <c r="AF61" s="1035"/>
      <c r="AG61" s="1036"/>
      <c r="AH61" s="1036"/>
      <c r="AI61" s="1036"/>
      <c r="AJ61" s="1037"/>
      <c r="AK61" s="1011"/>
      <c r="AL61" s="1009"/>
      <c r="AM61" s="1009"/>
      <c r="AN61" s="1009"/>
      <c r="AO61" s="1009"/>
      <c r="AP61" s="1009"/>
      <c r="AQ61" s="1009"/>
      <c r="AR61" s="1009"/>
      <c r="AS61" s="1009"/>
      <c r="AT61" s="1009"/>
      <c r="AU61" s="1009"/>
      <c r="AV61" s="1009"/>
      <c r="AW61" s="1009"/>
      <c r="AX61" s="1009"/>
      <c r="AY61" s="1009"/>
      <c r="AZ61" s="1012"/>
      <c r="BA61" s="1012"/>
      <c r="BB61" s="1012"/>
      <c r="BC61" s="1012"/>
      <c r="BD61" s="1012"/>
      <c r="BE61" s="1030"/>
      <c r="BF61" s="1030"/>
      <c r="BG61" s="1030"/>
      <c r="BH61" s="1030"/>
      <c r="BI61" s="1031"/>
      <c r="BJ61" s="197"/>
      <c r="BK61" s="197"/>
      <c r="BL61" s="197"/>
      <c r="BM61" s="197"/>
      <c r="BN61" s="197"/>
      <c r="BO61" s="210"/>
      <c r="BP61" s="210"/>
      <c r="BQ61" s="207">
        <v>55</v>
      </c>
      <c r="BR61" s="208"/>
      <c r="BS61" s="1003"/>
      <c r="BT61" s="1004"/>
      <c r="BU61" s="1004"/>
      <c r="BV61" s="1004"/>
      <c r="BW61" s="1004"/>
      <c r="BX61" s="1004"/>
      <c r="BY61" s="1004"/>
      <c r="BZ61" s="1004"/>
      <c r="CA61" s="1004"/>
      <c r="CB61" s="1004"/>
      <c r="CC61" s="1004"/>
      <c r="CD61" s="1004"/>
      <c r="CE61" s="1004"/>
      <c r="CF61" s="1004"/>
      <c r="CG61" s="1005"/>
      <c r="CH61" s="978"/>
      <c r="CI61" s="979"/>
      <c r="CJ61" s="979"/>
      <c r="CK61" s="979"/>
      <c r="CL61" s="980"/>
      <c r="CM61" s="978"/>
      <c r="CN61" s="979"/>
      <c r="CO61" s="979"/>
      <c r="CP61" s="979"/>
      <c r="CQ61" s="980"/>
      <c r="CR61" s="978"/>
      <c r="CS61" s="979"/>
      <c r="CT61" s="979"/>
      <c r="CU61" s="979"/>
      <c r="CV61" s="980"/>
      <c r="CW61" s="978"/>
      <c r="CX61" s="979"/>
      <c r="CY61" s="979"/>
      <c r="CZ61" s="979"/>
      <c r="DA61" s="980"/>
      <c r="DB61" s="978"/>
      <c r="DC61" s="979"/>
      <c r="DD61" s="979"/>
      <c r="DE61" s="979"/>
      <c r="DF61" s="980"/>
      <c r="DG61" s="978"/>
      <c r="DH61" s="979"/>
      <c r="DI61" s="979"/>
      <c r="DJ61" s="979"/>
      <c r="DK61" s="980"/>
      <c r="DL61" s="978"/>
      <c r="DM61" s="979"/>
      <c r="DN61" s="979"/>
      <c r="DO61" s="979"/>
      <c r="DP61" s="980"/>
      <c r="DQ61" s="978"/>
      <c r="DR61" s="979"/>
      <c r="DS61" s="979"/>
      <c r="DT61" s="979"/>
      <c r="DU61" s="980"/>
      <c r="DV61" s="981"/>
      <c r="DW61" s="982"/>
      <c r="DX61" s="982"/>
      <c r="DY61" s="982"/>
      <c r="DZ61" s="983"/>
      <c r="EA61" s="191"/>
    </row>
    <row r="62" spans="1:131" s="192" customFormat="1" ht="26.25" customHeight="1">
      <c r="A62" s="206">
        <v>35</v>
      </c>
      <c r="B62" s="1025"/>
      <c r="C62" s="1026"/>
      <c r="D62" s="1026"/>
      <c r="E62" s="1026"/>
      <c r="F62" s="1026"/>
      <c r="G62" s="1026"/>
      <c r="H62" s="1026"/>
      <c r="I62" s="1026"/>
      <c r="J62" s="1026"/>
      <c r="K62" s="1026"/>
      <c r="L62" s="1026"/>
      <c r="M62" s="1026"/>
      <c r="N62" s="1026"/>
      <c r="O62" s="1026"/>
      <c r="P62" s="1027"/>
      <c r="Q62" s="1028"/>
      <c r="R62" s="1009"/>
      <c r="S62" s="1009"/>
      <c r="T62" s="1009"/>
      <c r="U62" s="1009"/>
      <c r="V62" s="1009"/>
      <c r="W62" s="1009"/>
      <c r="X62" s="1009"/>
      <c r="Y62" s="1009"/>
      <c r="Z62" s="1009"/>
      <c r="AA62" s="1009"/>
      <c r="AB62" s="1009"/>
      <c r="AC62" s="1009"/>
      <c r="AD62" s="1009"/>
      <c r="AE62" s="1029"/>
      <c r="AF62" s="1008"/>
      <c r="AG62" s="1009"/>
      <c r="AH62" s="1009"/>
      <c r="AI62" s="1009"/>
      <c r="AJ62" s="1010"/>
      <c r="AK62" s="1011"/>
      <c r="AL62" s="1009"/>
      <c r="AM62" s="1009"/>
      <c r="AN62" s="1009"/>
      <c r="AO62" s="1009"/>
      <c r="AP62" s="1009"/>
      <c r="AQ62" s="1009"/>
      <c r="AR62" s="1009"/>
      <c r="AS62" s="1009"/>
      <c r="AT62" s="1009"/>
      <c r="AU62" s="1009"/>
      <c r="AV62" s="1009"/>
      <c r="AW62" s="1009"/>
      <c r="AX62" s="1009"/>
      <c r="AY62" s="1009"/>
      <c r="AZ62" s="1012"/>
      <c r="BA62" s="1012"/>
      <c r="BB62" s="1012"/>
      <c r="BC62" s="1012"/>
      <c r="BD62" s="1012"/>
      <c r="BE62" s="1020"/>
      <c r="BF62" s="1020"/>
      <c r="BG62" s="1020"/>
      <c r="BH62" s="1020"/>
      <c r="BI62" s="1021"/>
      <c r="BJ62" s="1022" t="s">
        <v>352</v>
      </c>
      <c r="BK62" s="1023"/>
      <c r="BL62" s="1023"/>
      <c r="BM62" s="1023"/>
      <c r="BN62" s="1024"/>
      <c r="BO62" s="210"/>
      <c r="BP62" s="210"/>
      <c r="BQ62" s="207">
        <v>56</v>
      </c>
      <c r="BR62" s="208"/>
      <c r="BS62" s="1003"/>
      <c r="BT62" s="1004"/>
      <c r="BU62" s="1004"/>
      <c r="BV62" s="1004"/>
      <c r="BW62" s="1004"/>
      <c r="BX62" s="1004"/>
      <c r="BY62" s="1004"/>
      <c r="BZ62" s="1004"/>
      <c r="CA62" s="1004"/>
      <c r="CB62" s="1004"/>
      <c r="CC62" s="1004"/>
      <c r="CD62" s="1004"/>
      <c r="CE62" s="1004"/>
      <c r="CF62" s="1004"/>
      <c r="CG62" s="1005"/>
      <c r="CH62" s="978"/>
      <c r="CI62" s="979"/>
      <c r="CJ62" s="979"/>
      <c r="CK62" s="979"/>
      <c r="CL62" s="980"/>
      <c r="CM62" s="978"/>
      <c r="CN62" s="979"/>
      <c r="CO62" s="979"/>
      <c r="CP62" s="979"/>
      <c r="CQ62" s="980"/>
      <c r="CR62" s="978"/>
      <c r="CS62" s="979"/>
      <c r="CT62" s="979"/>
      <c r="CU62" s="979"/>
      <c r="CV62" s="980"/>
      <c r="CW62" s="978"/>
      <c r="CX62" s="979"/>
      <c r="CY62" s="979"/>
      <c r="CZ62" s="979"/>
      <c r="DA62" s="980"/>
      <c r="DB62" s="978"/>
      <c r="DC62" s="979"/>
      <c r="DD62" s="979"/>
      <c r="DE62" s="979"/>
      <c r="DF62" s="980"/>
      <c r="DG62" s="978"/>
      <c r="DH62" s="979"/>
      <c r="DI62" s="979"/>
      <c r="DJ62" s="979"/>
      <c r="DK62" s="980"/>
      <c r="DL62" s="978"/>
      <c r="DM62" s="979"/>
      <c r="DN62" s="979"/>
      <c r="DO62" s="979"/>
      <c r="DP62" s="980"/>
      <c r="DQ62" s="978"/>
      <c r="DR62" s="979"/>
      <c r="DS62" s="979"/>
      <c r="DT62" s="979"/>
      <c r="DU62" s="980"/>
      <c r="DV62" s="981"/>
      <c r="DW62" s="982"/>
      <c r="DX62" s="982"/>
      <c r="DY62" s="982"/>
      <c r="DZ62" s="983"/>
      <c r="EA62" s="191"/>
    </row>
    <row r="63" spans="1:131" s="192" customFormat="1" ht="26.25" customHeight="1" thickBot="1">
      <c r="A63" s="209" t="s">
        <v>333</v>
      </c>
      <c r="B63" s="933" t="s">
        <v>353</v>
      </c>
      <c r="C63" s="934"/>
      <c r="D63" s="934"/>
      <c r="E63" s="934"/>
      <c r="F63" s="934"/>
      <c r="G63" s="934"/>
      <c r="H63" s="934"/>
      <c r="I63" s="934"/>
      <c r="J63" s="934"/>
      <c r="K63" s="934"/>
      <c r="L63" s="934"/>
      <c r="M63" s="934"/>
      <c r="N63" s="934"/>
      <c r="O63" s="934"/>
      <c r="P63" s="935"/>
      <c r="Q63" s="951"/>
      <c r="R63" s="952"/>
      <c r="S63" s="952"/>
      <c r="T63" s="952"/>
      <c r="U63" s="952"/>
      <c r="V63" s="952"/>
      <c r="W63" s="952"/>
      <c r="X63" s="952"/>
      <c r="Y63" s="952"/>
      <c r="Z63" s="952"/>
      <c r="AA63" s="952"/>
      <c r="AB63" s="952"/>
      <c r="AC63" s="952"/>
      <c r="AD63" s="952"/>
      <c r="AE63" s="1016"/>
      <c r="AF63" s="1017">
        <v>30626</v>
      </c>
      <c r="AG63" s="948"/>
      <c r="AH63" s="948"/>
      <c r="AI63" s="948"/>
      <c r="AJ63" s="1018"/>
      <c r="AK63" s="1019"/>
      <c r="AL63" s="952"/>
      <c r="AM63" s="952"/>
      <c r="AN63" s="952"/>
      <c r="AO63" s="952"/>
      <c r="AP63" s="948">
        <v>31037</v>
      </c>
      <c r="AQ63" s="948"/>
      <c r="AR63" s="948"/>
      <c r="AS63" s="948"/>
      <c r="AT63" s="948"/>
      <c r="AU63" s="948">
        <v>17554</v>
      </c>
      <c r="AV63" s="948"/>
      <c r="AW63" s="948"/>
      <c r="AX63" s="948"/>
      <c r="AY63" s="948"/>
      <c r="AZ63" s="1013"/>
      <c r="BA63" s="1013"/>
      <c r="BB63" s="1013"/>
      <c r="BC63" s="1013"/>
      <c r="BD63" s="1013"/>
      <c r="BE63" s="949"/>
      <c r="BF63" s="949"/>
      <c r="BG63" s="949"/>
      <c r="BH63" s="949"/>
      <c r="BI63" s="950"/>
      <c r="BJ63" s="1014" t="s">
        <v>102</v>
      </c>
      <c r="BK63" s="940"/>
      <c r="BL63" s="940"/>
      <c r="BM63" s="940"/>
      <c r="BN63" s="1015"/>
      <c r="BO63" s="210"/>
      <c r="BP63" s="210"/>
      <c r="BQ63" s="207">
        <v>57</v>
      </c>
      <c r="BR63" s="208"/>
      <c r="BS63" s="1003"/>
      <c r="BT63" s="1004"/>
      <c r="BU63" s="1004"/>
      <c r="BV63" s="1004"/>
      <c r="BW63" s="1004"/>
      <c r="BX63" s="1004"/>
      <c r="BY63" s="1004"/>
      <c r="BZ63" s="1004"/>
      <c r="CA63" s="1004"/>
      <c r="CB63" s="1004"/>
      <c r="CC63" s="1004"/>
      <c r="CD63" s="1004"/>
      <c r="CE63" s="1004"/>
      <c r="CF63" s="1004"/>
      <c r="CG63" s="1005"/>
      <c r="CH63" s="978"/>
      <c r="CI63" s="979"/>
      <c r="CJ63" s="979"/>
      <c r="CK63" s="979"/>
      <c r="CL63" s="980"/>
      <c r="CM63" s="978"/>
      <c r="CN63" s="979"/>
      <c r="CO63" s="979"/>
      <c r="CP63" s="979"/>
      <c r="CQ63" s="980"/>
      <c r="CR63" s="978"/>
      <c r="CS63" s="979"/>
      <c r="CT63" s="979"/>
      <c r="CU63" s="979"/>
      <c r="CV63" s="980"/>
      <c r="CW63" s="978"/>
      <c r="CX63" s="979"/>
      <c r="CY63" s="979"/>
      <c r="CZ63" s="979"/>
      <c r="DA63" s="980"/>
      <c r="DB63" s="978"/>
      <c r="DC63" s="979"/>
      <c r="DD63" s="979"/>
      <c r="DE63" s="979"/>
      <c r="DF63" s="980"/>
      <c r="DG63" s="978"/>
      <c r="DH63" s="979"/>
      <c r="DI63" s="979"/>
      <c r="DJ63" s="979"/>
      <c r="DK63" s="980"/>
      <c r="DL63" s="978"/>
      <c r="DM63" s="979"/>
      <c r="DN63" s="979"/>
      <c r="DO63" s="979"/>
      <c r="DP63" s="980"/>
      <c r="DQ63" s="978"/>
      <c r="DR63" s="979"/>
      <c r="DS63" s="979"/>
      <c r="DT63" s="979"/>
      <c r="DU63" s="980"/>
      <c r="DV63" s="981"/>
      <c r="DW63" s="982"/>
      <c r="DX63" s="982"/>
      <c r="DY63" s="982"/>
      <c r="DZ63" s="98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3"/>
      <c r="BT64" s="1004"/>
      <c r="BU64" s="1004"/>
      <c r="BV64" s="1004"/>
      <c r="BW64" s="1004"/>
      <c r="BX64" s="1004"/>
      <c r="BY64" s="1004"/>
      <c r="BZ64" s="1004"/>
      <c r="CA64" s="1004"/>
      <c r="CB64" s="1004"/>
      <c r="CC64" s="1004"/>
      <c r="CD64" s="1004"/>
      <c r="CE64" s="1004"/>
      <c r="CF64" s="1004"/>
      <c r="CG64" s="1005"/>
      <c r="CH64" s="978"/>
      <c r="CI64" s="979"/>
      <c r="CJ64" s="979"/>
      <c r="CK64" s="979"/>
      <c r="CL64" s="980"/>
      <c r="CM64" s="978"/>
      <c r="CN64" s="979"/>
      <c r="CO64" s="979"/>
      <c r="CP64" s="979"/>
      <c r="CQ64" s="980"/>
      <c r="CR64" s="978"/>
      <c r="CS64" s="979"/>
      <c r="CT64" s="979"/>
      <c r="CU64" s="979"/>
      <c r="CV64" s="980"/>
      <c r="CW64" s="978"/>
      <c r="CX64" s="979"/>
      <c r="CY64" s="979"/>
      <c r="CZ64" s="979"/>
      <c r="DA64" s="980"/>
      <c r="DB64" s="978"/>
      <c r="DC64" s="979"/>
      <c r="DD64" s="979"/>
      <c r="DE64" s="979"/>
      <c r="DF64" s="980"/>
      <c r="DG64" s="978"/>
      <c r="DH64" s="979"/>
      <c r="DI64" s="979"/>
      <c r="DJ64" s="979"/>
      <c r="DK64" s="980"/>
      <c r="DL64" s="978"/>
      <c r="DM64" s="979"/>
      <c r="DN64" s="979"/>
      <c r="DO64" s="979"/>
      <c r="DP64" s="980"/>
      <c r="DQ64" s="978"/>
      <c r="DR64" s="979"/>
      <c r="DS64" s="979"/>
      <c r="DT64" s="979"/>
      <c r="DU64" s="980"/>
      <c r="DV64" s="981"/>
      <c r="DW64" s="982"/>
      <c r="DX64" s="982"/>
      <c r="DY64" s="982"/>
      <c r="DZ64" s="983"/>
      <c r="EA64" s="191"/>
    </row>
    <row r="65" spans="1:131" s="192" customFormat="1" ht="26.25" customHeight="1" thickBot="1">
      <c r="A65" s="197" t="s">
        <v>354</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3"/>
      <c r="BT65" s="1004"/>
      <c r="BU65" s="1004"/>
      <c r="BV65" s="1004"/>
      <c r="BW65" s="1004"/>
      <c r="BX65" s="1004"/>
      <c r="BY65" s="1004"/>
      <c r="BZ65" s="1004"/>
      <c r="CA65" s="1004"/>
      <c r="CB65" s="1004"/>
      <c r="CC65" s="1004"/>
      <c r="CD65" s="1004"/>
      <c r="CE65" s="1004"/>
      <c r="CF65" s="1004"/>
      <c r="CG65" s="1005"/>
      <c r="CH65" s="978"/>
      <c r="CI65" s="979"/>
      <c r="CJ65" s="979"/>
      <c r="CK65" s="979"/>
      <c r="CL65" s="980"/>
      <c r="CM65" s="978"/>
      <c r="CN65" s="979"/>
      <c r="CO65" s="979"/>
      <c r="CP65" s="979"/>
      <c r="CQ65" s="980"/>
      <c r="CR65" s="978"/>
      <c r="CS65" s="979"/>
      <c r="CT65" s="979"/>
      <c r="CU65" s="979"/>
      <c r="CV65" s="980"/>
      <c r="CW65" s="978"/>
      <c r="CX65" s="979"/>
      <c r="CY65" s="979"/>
      <c r="CZ65" s="979"/>
      <c r="DA65" s="980"/>
      <c r="DB65" s="978"/>
      <c r="DC65" s="979"/>
      <c r="DD65" s="979"/>
      <c r="DE65" s="979"/>
      <c r="DF65" s="980"/>
      <c r="DG65" s="978"/>
      <c r="DH65" s="979"/>
      <c r="DI65" s="979"/>
      <c r="DJ65" s="979"/>
      <c r="DK65" s="980"/>
      <c r="DL65" s="978"/>
      <c r="DM65" s="979"/>
      <c r="DN65" s="979"/>
      <c r="DO65" s="979"/>
      <c r="DP65" s="980"/>
      <c r="DQ65" s="978"/>
      <c r="DR65" s="979"/>
      <c r="DS65" s="979"/>
      <c r="DT65" s="979"/>
      <c r="DU65" s="980"/>
      <c r="DV65" s="981"/>
      <c r="DW65" s="982"/>
      <c r="DX65" s="982"/>
      <c r="DY65" s="982"/>
      <c r="DZ65" s="983"/>
      <c r="EA65" s="191"/>
    </row>
    <row r="66" spans="1:131" s="192" customFormat="1" ht="26.25" customHeight="1">
      <c r="A66" s="984" t="s">
        <v>355</v>
      </c>
      <c r="B66" s="985"/>
      <c r="C66" s="985"/>
      <c r="D66" s="985"/>
      <c r="E66" s="985"/>
      <c r="F66" s="985"/>
      <c r="G66" s="985"/>
      <c r="H66" s="985"/>
      <c r="I66" s="985"/>
      <c r="J66" s="985"/>
      <c r="K66" s="985"/>
      <c r="L66" s="985"/>
      <c r="M66" s="985"/>
      <c r="N66" s="985"/>
      <c r="O66" s="985"/>
      <c r="P66" s="986"/>
      <c r="Q66" s="990" t="s">
        <v>337</v>
      </c>
      <c r="R66" s="991"/>
      <c r="S66" s="991"/>
      <c r="T66" s="991"/>
      <c r="U66" s="992"/>
      <c r="V66" s="990" t="s">
        <v>338</v>
      </c>
      <c r="W66" s="991"/>
      <c r="X66" s="991"/>
      <c r="Y66" s="991"/>
      <c r="Z66" s="992"/>
      <c r="AA66" s="990" t="s">
        <v>339</v>
      </c>
      <c r="AB66" s="991"/>
      <c r="AC66" s="991"/>
      <c r="AD66" s="991"/>
      <c r="AE66" s="992"/>
      <c r="AF66" s="996" t="s">
        <v>340</v>
      </c>
      <c r="AG66" s="997"/>
      <c r="AH66" s="997"/>
      <c r="AI66" s="997"/>
      <c r="AJ66" s="998"/>
      <c r="AK66" s="990" t="s">
        <v>341</v>
      </c>
      <c r="AL66" s="985"/>
      <c r="AM66" s="985"/>
      <c r="AN66" s="985"/>
      <c r="AO66" s="986"/>
      <c r="AP66" s="990" t="s">
        <v>342</v>
      </c>
      <c r="AQ66" s="991"/>
      <c r="AR66" s="991"/>
      <c r="AS66" s="991"/>
      <c r="AT66" s="992"/>
      <c r="AU66" s="990" t="s">
        <v>356</v>
      </c>
      <c r="AV66" s="991"/>
      <c r="AW66" s="991"/>
      <c r="AX66" s="991"/>
      <c r="AY66" s="992"/>
      <c r="AZ66" s="990" t="s">
        <v>322</v>
      </c>
      <c r="BA66" s="991"/>
      <c r="BB66" s="991"/>
      <c r="BC66" s="991"/>
      <c r="BD66" s="1006"/>
      <c r="BE66" s="210"/>
      <c r="BF66" s="210"/>
      <c r="BG66" s="210"/>
      <c r="BH66" s="210"/>
      <c r="BI66" s="210"/>
      <c r="BJ66" s="210"/>
      <c r="BK66" s="210"/>
      <c r="BL66" s="210"/>
      <c r="BM66" s="210"/>
      <c r="BN66" s="210"/>
      <c r="BO66" s="210"/>
      <c r="BP66" s="210"/>
      <c r="BQ66" s="207">
        <v>60</v>
      </c>
      <c r="BR66" s="212"/>
      <c r="BS66" s="942"/>
      <c r="BT66" s="943"/>
      <c r="BU66" s="943"/>
      <c r="BV66" s="943"/>
      <c r="BW66" s="943"/>
      <c r="BX66" s="943"/>
      <c r="BY66" s="943"/>
      <c r="BZ66" s="943"/>
      <c r="CA66" s="943"/>
      <c r="CB66" s="943"/>
      <c r="CC66" s="943"/>
      <c r="CD66" s="943"/>
      <c r="CE66" s="943"/>
      <c r="CF66" s="943"/>
      <c r="CG66" s="944"/>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30"/>
      <c r="DW66" s="931"/>
      <c r="DX66" s="931"/>
      <c r="DY66" s="931"/>
      <c r="DZ66" s="932"/>
      <c r="EA66" s="191"/>
    </row>
    <row r="67" spans="1:131" s="192" customFormat="1" ht="26.25" customHeight="1" thickBot="1">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999"/>
      <c r="AG67" s="1000"/>
      <c r="AH67" s="1000"/>
      <c r="AI67" s="1000"/>
      <c r="AJ67" s="1001"/>
      <c r="AK67" s="1002"/>
      <c r="AL67" s="988"/>
      <c r="AM67" s="988"/>
      <c r="AN67" s="988"/>
      <c r="AO67" s="989"/>
      <c r="AP67" s="993"/>
      <c r="AQ67" s="994"/>
      <c r="AR67" s="994"/>
      <c r="AS67" s="994"/>
      <c r="AT67" s="995"/>
      <c r="AU67" s="993"/>
      <c r="AV67" s="994"/>
      <c r="AW67" s="994"/>
      <c r="AX67" s="994"/>
      <c r="AY67" s="995"/>
      <c r="AZ67" s="993"/>
      <c r="BA67" s="994"/>
      <c r="BB67" s="994"/>
      <c r="BC67" s="994"/>
      <c r="BD67" s="1007"/>
      <c r="BE67" s="210"/>
      <c r="BF67" s="210"/>
      <c r="BG67" s="210"/>
      <c r="BH67" s="210"/>
      <c r="BI67" s="210"/>
      <c r="BJ67" s="210"/>
      <c r="BK67" s="210"/>
      <c r="BL67" s="210"/>
      <c r="BM67" s="210"/>
      <c r="BN67" s="210"/>
      <c r="BO67" s="210"/>
      <c r="BP67" s="210"/>
      <c r="BQ67" s="207">
        <v>61</v>
      </c>
      <c r="BR67" s="212"/>
      <c r="BS67" s="942"/>
      <c r="BT67" s="943"/>
      <c r="BU67" s="943"/>
      <c r="BV67" s="943"/>
      <c r="BW67" s="943"/>
      <c r="BX67" s="943"/>
      <c r="BY67" s="943"/>
      <c r="BZ67" s="943"/>
      <c r="CA67" s="943"/>
      <c r="CB67" s="943"/>
      <c r="CC67" s="943"/>
      <c r="CD67" s="943"/>
      <c r="CE67" s="943"/>
      <c r="CF67" s="943"/>
      <c r="CG67" s="944"/>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30"/>
      <c r="DW67" s="931"/>
      <c r="DX67" s="931"/>
      <c r="DY67" s="931"/>
      <c r="DZ67" s="932"/>
      <c r="EA67" s="191"/>
    </row>
    <row r="68" spans="1:131" s="192" customFormat="1" ht="26.25" customHeight="1" thickTop="1">
      <c r="A68" s="203">
        <v>1</v>
      </c>
      <c r="B68" s="974"/>
      <c r="C68" s="975"/>
      <c r="D68" s="975"/>
      <c r="E68" s="975"/>
      <c r="F68" s="975"/>
      <c r="G68" s="975"/>
      <c r="H68" s="975"/>
      <c r="I68" s="975"/>
      <c r="J68" s="975"/>
      <c r="K68" s="975"/>
      <c r="L68" s="975"/>
      <c r="M68" s="975"/>
      <c r="N68" s="975"/>
      <c r="O68" s="975"/>
      <c r="P68" s="976"/>
      <c r="Q68" s="977"/>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1"/>
      <c r="AX68" s="971"/>
      <c r="AY68" s="971"/>
      <c r="AZ68" s="972"/>
      <c r="BA68" s="972"/>
      <c r="BB68" s="972"/>
      <c r="BC68" s="972"/>
      <c r="BD68" s="973"/>
      <c r="BE68" s="210"/>
      <c r="BF68" s="210"/>
      <c r="BG68" s="210"/>
      <c r="BH68" s="210"/>
      <c r="BI68" s="210"/>
      <c r="BJ68" s="210"/>
      <c r="BK68" s="210"/>
      <c r="BL68" s="210"/>
      <c r="BM68" s="210"/>
      <c r="BN68" s="210"/>
      <c r="BO68" s="210"/>
      <c r="BP68" s="210"/>
      <c r="BQ68" s="207">
        <v>62</v>
      </c>
      <c r="BR68" s="212"/>
      <c r="BS68" s="942"/>
      <c r="BT68" s="943"/>
      <c r="BU68" s="943"/>
      <c r="BV68" s="943"/>
      <c r="BW68" s="943"/>
      <c r="BX68" s="943"/>
      <c r="BY68" s="943"/>
      <c r="BZ68" s="943"/>
      <c r="CA68" s="943"/>
      <c r="CB68" s="943"/>
      <c r="CC68" s="943"/>
      <c r="CD68" s="943"/>
      <c r="CE68" s="943"/>
      <c r="CF68" s="943"/>
      <c r="CG68" s="944"/>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30"/>
      <c r="DW68" s="931"/>
      <c r="DX68" s="931"/>
      <c r="DY68" s="931"/>
      <c r="DZ68" s="932"/>
      <c r="EA68" s="191"/>
    </row>
    <row r="69" spans="1:131" s="192" customFormat="1" ht="26.25" customHeight="1">
      <c r="A69" s="206">
        <v>2</v>
      </c>
      <c r="B69" s="963" t="s">
        <v>516</v>
      </c>
      <c r="C69" s="964"/>
      <c r="D69" s="964"/>
      <c r="E69" s="964"/>
      <c r="F69" s="964"/>
      <c r="G69" s="964"/>
      <c r="H69" s="964"/>
      <c r="I69" s="964"/>
      <c r="J69" s="964"/>
      <c r="K69" s="964"/>
      <c r="L69" s="964"/>
      <c r="M69" s="964"/>
      <c r="N69" s="964"/>
      <c r="O69" s="964"/>
      <c r="P69" s="965"/>
      <c r="Q69" s="966"/>
      <c r="R69" s="960"/>
      <c r="S69" s="960"/>
      <c r="T69" s="960"/>
      <c r="U69" s="960"/>
      <c r="V69" s="960"/>
      <c r="W69" s="960"/>
      <c r="X69" s="960"/>
      <c r="Y69" s="960"/>
      <c r="Z69" s="960"/>
      <c r="AA69" s="960"/>
      <c r="AB69" s="960"/>
      <c r="AC69" s="960"/>
      <c r="AD69" s="960"/>
      <c r="AE69" s="960"/>
      <c r="AF69" s="960"/>
      <c r="AG69" s="960"/>
      <c r="AH69" s="960"/>
      <c r="AI69" s="960"/>
      <c r="AJ69" s="960"/>
      <c r="AK69" s="960"/>
      <c r="AL69" s="960"/>
      <c r="AM69" s="960"/>
      <c r="AN69" s="960"/>
      <c r="AO69" s="960"/>
      <c r="AP69" s="960"/>
      <c r="AQ69" s="960"/>
      <c r="AR69" s="960"/>
      <c r="AS69" s="960"/>
      <c r="AT69" s="960"/>
      <c r="AU69" s="960"/>
      <c r="AV69" s="960"/>
      <c r="AW69" s="960"/>
      <c r="AX69" s="960"/>
      <c r="AY69" s="960"/>
      <c r="AZ69" s="961"/>
      <c r="BA69" s="961"/>
      <c r="BB69" s="961"/>
      <c r="BC69" s="961"/>
      <c r="BD69" s="962"/>
      <c r="BE69" s="210"/>
      <c r="BF69" s="210"/>
      <c r="BG69" s="210"/>
      <c r="BH69" s="210"/>
      <c r="BI69" s="210"/>
      <c r="BJ69" s="210"/>
      <c r="BK69" s="210"/>
      <c r="BL69" s="210"/>
      <c r="BM69" s="210"/>
      <c r="BN69" s="210"/>
      <c r="BO69" s="210"/>
      <c r="BP69" s="210"/>
      <c r="BQ69" s="207">
        <v>63</v>
      </c>
      <c r="BR69" s="212"/>
      <c r="BS69" s="942"/>
      <c r="BT69" s="943"/>
      <c r="BU69" s="943"/>
      <c r="BV69" s="943"/>
      <c r="BW69" s="943"/>
      <c r="BX69" s="943"/>
      <c r="BY69" s="943"/>
      <c r="BZ69" s="943"/>
      <c r="CA69" s="943"/>
      <c r="CB69" s="943"/>
      <c r="CC69" s="943"/>
      <c r="CD69" s="943"/>
      <c r="CE69" s="943"/>
      <c r="CF69" s="943"/>
      <c r="CG69" s="944"/>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30"/>
      <c r="DW69" s="931"/>
      <c r="DX69" s="931"/>
      <c r="DY69" s="931"/>
      <c r="DZ69" s="932"/>
      <c r="EA69" s="191"/>
    </row>
    <row r="70" spans="1:131" s="192" customFormat="1" ht="26.25" customHeight="1">
      <c r="A70" s="206">
        <v>3</v>
      </c>
      <c r="B70" s="963"/>
      <c r="C70" s="964"/>
      <c r="D70" s="964"/>
      <c r="E70" s="964"/>
      <c r="F70" s="964"/>
      <c r="G70" s="964"/>
      <c r="H70" s="964"/>
      <c r="I70" s="964"/>
      <c r="J70" s="964"/>
      <c r="K70" s="964"/>
      <c r="L70" s="964"/>
      <c r="M70" s="964"/>
      <c r="N70" s="964"/>
      <c r="O70" s="964"/>
      <c r="P70" s="965"/>
      <c r="Q70" s="966"/>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0"/>
      <c r="AY70" s="960"/>
      <c r="AZ70" s="961"/>
      <c r="BA70" s="961"/>
      <c r="BB70" s="961"/>
      <c r="BC70" s="961"/>
      <c r="BD70" s="962"/>
      <c r="BE70" s="210"/>
      <c r="BF70" s="210"/>
      <c r="BG70" s="210"/>
      <c r="BH70" s="210"/>
      <c r="BI70" s="210"/>
      <c r="BJ70" s="210"/>
      <c r="BK70" s="210"/>
      <c r="BL70" s="210"/>
      <c r="BM70" s="210"/>
      <c r="BN70" s="210"/>
      <c r="BO70" s="210"/>
      <c r="BP70" s="210"/>
      <c r="BQ70" s="207">
        <v>64</v>
      </c>
      <c r="BR70" s="212"/>
      <c r="BS70" s="942"/>
      <c r="BT70" s="943"/>
      <c r="BU70" s="943"/>
      <c r="BV70" s="943"/>
      <c r="BW70" s="943"/>
      <c r="BX70" s="943"/>
      <c r="BY70" s="943"/>
      <c r="BZ70" s="943"/>
      <c r="CA70" s="943"/>
      <c r="CB70" s="943"/>
      <c r="CC70" s="943"/>
      <c r="CD70" s="943"/>
      <c r="CE70" s="943"/>
      <c r="CF70" s="943"/>
      <c r="CG70" s="944"/>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30"/>
      <c r="DW70" s="931"/>
      <c r="DX70" s="931"/>
      <c r="DY70" s="931"/>
      <c r="DZ70" s="932"/>
      <c r="EA70" s="191"/>
    </row>
    <row r="71" spans="1:131" s="192" customFormat="1" ht="26.25" customHeight="1">
      <c r="A71" s="206">
        <v>4</v>
      </c>
      <c r="B71" s="963"/>
      <c r="C71" s="964"/>
      <c r="D71" s="964"/>
      <c r="E71" s="964"/>
      <c r="F71" s="964"/>
      <c r="G71" s="964"/>
      <c r="H71" s="964"/>
      <c r="I71" s="964"/>
      <c r="J71" s="964"/>
      <c r="K71" s="964"/>
      <c r="L71" s="964"/>
      <c r="M71" s="964"/>
      <c r="N71" s="964"/>
      <c r="O71" s="964"/>
      <c r="P71" s="965"/>
      <c r="Q71" s="966"/>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0"/>
      <c r="AY71" s="960"/>
      <c r="AZ71" s="961"/>
      <c r="BA71" s="961"/>
      <c r="BB71" s="961"/>
      <c r="BC71" s="961"/>
      <c r="BD71" s="962"/>
      <c r="BE71" s="210"/>
      <c r="BF71" s="210"/>
      <c r="BG71" s="210"/>
      <c r="BH71" s="210"/>
      <c r="BI71" s="210"/>
      <c r="BJ71" s="210"/>
      <c r="BK71" s="210"/>
      <c r="BL71" s="210"/>
      <c r="BM71" s="210"/>
      <c r="BN71" s="210"/>
      <c r="BO71" s="210"/>
      <c r="BP71" s="210"/>
      <c r="BQ71" s="207">
        <v>65</v>
      </c>
      <c r="BR71" s="212"/>
      <c r="BS71" s="942"/>
      <c r="BT71" s="943"/>
      <c r="BU71" s="943"/>
      <c r="BV71" s="943"/>
      <c r="BW71" s="943"/>
      <c r="BX71" s="943"/>
      <c r="BY71" s="943"/>
      <c r="BZ71" s="943"/>
      <c r="CA71" s="943"/>
      <c r="CB71" s="943"/>
      <c r="CC71" s="943"/>
      <c r="CD71" s="943"/>
      <c r="CE71" s="943"/>
      <c r="CF71" s="943"/>
      <c r="CG71" s="944"/>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30"/>
      <c r="DW71" s="931"/>
      <c r="DX71" s="931"/>
      <c r="DY71" s="931"/>
      <c r="DZ71" s="932"/>
      <c r="EA71" s="191"/>
    </row>
    <row r="72" spans="1:131" s="192" customFormat="1" ht="26.25" customHeight="1">
      <c r="A72" s="206">
        <v>5</v>
      </c>
      <c r="B72" s="963"/>
      <c r="C72" s="964"/>
      <c r="D72" s="964"/>
      <c r="E72" s="964"/>
      <c r="F72" s="964"/>
      <c r="G72" s="964"/>
      <c r="H72" s="964"/>
      <c r="I72" s="964"/>
      <c r="J72" s="964"/>
      <c r="K72" s="964"/>
      <c r="L72" s="964"/>
      <c r="M72" s="964"/>
      <c r="N72" s="964"/>
      <c r="O72" s="964"/>
      <c r="P72" s="965"/>
      <c r="Q72" s="966"/>
      <c r="R72" s="960"/>
      <c r="S72" s="960"/>
      <c r="T72" s="960"/>
      <c r="U72" s="960"/>
      <c r="V72" s="960"/>
      <c r="W72" s="960"/>
      <c r="X72" s="960"/>
      <c r="Y72" s="960"/>
      <c r="Z72" s="960"/>
      <c r="AA72" s="960"/>
      <c r="AB72" s="960"/>
      <c r="AC72" s="960"/>
      <c r="AD72" s="960"/>
      <c r="AE72" s="960"/>
      <c r="AF72" s="960"/>
      <c r="AG72" s="960"/>
      <c r="AH72" s="960"/>
      <c r="AI72" s="960"/>
      <c r="AJ72" s="960"/>
      <c r="AK72" s="960"/>
      <c r="AL72" s="960"/>
      <c r="AM72" s="960"/>
      <c r="AN72" s="960"/>
      <c r="AO72" s="960"/>
      <c r="AP72" s="960"/>
      <c r="AQ72" s="960"/>
      <c r="AR72" s="960"/>
      <c r="AS72" s="960"/>
      <c r="AT72" s="960"/>
      <c r="AU72" s="960"/>
      <c r="AV72" s="960"/>
      <c r="AW72" s="960"/>
      <c r="AX72" s="960"/>
      <c r="AY72" s="960"/>
      <c r="AZ72" s="961"/>
      <c r="BA72" s="961"/>
      <c r="BB72" s="961"/>
      <c r="BC72" s="961"/>
      <c r="BD72" s="962"/>
      <c r="BE72" s="210"/>
      <c r="BF72" s="210"/>
      <c r="BG72" s="210"/>
      <c r="BH72" s="210"/>
      <c r="BI72" s="210"/>
      <c r="BJ72" s="210"/>
      <c r="BK72" s="210"/>
      <c r="BL72" s="210"/>
      <c r="BM72" s="210"/>
      <c r="BN72" s="210"/>
      <c r="BO72" s="210"/>
      <c r="BP72" s="210"/>
      <c r="BQ72" s="207">
        <v>66</v>
      </c>
      <c r="BR72" s="212"/>
      <c r="BS72" s="942"/>
      <c r="BT72" s="943"/>
      <c r="BU72" s="943"/>
      <c r="BV72" s="943"/>
      <c r="BW72" s="943"/>
      <c r="BX72" s="943"/>
      <c r="BY72" s="943"/>
      <c r="BZ72" s="943"/>
      <c r="CA72" s="943"/>
      <c r="CB72" s="943"/>
      <c r="CC72" s="943"/>
      <c r="CD72" s="943"/>
      <c r="CE72" s="943"/>
      <c r="CF72" s="943"/>
      <c r="CG72" s="944"/>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30"/>
      <c r="DW72" s="931"/>
      <c r="DX72" s="931"/>
      <c r="DY72" s="931"/>
      <c r="DZ72" s="932"/>
      <c r="EA72" s="191"/>
    </row>
    <row r="73" spans="1:131" s="192" customFormat="1" ht="26.25" customHeight="1">
      <c r="A73" s="206">
        <v>6</v>
      </c>
      <c r="B73" s="963"/>
      <c r="C73" s="964"/>
      <c r="D73" s="964"/>
      <c r="E73" s="964"/>
      <c r="F73" s="964"/>
      <c r="G73" s="964"/>
      <c r="H73" s="964"/>
      <c r="I73" s="964"/>
      <c r="J73" s="964"/>
      <c r="K73" s="964"/>
      <c r="L73" s="964"/>
      <c r="M73" s="964"/>
      <c r="N73" s="964"/>
      <c r="O73" s="964"/>
      <c r="P73" s="965"/>
      <c r="Q73" s="966"/>
      <c r="R73" s="960"/>
      <c r="S73" s="960"/>
      <c r="T73" s="960"/>
      <c r="U73" s="960"/>
      <c r="V73" s="960"/>
      <c r="W73" s="960"/>
      <c r="X73" s="960"/>
      <c r="Y73" s="960"/>
      <c r="Z73" s="960"/>
      <c r="AA73" s="960"/>
      <c r="AB73" s="960"/>
      <c r="AC73" s="960"/>
      <c r="AD73" s="960"/>
      <c r="AE73" s="960"/>
      <c r="AF73" s="960"/>
      <c r="AG73" s="960"/>
      <c r="AH73" s="960"/>
      <c r="AI73" s="960"/>
      <c r="AJ73" s="960"/>
      <c r="AK73" s="960"/>
      <c r="AL73" s="960"/>
      <c r="AM73" s="960"/>
      <c r="AN73" s="960"/>
      <c r="AO73" s="960"/>
      <c r="AP73" s="960"/>
      <c r="AQ73" s="960"/>
      <c r="AR73" s="960"/>
      <c r="AS73" s="960"/>
      <c r="AT73" s="960"/>
      <c r="AU73" s="960"/>
      <c r="AV73" s="960"/>
      <c r="AW73" s="960"/>
      <c r="AX73" s="960"/>
      <c r="AY73" s="960"/>
      <c r="AZ73" s="961"/>
      <c r="BA73" s="961"/>
      <c r="BB73" s="961"/>
      <c r="BC73" s="961"/>
      <c r="BD73" s="962"/>
      <c r="BE73" s="210"/>
      <c r="BF73" s="210"/>
      <c r="BG73" s="210"/>
      <c r="BH73" s="210"/>
      <c r="BI73" s="210"/>
      <c r="BJ73" s="210"/>
      <c r="BK73" s="210"/>
      <c r="BL73" s="210"/>
      <c r="BM73" s="210"/>
      <c r="BN73" s="210"/>
      <c r="BO73" s="210"/>
      <c r="BP73" s="210"/>
      <c r="BQ73" s="207">
        <v>67</v>
      </c>
      <c r="BR73" s="212"/>
      <c r="BS73" s="942"/>
      <c r="BT73" s="943"/>
      <c r="BU73" s="943"/>
      <c r="BV73" s="943"/>
      <c r="BW73" s="943"/>
      <c r="BX73" s="943"/>
      <c r="BY73" s="943"/>
      <c r="BZ73" s="943"/>
      <c r="CA73" s="943"/>
      <c r="CB73" s="943"/>
      <c r="CC73" s="943"/>
      <c r="CD73" s="943"/>
      <c r="CE73" s="943"/>
      <c r="CF73" s="943"/>
      <c r="CG73" s="944"/>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30"/>
      <c r="DW73" s="931"/>
      <c r="DX73" s="931"/>
      <c r="DY73" s="931"/>
      <c r="DZ73" s="932"/>
      <c r="EA73" s="191"/>
    </row>
    <row r="74" spans="1:131" s="192" customFormat="1" ht="26.25" customHeight="1">
      <c r="A74" s="206">
        <v>7</v>
      </c>
      <c r="B74" s="963"/>
      <c r="C74" s="964"/>
      <c r="D74" s="964"/>
      <c r="E74" s="964"/>
      <c r="F74" s="964"/>
      <c r="G74" s="964"/>
      <c r="H74" s="964"/>
      <c r="I74" s="964"/>
      <c r="J74" s="964"/>
      <c r="K74" s="964"/>
      <c r="L74" s="964"/>
      <c r="M74" s="964"/>
      <c r="N74" s="964"/>
      <c r="O74" s="964"/>
      <c r="P74" s="965"/>
      <c r="Q74" s="966"/>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1"/>
      <c r="BA74" s="961"/>
      <c r="BB74" s="961"/>
      <c r="BC74" s="961"/>
      <c r="BD74" s="962"/>
      <c r="BE74" s="210"/>
      <c r="BF74" s="210"/>
      <c r="BG74" s="210"/>
      <c r="BH74" s="210"/>
      <c r="BI74" s="210"/>
      <c r="BJ74" s="210"/>
      <c r="BK74" s="210"/>
      <c r="BL74" s="210"/>
      <c r="BM74" s="210"/>
      <c r="BN74" s="210"/>
      <c r="BO74" s="210"/>
      <c r="BP74" s="210"/>
      <c r="BQ74" s="207">
        <v>68</v>
      </c>
      <c r="BR74" s="212"/>
      <c r="BS74" s="942"/>
      <c r="BT74" s="943"/>
      <c r="BU74" s="943"/>
      <c r="BV74" s="943"/>
      <c r="BW74" s="943"/>
      <c r="BX74" s="943"/>
      <c r="BY74" s="943"/>
      <c r="BZ74" s="943"/>
      <c r="CA74" s="943"/>
      <c r="CB74" s="943"/>
      <c r="CC74" s="943"/>
      <c r="CD74" s="943"/>
      <c r="CE74" s="943"/>
      <c r="CF74" s="943"/>
      <c r="CG74" s="944"/>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30"/>
      <c r="DW74" s="931"/>
      <c r="DX74" s="931"/>
      <c r="DY74" s="931"/>
      <c r="DZ74" s="932"/>
      <c r="EA74" s="191"/>
    </row>
    <row r="75" spans="1:131" s="192" customFormat="1" ht="26.25" customHeight="1">
      <c r="A75" s="206">
        <v>8</v>
      </c>
      <c r="B75" s="963"/>
      <c r="C75" s="964"/>
      <c r="D75" s="964"/>
      <c r="E75" s="964"/>
      <c r="F75" s="964"/>
      <c r="G75" s="964"/>
      <c r="H75" s="964"/>
      <c r="I75" s="964"/>
      <c r="J75" s="964"/>
      <c r="K75" s="964"/>
      <c r="L75" s="964"/>
      <c r="M75" s="964"/>
      <c r="N75" s="964"/>
      <c r="O75" s="964"/>
      <c r="P75" s="965"/>
      <c r="Q75" s="967"/>
      <c r="R75" s="968"/>
      <c r="S75" s="968"/>
      <c r="T75" s="968"/>
      <c r="U75" s="969"/>
      <c r="V75" s="970"/>
      <c r="W75" s="968"/>
      <c r="X75" s="968"/>
      <c r="Y75" s="968"/>
      <c r="Z75" s="969"/>
      <c r="AA75" s="970"/>
      <c r="AB75" s="968"/>
      <c r="AC75" s="968"/>
      <c r="AD75" s="968"/>
      <c r="AE75" s="969"/>
      <c r="AF75" s="970"/>
      <c r="AG75" s="968"/>
      <c r="AH75" s="968"/>
      <c r="AI75" s="968"/>
      <c r="AJ75" s="969"/>
      <c r="AK75" s="970"/>
      <c r="AL75" s="968"/>
      <c r="AM75" s="968"/>
      <c r="AN75" s="968"/>
      <c r="AO75" s="969"/>
      <c r="AP75" s="970"/>
      <c r="AQ75" s="968"/>
      <c r="AR75" s="968"/>
      <c r="AS75" s="968"/>
      <c r="AT75" s="969"/>
      <c r="AU75" s="970"/>
      <c r="AV75" s="968"/>
      <c r="AW75" s="968"/>
      <c r="AX75" s="968"/>
      <c r="AY75" s="969"/>
      <c r="AZ75" s="961"/>
      <c r="BA75" s="961"/>
      <c r="BB75" s="961"/>
      <c r="BC75" s="961"/>
      <c r="BD75" s="962"/>
      <c r="BE75" s="210"/>
      <c r="BF75" s="210"/>
      <c r="BG75" s="210"/>
      <c r="BH75" s="210"/>
      <c r="BI75" s="210"/>
      <c r="BJ75" s="210"/>
      <c r="BK75" s="210"/>
      <c r="BL75" s="210"/>
      <c r="BM75" s="210"/>
      <c r="BN75" s="210"/>
      <c r="BO75" s="210"/>
      <c r="BP75" s="210"/>
      <c r="BQ75" s="207">
        <v>69</v>
      </c>
      <c r="BR75" s="212"/>
      <c r="BS75" s="942"/>
      <c r="BT75" s="943"/>
      <c r="BU75" s="943"/>
      <c r="BV75" s="943"/>
      <c r="BW75" s="943"/>
      <c r="BX75" s="943"/>
      <c r="BY75" s="943"/>
      <c r="BZ75" s="943"/>
      <c r="CA75" s="943"/>
      <c r="CB75" s="943"/>
      <c r="CC75" s="943"/>
      <c r="CD75" s="943"/>
      <c r="CE75" s="943"/>
      <c r="CF75" s="943"/>
      <c r="CG75" s="944"/>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30"/>
      <c r="DW75" s="931"/>
      <c r="DX75" s="931"/>
      <c r="DY75" s="931"/>
      <c r="DZ75" s="932"/>
      <c r="EA75" s="191"/>
    </row>
    <row r="76" spans="1:131" s="192" customFormat="1" ht="26.25" customHeight="1">
      <c r="A76" s="206">
        <v>9</v>
      </c>
      <c r="B76" s="963"/>
      <c r="C76" s="964"/>
      <c r="D76" s="964"/>
      <c r="E76" s="964"/>
      <c r="F76" s="964"/>
      <c r="G76" s="964"/>
      <c r="H76" s="964"/>
      <c r="I76" s="964"/>
      <c r="J76" s="964"/>
      <c r="K76" s="964"/>
      <c r="L76" s="964"/>
      <c r="M76" s="964"/>
      <c r="N76" s="964"/>
      <c r="O76" s="964"/>
      <c r="P76" s="965"/>
      <c r="Q76" s="967"/>
      <c r="R76" s="968"/>
      <c r="S76" s="968"/>
      <c r="T76" s="968"/>
      <c r="U76" s="969"/>
      <c r="V76" s="970"/>
      <c r="W76" s="968"/>
      <c r="X76" s="968"/>
      <c r="Y76" s="968"/>
      <c r="Z76" s="969"/>
      <c r="AA76" s="970"/>
      <c r="AB76" s="968"/>
      <c r="AC76" s="968"/>
      <c r="AD76" s="968"/>
      <c r="AE76" s="969"/>
      <c r="AF76" s="970"/>
      <c r="AG76" s="968"/>
      <c r="AH76" s="968"/>
      <c r="AI76" s="968"/>
      <c r="AJ76" s="969"/>
      <c r="AK76" s="970"/>
      <c r="AL76" s="968"/>
      <c r="AM76" s="968"/>
      <c r="AN76" s="968"/>
      <c r="AO76" s="969"/>
      <c r="AP76" s="970"/>
      <c r="AQ76" s="968"/>
      <c r="AR76" s="968"/>
      <c r="AS76" s="968"/>
      <c r="AT76" s="969"/>
      <c r="AU76" s="970"/>
      <c r="AV76" s="968"/>
      <c r="AW76" s="968"/>
      <c r="AX76" s="968"/>
      <c r="AY76" s="969"/>
      <c r="AZ76" s="961"/>
      <c r="BA76" s="961"/>
      <c r="BB76" s="961"/>
      <c r="BC76" s="961"/>
      <c r="BD76" s="962"/>
      <c r="BE76" s="210"/>
      <c r="BF76" s="210"/>
      <c r="BG76" s="210"/>
      <c r="BH76" s="210"/>
      <c r="BI76" s="210"/>
      <c r="BJ76" s="210"/>
      <c r="BK76" s="210"/>
      <c r="BL76" s="210"/>
      <c r="BM76" s="210"/>
      <c r="BN76" s="210"/>
      <c r="BO76" s="210"/>
      <c r="BP76" s="210"/>
      <c r="BQ76" s="207">
        <v>70</v>
      </c>
      <c r="BR76" s="212"/>
      <c r="BS76" s="942"/>
      <c r="BT76" s="943"/>
      <c r="BU76" s="943"/>
      <c r="BV76" s="943"/>
      <c r="BW76" s="943"/>
      <c r="BX76" s="943"/>
      <c r="BY76" s="943"/>
      <c r="BZ76" s="943"/>
      <c r="CA76" s="943"/>
      <c r="CB76" s="943"/>
      <c r="CC76" s="943"/>
      <c r="CD76" s="943"/>
      <c r="CE76" s="943"/>
      <c r="CF76" s="943"/>
      <c r="CG76" s="944"/>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30"/>
      <c r="DW76" s="931"/>
      <c r="DX76" s="931"/>
      <c r="DY76" s="931"/>
      <c r="DZ76" s="932"/>
      <c r="EA76" s="191"/>
    </row>
    <row r="77" spans="1:131" s="192" customFormat="1" ht="26.25" customHeight="1">
      <c r="A77" s="206">
        <v>10</v>
      </c>
      <c r="B77" s="963"/>
      <c r="C77" s="964"/>
      <c r="D77" s="964"/>
      <c r="E77" s="964"/>
      <c r="F77" s="964"/>
      <c r="G77" s="964"/>
      <c r="H77" s="964"/>
      <c r="I77" s="964"/>
      <c r="J77" s="964"/>
      <c r="K77" s="964"/>
      <c r="L77" s="964"/>
      <c r="M77" s="964"/>
      <c r="N77" s="964"/>
      <c r="O77" s="964"/>
      <c r="P77" s="965"/>
      <c r="Q77" s="967"/>
      <c r="R77" s="968"/>
      <c r="S77" s="968"/>
      <c r="T77" s="968"/>
      <c r="U77" s="969"/>
      <c r="V77" s="970"/>
      <c r="W77" s="968"/>
      <c r="X77" s="968"/>
      <c r="Y77" s="968"/>
      <c r="Z77" s="969"/>
      <c r="AA77" s="970"/>
      <c r="AB77" s="968"/>
      <c r="AC77" s="968"/>
      <c r="AD77" s="968"/>
      <c r="AE77" s="969"/>
      <c r="AF77" s="970"/>
      <c r="AG77" s="968"/>
      <c r="AH77" s="968"/>
      <c r="AI77" s="968"/>
      <c r="AJ77" s="969"/>
      <c r="AK77" s="970"/>
      <c r="AL77" s="968"/>
      <c r="AM77" s="968"/>
      <c r="AN77" s="968"/>
      <c r="AO77" s="969"/>
      <c r="AP77" s="970"/>
      <c r="AQ77" s="968"/>
      <c r="AR77" s="968"/>
      <c r="AS77" s="968"/>
      <c r="AT77" s="969"/>
      <c r="AU77" s="970"/>
      <c r="AV77" s="968"/>
      <c r="AW77" s="968"/>
      <c r="AX77" s="968"/>
      <c r="AY77" s="969"/>
      <c r="AZ77" s="961"/>
      <c r="BA77" s="961"/>
      <c r="BB77" s="961"/>
      <c r="BC77" s="961"/>
      <c r="BD77" s="962"/>
      <c r="BE77" s="210"/>
      <c r="BF77" s="210"/>
      <c r="BG77" s="210"/>
      <c r="BH77" s="210"/>
      <c r="BI77" s="210"/>
      <c r="BJ77" s="210"/>
      <c r="BK77" s="210"/>
      <c r="BL77" s="210"/>
      <c r="BM77" s="210"/>
      <c r="BN77" s="210"/>
      <c r="BO77" s="210"/>
      <c r="BP77" s="210"/>
      <c r="BQ77" s="207">
        <v>71</v>
      </c>
      <c r="BR77" s="212"/>
      <c r="BS77" s="942"/>
      <c r="BT77" s="943"/>
      <c r="BU77" s="943"/>
      <c r="BV77" s="943"/>
      <c r="BW77" s="943"/>
      <c r="BX77" s="943"/>
      <c r="BY77" s="943"/>
      <c r="BZ77" s="943"/>
      <c r="CA77" s="943"/>
      <c r="CB77" s="943"/>
      <c r="CC77" s="943"/>
      <c r="CD77" s="943"/>
      <c r="CE77" s="943"/>
      <c r="CF77" s="943"/>
      <c r="CG77" s="944"/>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30"/>
      <c r="DW77" s="931"/>
      <c r="DX77" s="931"/>
      <c r="DY77" s="931"/>
      <c r="DZ77" s="932"/>
      <c r="EA77" s="191"/>
    </row>
    <row r="78" spans="1:131" s="192" customFormat="1" ht="26.25" customHeight="1">
      <c r="A78" s="206">
        <v>11</v>
      </c>
      <c r="B78" s="963"/>
      <c r="C78" s="964"/>
      <c r="D78" s="964"/>
      <c r="E78" s="964"/>
      <c r="F78" s="964"/>
      <c r="G78" s="964"/>
      <c r="H78" s="964"/>
      <c r="I78" s="964"/>
      <c r="J78" s="964"/>
      <c r="K78" s="964"/>
      <c r="L78" s="964"/>
      <c r="M78" s="964"/>
      <c r="N78" s="964"/>
      <c r="O78" s="964"/>
      <c r="P78" s="965"/>
      <c r="Q78" s="966"/>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210"/>
      <c r="BF78" s="210"/>
      <c r="BG78" s="210"/>
      <c r="BH78" s="210"/>
      <c r="BI78" s="210"/>
      <c r="BJ78" s="213"/>
      <c r="BK78" s="213"/>
      <c r="BL78" s="213"/>
      <c r="BM78" s="213"/>
      <c r="BN78" s="213"/>
      <c r="BO78" s="210"/>
      <c r="BP78" s="210"/>
      <c r="BQ78" s="207">
        <v>72</v>
      </c>
      <c r="BR78" s="212"/>
      <c r="BS78" s="942"/>
      <c r="BT78" s="943"/>
      <c r="BU78" s="943"/>
      <c r="BV78" s="943"/>
      <c r="BW78" s="943"/>
      <c r="BX78" s="943"/>
      <c r="BY78" s="943"/>
      <c r="BZ78" s="943"/>
      <c r="CA78" s="943"/>
      <c r="CB78" s="943"/>
      <c r="CC78" s="943"/>
      <c r="CD78" s="943"/>
      <c r="CE78" s="943"/>
      <c r="CF78" s="943"/>
      <c r="CG78" s="944"/>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30"/>
      <c r="DW78" s="931"/>
      <c r="DX78" s="931"/>
      <c r="DY78" s="931"/>
      <c r="DZ78" s="932"/>
      <c r="EA78" s="191"/>
    </row>
    <row r="79" spans="1:131" s="192" customFormat="1" ht="26.25" customHeight="1">
      <c r="A79" s="206">
        <v>12</v>
      </c>
      <c r="B79" s="963"/>
      <c r="C79" s="964"/>
      <c r="D79" s="964"/>
      <c r="E79" s="964"/>
      <c r="F79" s="964"/>
      <c r="G79" s="964"/>
      <c r="H79" s="964"/>
      <c r="I79" s="964"/>
      <c r="J79" s="964"/>
      <c r="K79" s="964"/>
      <c r="L79" s="964"/>
      <c r="M79" s="964"/>
      <c r="N79" s="964"/>
      <c r="O79" s="964"/>
      <c r="P79" s="965"/>
      <c r="Q79" s="966"/>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1"/>
      <c r="BA79" s="961"/>
      <c r="BB79" s="961"/>
      <c r="BC79" s="961"/>
      <c r="BD79" s="962"/>
      <c r="BE79" s="210"/>
      <c r="BF79" s="210"/>
      <c r="BG79" s="210"/>
      <c r="BH79" s="210"/>
      <c r="BI79" s="210"/>
      <c r="BJ79" s="213"/>
      <c r="BK79" s="213"/>
      <c r="BL79" s="213"/>
      <c r="BM79" s="213"/>
      <c r="BN79" s="213"/>
      <c r="BO79" s="210"/>
      <c r="BP79" s="210"/>
      <c r="BQ79" s="207">
        <v>73</v>
      </c>
      <c r="BR79" s="212"/>
      <c r="BS79" s="942"/>
      <c r="BT79" s="943"/>
      <c r="BU79" s="943"/>
      <c r="BV79" s="943"/>
      <c r="BW79" s="943"/>
      <c r="BX79" s="943"/>
      <c r="BY79" s="943"/>
      <c r="BZ79" s="943"/>
      <c r="CA79" s="943"/>
      <c r="CB79" s="943"/>
      <c r="CC79" s="943"/>
      <c r="CD79" s="943"/>
      <c r="CE79" s="943"/>
      <c r="CF79" s="943"/>
      <c r="CG79" s="944"/>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30"/>
      <c r="DW79" s="931"/>
      <c r="DX79" s="931"/>
      <c r="DY79" s="931"/>
      <c r="DZ79" s="932"/>
      <c r="EA79" s="191"/>
    </row>
    <row r="80" spans="1:131" s="192" customFormat="1" ht="26.25" customHeight="1">
      <c r="A80" s="206">
        <v>13</v>
      </c>
      <c r="B80" s="963"/>
      <c r="C80" s="964"/>
      <c r="D80" s="964"/>
      <c r="E80" s="964"/>
      <c r="F80" s="964"/>
      <c r="G80" s="964"/>
      <c r="H80" s="964"/>
      <c r="I80" s="964"/>
      <c r="J80" s="964"/>
      <c r="K80" s="964"/>
      <c r="L80" s="964"/>
      <c r="M80" s="964"/>
      <c r="N80" s="964"/>
      <c r="O80" s="964"/>
      <c r="P80" s="965"/>
      <c r="Q80" s="966"/>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210"/>
      <c r="BF80" s="210"/>
      <c r="BG80" s="210"/>
      <c r="BH80" s="210"/>
      <c r="BI80" s="210"/>
      <c r="BJ80" s="210"/>
      <c r="BK80" s="210"/>
      <c r="BL80" s="210"/>
      <c r="BM80" s="210"/>
      <c r="BN80" s="210"/>
      <c r="BO80" s="210"/>
      <c r="BP80" s="210"/>
      <c r="BQ80" s="207">
        <v>74</v>
      </c>
      <c r="BR80" s="212"/>
      <c r="BS80" s="942"/>
      <c r="BT80" s="943"/>
      <c r="BU80" s="943"/>
      <c r="BV80" s="943"/>
      <c r="BW80" s="943"/>
      <c r="BX80" s="943"/>
      <c r="BY80" s="943"/>
      <c r="BZ80" s="943"/>
      <c r="CA80" s="943"/>
      <c r="CB80" s="943"/>
      <c r="CC80" s="943"/>
      <c r="CD80" s="943"/>
      <c r="CE80" s="943"/>
      <c r="CF80" s="943"/>
      <c r="CG80" s="944"/>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30"/>
      <c r="DW80" s="931"/>
      <c r="DX80" s="931"/>
      <c r="DY80" s="931"/>
      <c r="DZ80" s="932"/>
      <c r="EA80" s="191"/>
    </row>
    <row r="81" spans="1:131" s="192" customFormat="1" ht="26.25" customHeight="1">
      <c r="A81" s="206">
        <v>14</v>
      </c>
      <c r="B81" s="963"/>
      <c r="C81" s="964"/>
      <c r="D81" s="964"/>
      <c r="E81" s="964"/>
      <c r="F81" s="964"/>
      <c r="G81" s="964"/>
      <c r="H81" s="964"/>
      <c r="I81" s="964"/>
      <c r="J81" s="964"/>
      <c r="K81" s="964"/>
      <c r="L81" s="964"/>
      <c r="M81" s="964"/>
      <c r="N81" s="964"/>
      <c r="O81" s="964"/>
      <c r="P81" s="965"/>
      <c r="Q81" s="966"/>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210"/>
      <c r="BF81" s="210"/>
      <c r="BG81" s="210"/>
      <c r="BH81" s="210"/>
      <c r="BI81" s="210"/>
      <c r="BJ81" s="210"/>
      <c r="BK81" s="210"/>
      <c r="BL81" s="210"/>
      <c r="BM81" s="210"/>
      <c r="BN81" s="210"/>
      <c r="BO81" s="210"/>
      <c r="BP81" s="210"/>
      <c r="BQ81" s="207">
        <v>75</v>
      </c>
      <c r="BR81" s="212"/>
      <c r="BS81" s="942"/>
      <c r="BT81" s="943"/>
      <c r="BU81" s="943"/>
      <c r="BV81" s="943"/>
      <c r="BW81" s="943"/>
      <c r="BX81" s="943"/>
      <c r="BY81" s="943"/>
      <c r="BZ81" s="943"/>
      <c r="CA81" s="943"/>
      <c r="CB81" s="943"/>
      <c r="CC81" s="943"/>
      <c r="CD81" s="943"/>
      <c r="CE81" s="943"/>
      <c r="CF81" s="943"/>
      <c r="CG81" s="944"/>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30"/>
      <c r="DW81" s="931"/>
      <c r="DX81" s="931"/>
      <c r="DY81" s="931"/>
      <c r="DZ81" s="932"/>
      <c r="EA81" s="191"/>
    </row>
    <row r="82" spans="1:131" s="192" customFormat="1" ht="26.25" customHeight="1">
      <c r="A82" s="206">
        <v>15</v>
      </c>
      <c r="B82" s="963"/>
      <c r="C82" s="964"/>
      <c r="D82" s="964"/>
      <c r="E82" s="964"/>
      <c r="F82" s="964"/>
      <c r="G82" s="964"/>
      <c r="H82" s="964"/>
      <c r="I82" s="964"/>
      <c r="J82" s="964"/>
      <c r="K82" s="964"/>
      <c r="L82" s="964"/>
      <c r="M82" s="964"/>
      <c r="N82" s="964"/>
      <c r="O82" s="964"/>
      <c r="P82" s="965"/>
      <c r="Q82" s="966"/>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210"/>
      <c r="BF82" s="210"/>
      <c r="BG82" s="210"/>
      <c r="BH82" s="210"/>
      <c r="BI82" s="210"/>
      <c r="BJ82" s="210"/>
      <c r="BK82" s="210"/>
      <c r="BL82" s="210"/>
      <c r="BM82" s="210"/>
      <c r="BN82" s="210"/>
      <c r="BO82" s="210"/>
      <c r="BP82" s="210"/>
      <c r="BQ82" s="207">
        <v>76</v>
      </c>
      <c r="BR82" s="212"/>
      <c r="BS82" s="942"/>
      <c r="BT82" s="943"/>
      <c r="BU82" s="943"/>
      <c r="BV82" s="943"/>
      <c r="BW82" s="943"/>
      <c r="BX82" s="943"/>
      <c r="BY82" s="943"/>
      <c r="BZ82" s="943"/>
      <c r="CA82" s="943"/>
      <c r="CB82" s="943"/>
      <c r="CC82" s="943"/>
      <c r="CD82" s="943"/>
      <c r="CE82" s="943"/>
      <c r="CF82" s="943"/>
      <c r="CG82" s="944"/>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30"/>
      <c r="DW82" s="931"/>
      <c r="DX82" s="931"/>
      <c r="DY82" s="931"/>
      <c r="DZ82" s="932"/>
      <c r="EA82" s="191"/>
    </row>
    <row r="83" spans="1:131" s="192" customFormat="1" ht="26.25" customHeight="1">
      <c r="A83" s="206">
        <v>16</v>
      </c>
      <c r="B83" s="963"/>
      <c r="C83" s="964"/>
      <c r="D83" s="964"/>
      <c r="E83" s="964"/>
      <c r="F83" s="964"/>
      <c r="G83" s="964"/>
      <c r="H83" s="964"/>
      <c r="I83" s="964"/>
      <c r="J83" s="964"/>
      <c r="K83" s="964"/>
      <c r="L83" s="964"/>
      <c r="M83" s="964"/>
      <c r="N83" s="964"/>
      <c r="O83" s="964"/>
      <c r="P83" s="965"/>
      <c r="Q83" s="966"/>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210"/>
      <c r="BF83" s="210"/>
      <c r="BG83" s="210"/>
      <c r="BH83" s="210"/>
      <c r="BI83" s="210"/>
      <c r="BJ83" s="210"/>
      <c r="BK83" s="210"/>
      <c r="BL83" s="210"/>
      <c r="BM83" s="210"/>
      <c r="BN83" s="210"/>
      <c r="BO83" s="210"/>
      <c r="BP83" s="210"/>
      <c r="BQ83" s="207">
        <v>77</v>
      </c>
      <c r="BR83" s="212"/>
      <c r="BS83" s="942"/>
      <c r="BT83" s="943"/>
      <c r="BU83" s="943"/>
      <c r="BV83" s="943"/>
      <c r="BW83" s="943"/>
      <c r="BX83" s="943"/>
      <c r="BY83" s="943"/>
      <c r="BZ83" s="943"/>
      <c r="CA83" s="943"/>
      <c r="CB83" s="943"/>
      <c r="CC83" s="943"/>
      <c r="CD83" s="943"/>
      <c r="CE83" s="943"/>
      <c r="CF83" s="943"/>
      <c r="CG83" s="944"/>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30"/>
      <c r="DW83" s="931"/>
      <c r="DX83" s="931"/>
      <c r="DY83" s="931"/>
      <c r="DZ83" s="932"/>
      <c r="EA83" s="191"/>
    </row>
    <row r="84" spans="1:131" s="192" customFormat="1" ht="26.25" customHeight="1">
      <c r="A84" s="206">
        <v>17</v>
      </c>
      <c r="B84" s="963"/>
      <c r="C84" s="964"/>
      <c r="D84" s="964"/>
      <c r="E84" s="964"/>
      <c r="F84" s="964"/>
      <c r="G84" s="964"/>
      <c r="H84" s="964"/>
      <c r="I84" s="964"/>
      <c r="J84" s="964"/>
      <c r="K84" s="964"/>
      <c r="L84" s="964"/>
      <c r="M84" s="964"/>
      <c r="N84" s="964"/>
      <c r="O84" s="964"/>
      <c r="P84" s="965"/>
      <c r="Q84" s="966"/>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210"/>
      <c r="BF84" s="210"/>
      <c r="BG84" s="210"/>
      <c r="BH84" s="210"/>
      <c r="BI84" s="210"/>
      <c r="BJ84" s="210"/>
      <c r="BK84" s="210"/>
      <c r="BL84" s="210"/>
      <c r="BM84" s="210"/>
      <c r="BN84" s="210"/>
      <c r="BO84" s="210"/>
      <c r="BP84" s="210"/>
      <c r="BQ84" s="207">
        <v>78</v>
      </c>
      <c r="BR84" s="212"/>
      <c r="BS84" s="942"/>
      <c r="BT84" s="943"/>
      <c r="BU84" s="943"/>
      <c r="BV84" s="943"/>
      <c r="BW84" s="943"/>
      <c r="BX84" s="943"/>
      <c r="BY84" s="943"/>
      <c r="BZ84" s="943"/>
      <c r="CA84" s="943"/>
      <c r="CB84" s="943"/>
      <c r="CC84" s="943"/>
      <c r="CD84" s="943"/>
      <c r="CE84" s="943"/>
      <c r="CF84" s="943"/>
      <c r="CG84" s="944"/>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30"/>
      <c r="DW84" s="931"/>
      <c r="DX84" s="931"/>
      <c r="DY84" s="931"/>
      <c r="DZ84" s="932"/>
      <c r="EA84" s="191"/>
    </row>
    <row r="85" spans="1:131" s="192" customFormat="1" ht="26.25" customHeight="1">
      <c r="A85" s="206">
        <v>18</v>
      </c>
      <c r="B85" s="963"/>
      <c r="C85" s="964"/>
      <c r="D85" s="964"/>
      <c r="E85" s="964"/>
      <c r="F85" s="964"/>
      <c r="G85" s="964"/>
      <c r="H85" s="964"/>
      <c r="I85" s="964"/>
      <c r="J85" s="964"/>
      <c r="K85" s="964"/>
      <c r="L85" s="964"/>
      <c r="M85" s="964"/>
      <c r="N85" s="964"/>
      <c r="O85" s="964"/>
      <c r="P85" s="965"/>
      <c r="Q85" s="966"/>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210"/>
      <c r="BF85" s="210"/>
      <c r="BG85" s="210"/>
      <c r="BH85" s="210"/>
      <c r="BI85" s="210"/>
      <c r="BJ85" s="210"/>
      <c r="BK85" s="210"/>
      <c r="BL85" s="210"/>
      <c r="BM85" s="210"/>
      <c r="BN85" s="210"/>
      <c r="BO85" s="210"/>
      <c r="BP85" s="210"/>
      <c r="BQ85" s="207">
        <v>79</v>
      </c>
      <c r="BR85" s="212"/>
      <c r="BS85" s="942"/>
      <c r="BT85" s="943"/>
      <c r="BU85" s="943"/>
      <c r="BV85" s="943"/>
      <c r="BW85" s="943"/>
      <c r="BX85" s="943"/>
      <c r="BY85" s="943"/>
      <c r="BZ85" s="943"/>
      <c r="CA85" s="943"/>
      <c r="CB85" s="943"/>
      <c r="CC85" s="943"/>
      <c r="CD85" s="943"/>
      <c r="CE85" s="943"/>
      <c r="CF85" s="943"/>
      <c r="CG85" s="944"/>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30"/>
      <c r="DW85" s="931"/>
      <c r="DX85" s="931"/>
      <c r="DY85" s="931"/>
      <c r="DZ85" s="932"/>
      <c r="EA85" s="191"/>
    </row>
    <row r="86" spans="1:131" s="192" customFormat="1" ht="26.25" customHeight="1">
      <c r="A86" s="206">
        <v>19</v>
      </c>
      <c r="B86" s="963"/>
      <c r="C86" s="964"/>
      <c r="D86" s="964"/>
      <c r="E86" s="964"/>
      <c r="F86" s="964"/>
      <c r="G86" s="964"/>
      <c r="H86" s="964"/>
      <c r="I86" s="964"/>
      <c r="J86" s="964"/>
      <c r="K86" s="964"/>
      <c r="L86" s="964"/>
      <c r="M86" s="964"/>
      <c r="N86" s="964"/>
      <c r="O86" s="964"/>
      <c r="P86" s="965"/>
      <c r="Q86" s="966"/>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210"/>
      <c r="BF86" s="210"/>
      <c r="BG86" s="210"/>
      <c r="BH86" s="210"/>
      <c r="BI86" s="210"/>
      <c r="BJ86" s="210"/>
      <c r="BK86" s="210"/>
      <c r="BL86" s="210"/>
      <c r="BM86" s="210"/>
      <c r="BN86" s="210"/>
      <c r="BO86" s="210"/>
      <c r="BP86" s="210"/>
      <c r="BQ86" s="207">
        <v>80</v>
      </c>
      <c r="BR86" s="212"/>
      <c r="BS86" s="942"/>
      <c r="BT86" s="943"/>
      <c r="BU86" s="943"/>
      <c r="BV86" s="943"/>
      <c r="BW86" s="943"/>
      <c r="BX86" s="943"/>
      <c r="BY86" s="943"/>
      <c r="BZ86" s="943"/>
      <c r="CA86" s="943"/>
      <c r="CB86" s="943"/>
      <c r="CC86" s="943"/>
      <c r="CD86" s="943"/>
      <c r="CE86" s="943"/>
      <c r="CF86" s="943"/>
      <c r="CG86" s="944"/>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30"/>
      <c r="DW86" s="931"/>
      <c r="DX86" s="931"/>
      <c r="DY86" s="931"/>
      <c r="DZ86" s="932"/>
      <c r="EA86" s="191"/>
    </row>
    <row r="87" spans="1:131" s="192" customFormat="1" ht="26.25" customHeight="1">
      <c r="A87" s="214">
        <v>20</v>
      </c>
      <c r="B87" s="953"/>
      <c r="C87" s="954"/>
      <c r="D87" s="954"/>
      <c r="E87" s="954"/>
      <c r="F87" s="954"/>
      <c r="G87" s="954"/>
      <c r="H87" s="954"/>
      <c r="I87" s="954"/>
      <c r="J87" s="954"/>
      <c r="K87" s="954"/>
      <c r="L87" s="954"/>
      <c r="M87" s="954"/>
      <c r="N87" s="954"/>
      <c r="O87" s="954"/>
      <c r="P87" s="955"/>
      <c r="Q87" s="956"/>
      <c r="R87" s="957"/>
      <c r="S87" s="957"/>
      <c r="T87" s="957"/>
      <c r="U87" s="957"/>
      <c r="V87" s="957"/>
      <c r="W87" s="957"/>
      <c r="X87" s="957"/>
      <c r="Y87" s="957"/>
      <c r="Z87" s="957"/>
      <c r="AA87" s="957"/>
      <c r="AB87" s="957"/>
      <c r="AC87" s="957"/>
      <c r="AD87" s="957"/>
      <c r="AE87" s="957"/>
      <c r="AF87" s="957"/>
      <c r="AG87" s="957"/>
      <c r="AH87" s="957"/>
      <c r="AI87" s="957"/>
      <c r="AJ87" s="957"/>
      <c r="AK87" s="957"/>
      <c r="AL87" s="957"/>
      <c r="AM87" s="957"/>
      <c r="AN87" s="957"/>
      <c r="AO87" s="957"/>
      <c r="AP87" s="957"/>
      <c r="AQ87" s="957"/>
      <c r="AR87" s="957"/>
      <c r="AS87" s="957"/>
      <c r="AT87" s="957"/>
      <c r="AU87" s="957"/>
      <c r="AV87" s="957"/>
      <c r="AW87" s="957"/>
      <c r="AX87" s="957"/>
      <c r="AY87" s="957"/>
      <c r="AZ87" s="958"/>
      <c r="BA87" s="958"/>
      <c r="BB87" s="958"/>
      <c r="BC87" s="958"/>
      <c r="BD87" s="959"/>
      <c r="BE87" s="210"/>
      <c r="BF87" s="210"/>
      <c r="BG87" s="210"/>
      <c r="BH87" s="210"/>
      <c r="BI87" s="210"/>
      <c r="BJ87" s="210"/>
      <c r="BK87" s="210"/>
      <c r="BL87" s="210"/>
      <c r="BM87" s="210"/>
      <c r="BN87" s="210"/>
      <c r="BO87" s="210"/>
      <c r="BP87" s="210"/>
      <c r="BQ87" s="207">
        <v>81</v>
      </c>
      <c r="BR87" s="212"/>
      <c r="BS87" s="942"/>
      <c r="BT87" s="943"/>
      <c r="BU87" s="943"/>
      <c r="BV87" s="943"/>
      <c r="BW87" s="943"/>
      <c r="BX87" s="943"/>
      <c r="BY87" s="943"/>
      <c r="BZ87" s="943"/>
      <c r="CA87" s="943"/>
      <c r="CB87" s="943"/>
      <c r="CC87" s="943"/>
      <c r="CD87" s="943"/>
      <c r="CE87" s="943"/>
      <c r="CF87" s="943"/>
      <c r="CG87" s="944"/>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30"/>
      <c r="DW87" s="931"/>
      <c r="DX87" s="931"/>
      <c r="DY87" s="931"/>
      <c r="DZ87" s="932"/>
      <c r="EA87" s="191"/>
    </row>
    <row r="88" spans="1:131" s="192" customFormat="1" ht="26.25" customHeight="1" thickBot="1">
      <c r="A88" s="209" t="s">
        <v>333</v>
      </c>
      <c r="B88" s="933" t="s">
        <v>357</v>
      </c>
      <c r="C88" s="934"/>
      <c r="D88" s="934"/>
      <c r="E88" s="934"/>
      <c r="F88" s="934"/>
      <c r="G88" s="934"/>
      <c r="H88" s="934"/>
      <c r="I88" s="934"/>
      <c r="J88" s="934"/>
      <c r="K88" s="934"/>
      <c r="L88" s="934"/>
      <c r="M88" s="934"/>
      <c r="N88" s="934"/>
      <c r="O88" s="934"/>
      <c r="P88" s="935"/>
      <c r="Q88" s="951"/>
      <c r="R88" s="952"/>
      <c r="S88" s="952"/>
      <c r="T88" s="952"/>
      <c r="U88" s="952"/>
      <c r="V88" s="952"/>
      <c r="W88" s="952"/>
      <c r="X88" s="952"/>
      <c r="Y88" s="952"/>
      <c r="Z88" s="952"/>
      <c r="AA88" s="952"/>
      <c r="AB88" s="952"/>
      <c r="AC88" s="952"/>
      <c r="AD88" s="952"/>
      <c r="AE88" s="952"/>
      <c r="AF88" s="948"/>
      <c r="AG88" s="948"/>
      <c r="AH88" s="948"/>
      <c r="AI88" s="948"/>
      <c r="AJ88" s="948"/>
      <c r="AK88" s="952"/>
      <c r="AL88" s="952"/>
      <c r="AM88" s="952"/>
      <c r="AN88" s="952"/>
      <c r="AO88" s="952"/>
      <c r="AP88" s="948"/>
      <c r="AQ88" s="948"/>
      <c r="AR88" s="948"/>
      <c r="AS88" s="948"/>
      <c r="AT88" s="948"/>
      <c r="AU88" s="948"/>
      <c r="AV88" s="948"/>
      <c r="AW88" s="948"/>
      <c r="AX88" s="948"/>
      <c r="AY88" s="948"/>
      <c r="AZ88" s="949"/>
      <c r="BA88" s="949"/>
      <c r="BB88" s="949"/>
      <c r="BC88" s="949"/>
      <c r="BD88" s="950"/>
      <c r="BE88" s="210"/>
      <c r="BF88" s="210"/>
      <c r="BG88" s="210"/>
      <c r="BH88" s="210"/>
      <c r="BI88" s="210"/>
      <c r="BJ88" s="210"/>
      <c r="BK88" s="210"/>
      <c r="BL88" s="210"/>
      <c r="BM88" s="210"/>
      <c r="BN88" s="210"/>
      <c r="BO88" s="210"/>
      <c r="BP88" s="210"/>
      <c r="BQ88" s="207">
        <v>82</v>
      </c>
      <c r="BR88" s="212"/>
      <c r="BS88" s="942"/>
      <c r="BT88" s="943"/>
      <c r="BU88" s="943"/>
      <c r="BV88" s="943"/>
      <c r="BW88" s="943"/>
      <c r="BX88" s="943"/>
      <c r="BY88" s="943"/>
      <c r="BZ88" s="943"/>
      <c r="CA88" s="943"/>
      <c r="CB88" s="943"/>
      <c r="CC88" s="943"/>
      <c r="CD88" s="943"/>
      <c r="CE88" s="943"/>
      <c r="CF88" s="943"/>
      <c r="CG88" s="944"/>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30"/>
      <c r="DW88" s="931"/>
      <c r="DX88" s="931"/>
      <c r="DY88" s="931"/>
      <c r="DZ88" s="932"/>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2"/>
      <c r="BT89" s="943"/>
      <c r="BU89" s="943"/>
      <c r="BV89" s="943"/>
      <c r="BW89" s="943"/>
      <c r="BX89" s="943"/>
      <c r="BY89" s="943"/>
      <c r="BZ89" s="943"/>
      <c r="CA89" s="943"/>
      <c r="CB89" s="943"/>
      <c r="CC89" s="943"/>
      <c r="CD89" s="943"/>
      <c r="CE89" s="943"/>
      <c r="CF89" s="943"/>
      <c r="CG89" s="944"/>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30"/>
      <c r="DW89" s="931"/>
      <c r="DX89" s="931"/>
      <c r="DY89" s="931"/>
      <c r="DZ89" s="932"/>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2"/>
      <c r="BT90" s="943"/>
      <c r="BU90" s="943"/>
      <c r="BV90" s="943"/>
      <c r="BW90" s="943"/>
      <c r="BX90" s="943"/>
      <c r="BY90" s="943"/>
      <c r="BZ90" s="943"/>
      <c r="CA90" s="943"/>
      <c r="CB90" s="943"/>
      <c r="CC90" s="943"/>
      <c r="CD90" s="943"/>
      <c r="CE90" s="943"/>
      <c r="CF90" s="943"/>
      <c r="CG90" s="944"/>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30"/>
      <c r="DW90" s="931"/>
      <c r="DX90" s="931"/>
      <c r="DY90" s="931"/>
      <c r="DZ90" s="932"/>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2"/>
      <c r="BT91" s="943"/>
      <c r="BU91" s="943"/>
      <c r="BV91" s="943"/>
      <c r="BW91" s="943"/>
      <c r="BX91" s="943"/>
      <c r="BY91" s="943"/>
      <c r="BZ91" s="943"/>
      <c r="CA91" s="943"/>
      <c r="CB91" s="943"/>
      <c r="CC91" s="943"/>
      <c r="CD91" s="943"/>
      <c r="CE91" s="943"/>
      <c r="CF91" s="943"/>
      <c r="CG91" s="944"/>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30"/>
      <c r="DW91" s="931"/>
      <c r="DX91" s="931"/>
      <c r="DY91" s="931"/>
      <c r="DZ91" s="932"/>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2"/>
      <c r="BT92" s="943"/>
      <c r="BU92" s="943"/>
      <c r="BV92" s="943"/>
      <c r="BW92" s="943"/>
      <c r="BX92" s="943"/>
      <c r="BY92" s="943"/>
      <c r="BZ92" s="943"/>
      <c r="CA92" s="943"/>
      <c r="CB92" s="943"/>
      <c r="CC92" s="943"/>
      <c r="CD92" s="943"/>
      <c r="CE92" s="943"/>
      <c r="CF92" s="943"/>
      <c r="CG92" s="944"/>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30"/>
      <c r="DW92" s="931"/>
      <c r="DX92" s="931"/>
      <c r="DY92" s="931"/>
      <c r="DZ92" s="932"/>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2"/>
      <c r="BT93" s="943"/>
      <c r="BU93" s="943"/>
      <c r="BV93" s="943"/>
      <c r="BW93" s="943"/>
      <c r="BX93" s="943"/>
      <c r="BY93" s="943"/>
      <c r="BZ93" s="943"/>
      <c r="CA93" s="943"/>
      <c r="CB93" s="943"/>
      <c r="CC93" s="943"/>
      <c r="CD93" s="943"/>
      <c r="CE93" s="943"/>
      <c r="CF93" s="943"/>
      <c r="CG93" s="944"/>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30"/>
      <c r="DW93" s="931"/>
      <c r="DX93" s="931"/>
      <c r="DY93" s="931"/>
      <c r="DZ93" s="932"/>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2"/>
      <c r="BT94" s="943"/>
      <c r="BU94" s="943"/>
      <c r="BV94" s="943"/>
      <c r="BW94" s="943"/>
      <c r="BX94" s="943"/>
      <c r="BY94" s="943"/>
      <c r="BZ94" s="943"/>
      <c r="CA94" s="943"/>
      <c r="CB94" s="943"/>
      <c r="CC94" s="943"/>
      <c r="CD94" s="943"/>
      <c r="CE94" s="943"/>
      <c r="CF94" s="943"/>
      <c r="CG94" s="944"/>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30"/>
      <c r="DW94" s="931"/>
      <c r="DX94" s="931"/>
      <c r="DY94" s="931"/>
      <c r="DZ94" s="932"/>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2"/>
      <c r="BT95" s="943"/>
      <c r="BU95" s="943"/>
      <c r="BV95" s="943"/>
      <c r="BW95" s="943"/>
      <c r="BX95" s="943"/>
      <c r="BY95" s="943"/>
      <c r="BZ95" s="943"/>
      <c r="CA95" s="943"/>
      <c r="CB95" s="943"/>
      <c r="CC95" s="943"/>
      <c r="CD95" s="943"/>
      <c r="CE95" s="943"/>
      <c r="CF95" s="943"/>
      <c r="CG95" s="944"/>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30"/>
      <c r="DW95" s="931"/>
      <c r="DX95" s="931"/>
      <c r="DY95" s="931"/>
      <c r="DZ95" s="932"/>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2"/>
      <c r="BT96" s="943"/>
      <c r="BU96" s="943"/>
      <c r="BV96" s="943"/>
      <c r="BW96" s="943"/>
      <c r="BX96" s="943"/>
      <c r="BY96" s="943"/>
      <c r="BZ96" s="943"/>
      <c r="CA96" s="943"/>
      <c r="CB96" s="943"/>
      <c r="CC96" s="943"/>
      <c r="CD96" s="943"/>
      <c r="CE96" s="943"/>
      <c r="CF96" s="943"/>
      <c r="CG96" s="944"/>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30"/>
      <c r="DW96" s="931"/>
      <c r="DX96" s="931"/>
      <c r="DY96" s="931"/>
      <c r="DZ96" s="932"/>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2"/>
      <c r="BT97" s="943"/>
      <c r="BU97" s="943"/>
      <c r="BV97" s="943"/>
      <c r="BW97" s="943"/>
      <c r="BX97" s="943"/>
      <c r="BY97" s="943"/>
      <c r="BZ97" s="943"/>
      <c r="CA97" s="943"/>
      <c r="CB97" s="943"/>
      <c r="CC97" s="943"/>
      <c r="CD97" s="943"/>
      <c r="CE97" s="943"/>
      <c r="CF97" s="943"/>
      <c r="CG97" s="944"/>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30"/>
      <c r="DW97" s="931"/>
      <c r="DX97" s="931"/>
      <c r="DY97" s="931"/>
      <c r="DZ97" s="932"/>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2"/>
      <c r="BT98" s="943"/>
      <c r="BU98" s="943"/>
      <c r="BV98" s="943"/>
      <c r="BW98" s="943"/>
      <c r="BX98" s="943"/>
      <c r="BY98" s="943"/>
      <c r="BZ98" s="943"/>
      <c r="CA98" s="943"/>
      <c r="CB98" s="943"/>
      <c r="CC98" s="943"/>
      <c r="CD98" s="943"/>
      <c r="CE98" s="943"/>
      <c r="CF98" s="943"/>
      <c r="CG98" s="944"/>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30"/>
      <c r="DW98" s="931"/>
      <c r="DX98" s="931"/>
      <c r="DY98" s="931"/>
      <c r="DZ98" s="932"/>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2"/>
      <c r="BT99" s="943"/>
      <c r="BU99" s="943"/>
      <c r="BV99" s="943"/>
      <c r="BW99" s="943"/>
      <c r="BX99" s="943"/>
      <c r="BY99" s="943"/>
      <c r="BZ99" s="943"/>
      <c r="CA99" s="943"/>
      <c r="CB99" s="943"/>
      <c r="CC99" s="943"/>
      <c r="CD99" s="943"/>
      <c r="CE99" s="943"/>
      <c r="CF99" s="943"/>
      <c r="CG99" s="944"/>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30"/>
      <c r="DW99" s="931"/>
      <c r="DX99" s="931"/>
      <c r="DY99" s="931"/>
      <c r="DZ99" s="932"/>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2"/>
      <c r="BT100" s="943"/>
      <c r="BU100" s="943"/>
      <c r="BV100" s="943"/>
      <c r="BW100" s="943"/>
      <c r="BX100" s="943"/>
      <c r="BY100" s="943"/>
      <c r="BZ100" s="943"/>
      <c r="CA100" s="943"/>
      <c r="CB100" s="943"/>
      <c r="CC100" s="943"/>
      <c r="CD100" s="943"/>
      <c r="CE100" s="943"/>
      <c r="CF100" s="943"/>
      <c r="CG100" s="944"/>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30"/>
      <c r="DW100" s="931"/>
      <c r="DX100" s="931"/>
      <c r="DY100" s="931"/>
      <c r="DZ100" s="932"/>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2"/>
      <c r="BT101" s="943"/>
      <c r="BU101" s="943"/>
      <c r="BV101" s="943"/>
      <c r="BW101" s="943"/>
      <c r="BX101" s="943"/>
      <c r="BY101" s="943"/>
      <c r="BZ101" s="943"/>
      <c r="CA101" s="943"/>
      <c r="CB101" s="943"/>
      <c r="CC101" s="943"/>
      <c r="CD101" s="943"/>
      <c r="CE101" s="943"/>
      <c r="CF101" s="943"/>
      <c r="CG101" s="944"/>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30"/>
      <c r="DW101" s="931"/>
      <c r="DX101" s="931"/>
      <c r="DY101" s="931"/>
      <c r="DZ101" s="932"/>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333</v>
      </c>
      <c r="BR102" s="933" t="s">
        <v>358</v>
      </c>
      <c r="BS102" s="934"/>
      <c r="BT102" s="934"/>
      <c r="BU102" s="934"/>
      <c r="BV102" s="934"/>
      <c r="BW102" s="934"/>
      <c r="BX102" s="934"/>
      <c r="BY102" s="934"/>
      <c r="BZ102" s="934"/>
      <c r="CA102" s="934"/>
      <c r="CB102" s="934"/>
      <c r="CC102" s="934"/>
      <c r="CD102" s="934"/>
      <c r="CE102" s="934"/>
      <c r="CF102" s="934"/>
      <c r="CG102" s="935"/>
      <c r="CH102" s="936"/>
      <c r="CI102" s="937"/>
      <c r="CJ102" s="937"/>
      <c r="CK102" s="937"/>
      <c r="CL102" s="938"/>
      <c r="CM102" s="936"/>
      <c r="CN102" s="937"/>
      <c r="CO102" s="937"/>
      <c r="CP102" s="937"/>
      <c r="CQ102" s="938"/>
      <c r="CR102" s="939">
        <f>SUM(CR7:CV88)</f>
        <v>5602</v>
      </c>
      <c r="CS102" s="940"/>
      <c r="CT102" s="940"/>
      <c r="CU102" s="940"/>
      <c r="CV102" s="941"/>
      <c r="CW102" s="939">
        <f t="shared" ref="CW102" si="1">SUM(CW7:DA88)</f>
        <v>2237</v>
      </c>
      <c r="CX102" s="940"/>
      <c r="CY102" s="940"/>
      <c r="CZ102" s="940"/>
      <c r="DA102" s="941"/>
      <c r="DB102" s="939">
        <f t="shared" ref="DB102" si="2">SUM(DB7:DF88)</f>
        <v>29401</v>
      </c>
      <c r="DC102" s="940"/>
      <c r="DD102" s="940"/>
      <c r="DE102" s="940"/>
      <c r="DF102" s="941"/>
      <c r="DG102" s="939">
        <f t="shared" ref="DG102" si="3">SUM(DG7:DK88)</f>
        <v>0</v>
      </c>
      <c r="DH102" s="940"/>
      <c r="DI102" s="940"/>
      <c r="DJ102" s="940"/>
      <c r="DK102" s="941"/>
      <c r="DL102" s="939">
        <f t="shared" ref="DL102" si="4">SUM(DL7:DP88)</f>
        <v>8107</v>
      </c>
      <c r="DM102" s="940"/>
      <c r="DN102" s="940"/>
      <c r="DO102" s="940"/>
      <c r="DP102" s="941"/>
      <c r="DQ102" s="939">
        <f t="shared" ref="DQ102" si="5">SUM(DQ7:DU88)</f>
        <v>6363</v>
      </c>
      <c r="DR102" s="940"/>
      <c r="DS102" s="940"/>
      <c r="DT102" s="940"/>
      <c r="DU102" s="941"/>
      <c r="DV102" s="922"/>
      <c r="DW102" s="923"/>
      <c r="DX102" s="923"/>
      <c r="DY102" s="923"/>
      <c r="DZ102" s="924"/>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5" t="s">
        <v>359</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6" t="s">
        <v>360</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361</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362</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7" t="s">
        <v>363</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364</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191" customFormat="1" ht="26.25" customHeight="1">
      <c r="A109" s="882" t="s">
        <v>365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366</v>
      </c>
      <c r="AB109" s="883"/>
      <c r="AC109" s="883"/>
      <c r="AD109" s="883"/>
      <c r="AE109" s="884"/>
      <c r="AF109" s="885" t="s">
        <v>277</v>
      </c>
      <c r="AG109" s="883"/>
      <c r="AH109" s="883"/>
      <c r="AI109" s="883"/>
      <c r="AJ109" s="884"/>
      <c r="AK109" s="885" t="s">
        <v>276</v>
      </c>
      <c r="AL109" s="883"/>
      <c r="AM109" s="883"/>
      <c r="AN109" s="883"/>
      <c r="AO109" s="884"/>
      <c r="AP109" s="885" t="s">
        <v>367</v>
      </c>
      <c r="AQ109" s="883"/>
      <c r="AR109" s="883"/>
      <c r="AS109" s="883"/>
      <c r="AT109" s="914"/>
      <c r="AU109" s="882" t="s">
        <v>365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366</v>
      </c>
      <c r="BR109" s="883"/>
      <c r="BS109" s="883"/>
      <c r="BT109" s="883"/>
      <c r="BU109" s="884"/>
      <c r="BV109" s="885" t="s">
        <v>277</v>
      </c>
      <c r="BW109" s="883"/>
      <c r="BX109" s="883"/>
      <c r="BY109" s="883"/>
      <c r="BZ109" s="884"/>
      <c r="CA109" s="885" t="s">
        <v>276</v>
      </c>
      <c r="CB109" s="883"/>
      <c r="CC109" s="883"/>
      <c r="CD109" s="883"/>
      <c r="CE109" s="884"/>
      <c r="CF109" s="921" t="s">
        <v>367</v>
      </c>
      <c r="CG109" s="921"/>
      <c r="CH109" s="921"/>
      <c r="CI109" s="921"/>
      <c r="CJ109" s="921"/>
      <c r="CK109" s="885" t="s">
        <v>368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366</v>
      </c>
      <c r="DH109" s="883"/>
      <c r="DI109" s="883"/>
      <c r="DJ109" s="883"/>
      <c r="DK109" s="884"/>
      <c r="DL109" s="885" t="s">
        <v>277</v>
      </c>
      <c r="DM109" s="883"/>
      <c r="DN109" s="883"/>
      <c r="DO109" s="883"/>
      <c r="DP109" s="884"/>
      <c r="DQ109" s="885" t="s">
        <v>276</v>
      </c>
      <c r="DR109" s="883"/>
      <c r="DS109" s="883"/>
      <c r="DT109" s="883"/>
      <c r="DU109" s="884"/>
      <c r="DV109" s="885" t="s">
        <v>367</v>
      </c>
      <c r="DW109" s="883"/>
      <c r="DX109" s="883"/>
      <c r="DY109" s="883"/>
      <c r="DZ109" s="914"/>
    </row>
    <row r="110" spans="1:131" s="191" customFormat="1" ht="26.25" customHeight="1">
      <c r="A110" s="783" t="s">
        <v>369</v>
      </c>
      <c r="B110" s="784"/>
      <c r="C110" s="784"/>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5"/>
      <c r="AA110" s="875">
        <v>92335474</v>
      </c>
      <c r="AB110" s="876"/>
      <c r="AC110" s="876"/>
      <c r="AD110" s="876"/>
      <c r="AE110" s="877"/>
      <c r="AF110" s="878">
        <v>87132732</v>
      </c>
      <c r="AG110" s="876"/>
      <c r="AH110" s="876"/>
      <c r="AI110" s="876"/>
      <c r="AJ110" s="877"/>
      <c r="AK110" s="878">
        <v>86038589</v>
      </c>
      <c r="AL110" s="876"/>
      <c r="AM110" s="876"/>
      <c r="AN110" s="876"/>
      <c r="AO110" s="877"/>
      <c r="AP110" s="879">
        <v>31.9</v>
      </c>
      <c r="AQ110" s="880"/>
      <c r="AR110" s="880"/>
      <c r="AS110" s="880"/>
      <c r="AT110" s="881"/>
      <c r="AU110" s="915" t="s">
        <v>59</v>
      </c>
      <c r="AV110" s="916"/>
      <c r="AW110" s="916"/>
      <c r="AX110" s="916"/>
      <c r="AY110" s="916"/>
      <c r="AZ110" s="838" t="s">
        <v>370</v>
      </c>
      <c r="BA110" s="784"/>
      <c r="BB110" s="784"/>
      <c r="BC110" s="784"/>
      <c r="BD110" s="784"/>
      <c r="BE110" s="784"/>
      <c r="BF110" s="784"/>
      <c r="BG110" s="784"/>
      <c r="BH110" s="784"/>
      <c r="BI110" s="784"/>
      <c r="BJ110" s="784"/>
      <c r="BK110" s="784"/>
      <c r="BL110" s="784"/>
      <c r="BM110" s="784"/>
      <c r="BN110" s="784"/>
      <c r="BO110" s="784"/>
      <c r="BP110" s="785"/>
      <c r="BQ110" s="839">
        <v>1034842919</v>
      </c>
      <c r="BR110" s="821"/>
      <c r="BS110" s="821"/>
      <c r="BT110" s="821"/>
      <c r="BU110" s="821"/>
      <c r="BV110" s="821">
        <v>899416358</v>
      </c>
      <c r="BW110" s="821"/>
      <c r="BX110" s="821"/>
      <c r="BY110" s="821"/>
      <c r="BZ110" s="821"/>
      <c r="CA110" s="821">
        <v>881925246</v>
      </c>
      <c r="CB110" s="821"/>
      <c r="CC110" s="821"/>
      <c r="CD110" s="821"/>
      <c r="CE110" s="821"/>
      <c r="CF110" s="848">
        <v>326.60000000000002</v>
      </c>
      <c r="CG110" s="849"/>
      <c r="CH110" s="849"/>
      <c r="CI110" s="849"/>
      <c r="CJ110" s="849"/>
      <c r="CK110" s="911" t="s">
        <v>371</v>
      </c>
      <c r="CL110" s="795"/>
      <c r="CM110" s="872" t="s">
        <v>372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839" t="s">
        <v>102</v>
      </c>
      <c r="DH110" s="821"/>
      <c r="DI110" s="821"/>
      <c r="DJ110" s="821"/>
      <c r="DK110" s="821"/>
      <c r="DL110" s="821" t="s">
        <v>102</v>
      </c>
      <c r="DM110" s="821"/>
      <c r="DN110" s="821"/>
      <c r="DO110" s="821"/>
      <c r="DP110" s="821"/>
      <c r="DQ110" s="821" t="s">
        <v>102</v>
      </c>
      <c r="DR110" s="821"/>
      <c r="DS110" s="821"/>
      <c r="DT110" s="821"/>
      <c r="DU110" s="821"/>
      <c r="DV110" s="822" t="s">
        <v>102</v>
      </c>
      <c r="DW110" s="822"/>
      <c r="DX110" s="822"/>
      <c r="DY110" s="822"/>
      <c r="DZ110" s="823"/>
    </row>
    <row r="111" spans="1:131" s="191" customFormat="1" ht="26.25" customHeight="1">
      <c r="A111" s="750" t="s">
        <v>373</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903"/>
      <c r="AA111" s="904" t="s">
        <v>102</v>
      </c>
      <c r="AB111" s="905"/>
      <c r="AC111" s="905"/>
      <c r="AD111" s="905"/>
      <c r="AE111" s="906"/>
      <c r="AF111" s="907" t="s">
        <v>102</v>
      </c>
      <c r="AG111" s="905"/>
      <c r="AH111" s="905"/>
      <c r="AI111" s="905"/>
      <c r="AJ111" s="906"/>
      <c r="AK111" s="907" t="s">
        <v>102</v>
      </c>
      <c r="AL111" s="905"/>
      <c r="AM111" s="905"/>
      <c r="AN111" s="905"/>
      <c r="AO111" s="906"/>
      <c r="AP111" s="908" t="s">
        <v>102</v>
      </c>
      <c r="AQ111" s="909"/>
      <c r="AR111" s="909"/>
      <c r="AS111" s="909"/>
      <c r="AT111" s="910"/>
      <c r="AU111" s="917"/>
      <c r="AV111" s="918"/>
      <c r="AW111" s="918"/>
      <c r="AX111" s="918"/>
      <c r="AY111" s="918"/>
      <c r="AZ111" s="791" t="s">
        <v>374</v>
      </c>
      <c r="BA111" s="726"/>
      <c r="BB111" s="726"/>
      <c r="BC111" s="726"/>
      <c r="BD111" s="726"/>
      <c r="BE111" s="726"/>
      <c r="BF111" s="726"/>
      <c r="BG111" s="726"/>
      <c r="BH111" s="726"/>
      <c r="BI111" s="726"/>
      <c r="BJ111" s="726"/>
      <c r="BK111" s="726"/>
      <c r="BL111" s="726"/>
      <c r="BM111" s="726"/>
      <c r="BN111" s="726"/>
      <c r="BO111" s="726"/>
      <c r="BP111" s="727"/>
      <c r="BQ111" s="792">
        <v>21202809</v>
      </c>
      <c r="BR111" s="793"/>
      <c r="BS111" s="793"/>
      <c r="BT111" s="793"/>
      <c r="BU111" s="793"/>
      <c r="BV111" s="793">
        <v>15084069</v>
      </c>
      <c r="BW111" s="793"/>
      <c r="BX111" s="793"/>
      <c r="BY111" s="793"/>
      <c r="BZ111" s="793"/>
      <c r="CA111" s="793">
        <v>11497874</v>
      </c>
      <c r="CB111" s="793"/>
      <c r="CC111" s="793"/>
      <c r="CD111" s="793"/>
      <c r="CE111" s="793"/>
      <c r="CF111" s="857">
        <v>4.3</v>
      </c>
      <c r="CG111" s="858"/>
      <c r="CH111" s="858"/>
      <c r="CI111" s="858"/>
      <c r="CJ111" s="858"/>
      <c r="CK111" s="912"/>
      <c r="CL111" s="797"/>
      <c r="CM111" s="800" t="s">
        <v>375</v>
      </c>
      <c r="CN111" s="801"/>
      <c r="CO111" s="801"/>
      <c r="CP111" s="801"/>
      <c r="CQ111" s="801"/>
      <c r="CR111" s="801"/>
      <c r="CS111" s="801"/>
      <c r="CT111" s="801"/>
      <c r="CU111" s="801"/>
      <c r="CV111" s="801"/>
      <c r="CW111" s="801"/>
      <c r="CX111" s="801"/>
      <c r="CY111" s="801"/>
      <c r="CZ111" s="801"/>
      <c r="DA111" s="801"/>
      <c r="DB111" s="801"/>
      <c r="DC111" s="801"/>
      <c r="DD111" s="801"/>
      <c r="DE111" s="801"/>
      <c r="DF111" s="802"/>
      <c r="DG111" s="792" t="s">
        <v>102</v>
      </c>
      <c r="DH111" s="793"/>
      <c r="DI111" s="793"/>
      <c r="DJ111" s="793"/>
      <c r="DK111" s="793"/>
      <c r="DL111" s="793" t="s">
        <v>102</v>
      </c>
      <c r="DM111" s="793"/>
      <c r="DN111" s="793"/>
      <c r="DO111" s="793"/>
      <c r="DP111" s="793"/>
      <c r="DQ111" s="793" t="s">
        <v>102</v>
      </c>
      <c r="DR111" s="793"/>
      <c r="DS111" s="793"/>
      <c r="DT111" s="793"/>
      <c r="DU111" s="793"/>
      <c r="DV111" s="770" t="s">
        <v>102</v>
      </c>
      <c r="DW111" s="770"/>
      <c r="DX111" s="770"/>
      <c r="DY111" s="770"/>
      <c r="DZ111" s="771"/>
    </row>
    <row r="112" spans="1:131" s="191" customFormat="1" ht="26.25" customHeight="1">
      <c r="A112" s="897" t="s">
        <v>376</v>
      </c>
      <c r="B112" s="898"/>
      <c r="C112" s="726" t="s">
        <v>377</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55">
        <v>1460690</v>
      </c>
      <c r="AB112" s="756"/>
      <c r="AC112" s="756"/>
      <c r="AD112" s="756"/>
      <c r="AE112" s="757"/>
      <c r="AF112" s="758">
        <v>1544023</v>
      </c>
      <c r="AG112" s="756"/>
      <c r="AH112" s="756"/>
      <c r="AI112" s="756"/>
      <c r="AJ112" s="757"/>
      <c r="AK112" s="758">
        <v>1727357</v>
      </c>
      <c r="AL112" s="756"/>
      <c r="AM112" s="756"/>
      <c r="AN112" s="756"/>
      <c r="AO112" s="757"/>
      <c r="AP112" s="803">
        <v>0.6</v>
      </c>
      <c r="AQ112" s="804"/>
      <c r="AR112" s="804"/>
      <c r="AS112" s="804"/>
      <c r="AT112" s="805"/>
      <c r="AU112" s="917"/>
      <c r="AV112" s="918"/>
      <c r="AW112" s="918"/>
      <c r="AX112" s="918"/>
      <c r="AY112" s="918"/>
      <c r="AZ112" s="791" t="s">
        <v>378</v>
      </c>
      <c r="BA112" s="726"/>
      <c r="BB112" s="726"/>
      <c r="BC112" s="726"/>
      <c r="BD112" s="726"/>
      <c r="BE112" s="726"/>
      <c r="BF112" s="726"/>
      <c r="BG112" s="726"/>
      <c r="BH112" s="726"/>
      <c r="BI112" s="726"/>
      <c r="BJ112" s="726"/>
      <c r="BK112" s="726"/>
      <c r="BL112" s="726"/>
      <c r="BM112" s="726"/>
      <c r="BN112" s="726"/>
      <c r="BO112" s="726"/>
      <c r="BP112" s="727"/>
      <c r="BQ112" s="792">
        <v>21632846</v>
      </c>
      <c r="BR112" s="793"/>
      <c r="BS112" s="793"/>
      <c r="BT112" s="793"/>
      <c r="BU112" s="793"/>
      <c r="BV112" s="793">
        <v>19295971</v>
      </c>
      <c r="BW112" s="793"/>
      <c r="BX112" s="793"/>
      <c r="BY112" s="793"/>
      <c r="BZ112" s="793"/>
      <c r="CA112" s="793">
        <v>17554916</v>
      </c>
      <c r="CB112" s="793"/>
      <c r="CC112" s="793"/>
      <c r="CD112" s="793"/>
      <c r="CE112" s="793"/>
      <c r="CF112" s="857">
        <v>6.5</v>
      </c>
      <c r="CG112" s="858"/>
      <c r="CH112" s="858"/>
      <c r="CI112" s="858"/>
      <c r="CJ112" s="858"/>
      <c r="CK112" s="912"/>
      <c r="CL112" s="797"/>
      <c r="CM112" s="800" t="s">
        <v>379</v>
      </c>
      <c r="CN112" s="801"/>
      <c r="CO112" s="801"/>
      <c r="CP112" s="801"/>
      <c r="CQ112" s="801"/>
      <c r="CR112" s="801"/>
      <c r="CS112" s="801"/>
      <c r="CT112" s="801"/>
      <c r="CU112" s="801"/>
      <c r="CV112" s="801"/>
      <c r="CW112" s="801"/>
      <c r="CX112" s="801"/>
      <c r="CY112" s="801"/>
      <c r="CZ112" s="801"/>
      <c r="DA112" s="801"/>
      <c r="DB112" s="801"/>
      <c r="DC112" s="801"/>
      <c r="DD112" s="801"/>
      <c r="DE112" s="801"/>
      <c r="DF112" s="802"/>
      <c r="DG112" s="792">
        <v>15896558</v>
      </c>
      <c r="DH112" s="793"/>
      <c r="DI112" s="793"/>
      <c r="DJ112" s="793"/>
      <c r="DK112" s="793"/>
      <c r="DL112" s="793">
        <v>10614618</v>
      </c>
      <c r="DM112" s="793"/>
      <c r="DN112" s="793"/>
      <c r="DO112" s="793"/>
      <c r="DP112" s="793"/>
      <c r="DQ112" s="793">
        <v>7809409</v>
      </c>
      <c r="DR112" s="793"/>
      <c r="DS112" s="793"/>
      <c r="DT112" s="793"/>
      <c r="DU112" s="793"/>
      <c r="DV112" s="770">
        <v>2.9</v>
      </c>
      <c r="DW112" s="770"/>
      <c r="DX112" s="770"/>
      <c r="DY112" s="770"/>
      <c r="DZ112" s="771"/>
    </row>
    <row r="113" spans="1:130" s="191" customFormat="1" ht="26.25" customHeight="1">
      <c r="A113" s="899"/>
      <c r="B113" s="900"/>
      <c r="C113" s="726" t="s">
        <v>380</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55">
        <v>2898130</v>
      </c>
      <c r="AB113" s="756"/>
      <c r="AC113" s="756"/>
      <c r="AD113" s="756"/>
      <c r="AE113" s="757"/>
      <c r="AF113" s="758">
        <v>2816136</v>
      </c>
      <c r="AG113" s="756"/>
      <c r="AH113" s="756"/>
      <c r="AI113" s="756"/>
      <c r="AJ113" s="757"/>
      <c r="AK113" s="758">
        <v>2382867</v>
      </c>
      <c r="AL113" s="756"/>
      <c r="AM113" s="756"/>
      <c r="AN113" s="756"/>
      <c r="AO113" s="757"/>
      <c r="AP113" s="803">
        <v>0.9</v>
      </c>
      <c r="AQ113" s="804"/>
      <c r="AR113" s="804"/>
      <c r="AS113" s="804"/>
      <c r="AT113" s="805"/>
      <c r="AU113" s="917"/>
      <c r="AV113" s="918"/>
      <c r="AW113" s="918"/>
      <c r="AX113" s="918"/>
      <c r="AY113" s="918"/>
      <c r="AZ113" s="791" t="s">
        <v>381</v>
      </c>
      <c r="BA113" s="726"/>
      <c r="BB113" s="726"/>
      <c r="BC113" s="726"/>
      <c r="BD113" s="726"/>
      <c r="BE113" s="726"/>
      <c r="BF113" s="726"/>
      <c r="BG113" s="726"/>
      <c r="BH113" s="726"/>
      <c r="BI113" s="726"/>
      <c r="BJ113" s="726"/>
      <c r="BK113" s="726"/>
      <c r="BL113" s="726"/>
      <c r="BM113" s="726"/>
      <c r="BN113" s="726"/>
      <c r="BO113" s="726"/>
      <c r="BP113" s="727"/>
      <c r="BQ113" s="792" t="s">
        <v>102</v>
      </c>
      <c r="BR113" s="793"/>
      <c r="BS113" s="793"/>
      <c r="BT113" s="793"/>
      <c r="BU113" s="793"/>
      <c r="BV113" s="793" t="s">
        <v>102</v>
      </c>
      <c r="BW113" s="793"/>
      <c r="BX113" s="793"/>
      <c r="BY113" s="793"/>
      <c r="BZ113" s="793"/>
      <c r="CA113" s="793" t="s">
        <v>102</v>
      </c>
      <c r="CB113" s="793"/>
      <c r="CC113" s="793"/>
      <c r="CD113" s="793"/>
      <c r="CE113" s="793"/>
      <c r="CF113" s="857" t="s">
        <v>102</v>
      </c>
      <c r="CG113" s="858"/>
      <c r="CH113" s="858"/>
      <c r="CI113" s="858"/>
      <c r="CJ113" s="858"/>
      <c r="CK113" s="912"/>
      <c r="CL113" s="797"/>
      <c r="CM113" s="800" t="s">
        <v>382</v>
      </c>
      <c r="CN113" s="801"/>
      <c r="CO113" s="801"/>
      <c r="CP113" s="801"/>
      <c r="CQ113" s="801"/>
      <c r="CR113" s="801"/>
      <c r="CS113" s="801"/>
      <c r="CT113" s="801"/>
      <c r="CU113" s="801"/>
      <c r="CV113" s="801"/>
      <c r="CW113" s="801"/>
      <c r="CX113" s="801"/>
      <c r="CY113" s="801"/>
      <c r="CZ113" s="801"/>
      <c r="DA113" s="801"/>
      <c r="DB113" s="801"/>
      <c r="DC113" s="801"/>
      <c r="DD113" s="801"/>
      <c r="DE113" s="801"/>
      <c r="DF113" s="802"/>
      <c r="DG113" s="792">
        <v>2184194</v>
      </c>
      <c r="DH113" s="793"/>
      <c r="DI113" s="793"/>
      <c r="DJ113" s="793"/>
      <c r="DK113" s="793"/>
      <c r="DL113" s="793">
        <v>1703936</v>
      </c>
      <c r="DM113" s="793"/>
      <c r="DN113" s="793"/>
      <c r="DO113" s="793"/>
      <c r="DP113" s="793"/>
      <c r="DQ113" s="793">
        <v>1239040</v>
      </c>
      <c r="DR113" s="793"/>
      <c r="DS113" s="793"/>
      <c r="DT113" s="793"/>
      <c r="DU113" s="793"/>
      <c r="DV113" s="770">
        <v>0.5</v>
      </c>
      <c r="DW113" s="770"/>
      <c r="DX113" s="770"/>
      <c r="DY113" s="770"/>
      <c r="DZ113" s="771"/>
    </row>
    <row r="114" spans="1:130" s="191" customFormat="1" ht="26.25" customHeight="1">
      <c r="A114" s="899"/>
      <c r="B114" s="900"/>
      <c r="C114" s="726" t="s">
        <v>383</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55" t="s">
        <v>102</v>
      </c>
      <c r="AB114" s="756"/>
      <c r="AC114" s="756"/>
      <c r="AD114" s="756"/>
      <c r="AE114" s="757"/>
      <c r="AF114" s="758" t="s">
        <v>102</v>
      </c>
      <c r="AG114" s="756"/>
      <c r="AH114" s="756"/>
      <c r="AI114" s="756"/>
      <c r="AJ114" s="757"/>
      <c r="AK114" s="758" t="s">
        <v>102</v>
      </c>
      <c r="AL114" s="756"/>
      <c r="AM114" s="756"/>
      <c r="AN114" s="756"/>
      <c r="AO114" s="757"/>
      <c r="AP114" s="803" t="s">
        <v>102</v>
      </c>
      <c r="AQ114" s="804"/>
      <c r="AR114" s="804"/>
      <c r="AS114" s="804"/>
      <c r="AT114" s="805"/>
      <c r="AU114" s="917"/>
      <c r="AV114" s="918"/>
      <c r="AW114" s="918"/>
      <c r="AX114" s="918"/>
      <c r="AY114" s="918"/>
      <c r="AZ114" s="791" t="s">
        <v>384</v>
      </c>
      <c r="BA114" s="726"/>
      <c r="BB114" s="726"/>
      <c r="BC114" s="726"/>
      <c r="BD114" s="726"/>
      <c r="BE114" s="726"/>
      <c r="BF114" s="726"/>
      <c r="BG114" s="726"/>
      <c r="BH114" s="726"/>
      <c r="BI114" s="726"/>
      <c r="BJ114" s="726"/>
      <c r="BK114" s="726"/>
      <c r="BL114" s="726"/>
      <c r="BM114" s="726"/>
      <c r="BN114" s="726"/>
      <c r="BO114" s="726"/>
      <c r="BP114" s="727"/>
      <c r="BQ114" s="792">
        <v>135413778</v>
      </c>
      <c r="BR114" s="793"/>
      <c r="BS114" s="793"/>
      <c r="BT114" s="793"/>
      <c r="BU114" s="793"/>
      <c r="BV114" s="793">
        <v>136882330</v>
      </c>
      <c r="BW114" s="793"/>
      <c r="BX114" s="793"/>
      <c r="BY114" s="793"/>
      <c r="BZ114" s="793"/>
      <c r="CA114" s="793">
        <v>135206556</v>
      </c>
      <c r="CB114" s="793"/>
      <c r="CC114" s="793"/>
      <c r="CD114" s="793"/>
      <c r="CE114" s="793"/>
      <c r="CF114" s="857">
        <v>50.1</v>
      </c>
      <c r="CG114" s="858"/>
      <c r="CH114" s="858"/>
      <c r="CI114" s="858"/>
      <c r="CJ114" s="858"/>
      <c r="CK114" s="912"/>
      <c r="CL114" s="797"/>
      <c r="CM114" s="800" t="s">
        <v>385</v>
      </c>
      <c r="CN114" s="801"/>
      <c r="CO114" s="801"/>
      <c r="CP114" s="801"/>
      <c r="CQ114" s="801"/>
      <c r="CR114" s="801"/>
      <c r="CS114" s="801"/>
      <c r="CT114" s="801"/>
      <c r="CU114" s="801"/>
      <c r="CV114" s="801"/>
      <c r="CW114" s="801"/>
      <c r="CX114" s="801"/>
      <c r="CY114" s="801"/>
      <c r="CZ114" s="801"/>
      <c r="DA114" s="801"/>
      <c r="DB114" s="801"/>
      <c r="DC114" s="801"/>
      <c r="DD114" s="801"/>
      <c r="DE114" s="801"/>
      <c r="DF114" s="802"/>
      <c r="DG114" s="792">
        <v>3122057</v>
      </c>
      <c r="DH114" s="793"/>
      <c r="DI114" s="793"/>
      <c r="DJ114" s="793"/>
      <c r="DK114" s="793"/>
      <c r="DL114" s="793">
        <v>2765515</v>
      </c>
      <c r="DM114" s="793"/>
      <c r="DN114" s="793"/>
      <c r="DO114" s="793"/>
      <c r="DP114" s="793"/>
      <c r="DQ114" s="793">
        <v>2449425</v>
      </c>
      <c r="DR114" s="793"/>
      <c r="DS114" s="793"/>
      <c r="DT114" s="793"/>
      <c r="DU114" s="793"/>
      <c r="DV114" s="770">
        <v>0.9</v>
      </c>
      <c r="DW114" s="770"/>
      <c r="DX114" s="770"/>
      <c r="DY114" s="770"/>
      <c r="DZ114" s="771"/>
    </row>
    <row r="115" spans="1:130" s="191" customFormat="1" ht="26.25" customHeight="1">
      <c r="A115" s="899"/>
      <c r="B115" s="900"/>
      <c r="C115" s="726" t="s">
        <v>386</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55">
        <v>4638368</v>
      </c>
      <c r="AB115" s="756"/>
      <c r="AC115" s="756"/>
      <c r="AD115" s="756"/>
      <c r="AE115" s="757"/>
      <c r="AF115" s="758">
        <v>4995475</v>
      </c>
      <c r="AG115" s="756"/>
      <c r="AH115" s="756"/>
      <c r="AI115" s="756"/>
      <c r="AJ115" s="757"/>
      <c r="AK115" s="758">
        <v>3307079</v>
      </c>
      <c r="AL115" s="756"/>
      <c r="AM115" s="756"/>
      <c r="AN115" s="756"/>
      <c r="AO115" s="757"/>
      <c r="AP115" s="803">
        <v>1.2</v>
      </c>
      <c r="AQ115" s="804"/>
      <c r="AR115" s="804"/>
      <c r="AS115" s="804"/>
      <c r="AT115" s="805"/>
      <c r="AU115" s="917"/>
      <c r="AV115" s="918"/>
      <c r="AW115" s="918"/>
      <c r="AX115" s="918"/>
      <c r="AY115" s="918"/>
      <c r="AZ115" s="791" t="s">
        <v>387</v>
      </c>
      <c r="BA115" s="726"/>
      <c r="BB115" s="726"/>
      <c r="BC115" s="726"/>
      <c r="BD115" s="726"/>
      <c r="BE115" s="726"/>
      <c r="BF115" s="726"/>
      <c r="BG115" s="726"/>
      <c r="BH115" s="726"/>
      <c r="BI115" s="726"/>
      <c r="BJ115" s="726"/>
      <c r="BK115" s="726"/>
      <c r="BL115" s="726"/>
      <c r="BM115" s="726"/>
      <c r="BN115" s="726"/>
      <c r="BO115" s="726"/>
      <c r="BP115" s="727"/>
      <c r="BQ115" s="792">
        <v>7975373</v>
      </c>
      <c r="BR115" s="793"/>
      <c r="BS115" s="793"/>
      <c r="BT115" s="793"/>
      <c r="BU115" s="793"/>
      <c r="BV115" s="793">
        <v>6199294</v>
      </c>
      <c r="BW115" s="793"/>
      <c r="BX115" s="793"/>
      <c r="BY115" s="793"/>
      <c r="BZ115" s="793"/>
      <c r="CA115" s="793">
        <v>6416125</v>
      </c>
      <c r="CB115" s="793"/>
      <c r="CC115" s="793"/>
      <c r="CD115" s="793"/>
      <c r="CE115" s="793"/>
      <c r="CF115" s="857">
        <v>2.4</v>
      </c>
      <c r="CG115" s="858"/>
      <c r="CH115" s="858"/>
      <c r="CI115" s="858"/>
      <c r="CJ115" s="858"/>
      <c r="CK115" s="912"/>
      <c r="CL115" s="797"/>
      <c r="CM115" s="791" t="s">
        <v>388</v>
      </c>
      <c r="CN115" s="896"/>
      <c r="CO115" s="896"/>
      <c r="CP115" s="896"/>
      <c r="CQ115" s="896"/>
      <c r="CR115" s="896"/>
      <c r="CS115" s="896"/>
      <c r="CT115" s="896"/>
      <c r="CU115" s="896"/>
      <c r="CV115" s="896"/>
      <c r="CW115" s="896"/>
      <c r="CX115" s="896"/>
      <c r="CY115" s="896"/>
      <c r="CZ115" s="896"/>
      <c r="DA115" s="896"/>
      <c r="DB115" s="896"/>
      <c r="DC115" s="896"/>
      <c r="DD115" s="896"/>
      <c r="DE115" s="896"/>
      <c r="DF115" s="727"/>
      <c r="DG115" s="792" t="s">
        <v>102</v>
      </c>
      <c r="DH115" s="793"/>
      <c r="DI115" s="793"/>
      <c r="DJ115" s="793"/>
      <c r="DK115" s="793"/>
      <c r="DL115" s="793" t="s">
        <v>102</v>
      </c>
      <c r="DM115" s="793"/>
      <c r="DN115" s="793"/>
      <c r="DO115" s="793"/>
      <c r="DP115" s="793"/>
      <c r="DQ115" s="793" t="s">
        <v>102</v>
      </c>
      <c r="DR115" s="793"/>
      <c r="DS115" s="793"/>
      <c r="DT115" s="793"/>
      <c r="DU115" s="793"/>
      <c r="DV115" s="770" t="s">
        <v>102</v>
      </c>
      <c r="DW115" s="770"/>
      <c r="DX115" s="770"/>
      <c r="DY115" s="770"/>
      <c r="DZ115" s="771"/>
    </row>
    <row r="116" spans="1:130" s="191" customFormat="1" ht="26.25" customHeight="1">
      <c r="A116" s="901"/>
      <c r="B116" s="902"/>
      <c r="C116" s="862" t="s">
        <v>389</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5">
        <v>201</v>
      </c>
      <c r="AB116" s="756"/>
      <c r="AC116" s="756"/>
      <c r="AD116" s="756"/>
      <c r="AE116" s="757"/>
      <c r="AF116" s="758">
        <v>4341</v>
      </c>
      <c r="AG116" s="756"/>
      <c r="AH116" s="756"/>
      <c r="AI116" s="756"/>
      <c r="AJ116" s="757"/>
      <c r="AK116" s="758">
        <v>730</v>
      </c>
      <c r="AL116" s="756"/>
      <c r="AM116" s="756"/>
      <c r="AN116" s="756"/>
      <c r="AO116" s="757"/>
      <c r="AP116" s="803">
        <v>0</v>
      </c>
      <c r="AQ116" s="804"/>
      <c r="AR116" s="804"/>
      <c r="AS116" s="804"/>
      <c r="AT116" s="805"/>
      <c r="AU116" s="917"/>
      <c r="AV116" s="918"/>
      <c r="AW116" s="918"/>
      <c r="AX116" s="918"/>
      <c r="AY116" s="918"/>
      <c r="AZ116" s="845" t="s">
        <v>390</v>
      </c>
      <c r="BA116" s="846"/>
      <c r="BB116" s="846"/>
      <c r="BC116" s="846"/>
      <c r="BD116" s="846"/>
      <c r="BE116" s="846"/>
      <c r="BF116" s="846"/>
      <c r="BG116" s="846"/>
      <c r="BH116" s="846"/>
      <c r="BI116" s="846"/>
      <c r="BJ116" s="846"/>
      <c r="BK116" s="846"/>
      <c r="BL116" s="846"/>
      <c r="BM116" s="846"/>
      <c r="BN116" s="846"/>
      <c r="BO116" s="846"/>
      <c r="BP116" s="847"/>
      <c r="BQ116" s="792" t="s">
        <v>102</v>
      </c>
      <c r="BR116" s="793"/>
      <c r="BS116" s="793"/>
      <c r="BT116" s="793"/>
      <c r="BU116" s="793"/>
      <c r="BV116" s="793" t="s">
        <v>102</v>
      </c>
      <c r="BW116" s="793"/>
      <c r="BX116" s="793"/>
      <c r="BY116" s="793"/>
      <c r="BZ116" s="793"/>
      <c r="CA116" s="793" t="s">
        <v>102</v>
      </c>
      <c r="CB116" s="793"/>
      <c r="CC116" s="793"/>
      <c r="CD116" s="793"/>
      <c r="CE116" s="793"/>
      <c r="CF116" s="857" t="s">
        <v>102</v>
      </c>
      <c r="CG116" s="858"/>
      <c r="CH116" s="858"/>
      <c r="CI116" s="858"/>
      <c r="CJ116" s="858"/>
      <c r="CK116" s="912"/>
      <c r="CL116" s="797"/>
      <c r="CM116" s="800" t="s">
        <v>391</v>
      </c>
      <c r="CN116" s="801"/>
      <c r="CO116" s="801"/>
      <c r="CP116" s="801"/>
      <c r="CQ116" s="801"/>
      <c r="CR116" s="801"/>
      <c r="CS116" s="801"/>
      <c r="CT116" s="801"/>
      <c r="CU116" s="801"/>
      <c r="CV116" s="801"/>
      <c r="CW116" s="801"/>
      <c r="CX116" s="801"/>
      <c r="CY116" s="801"/>
      <c r="CZ116" s="801"/>
      <c r="DA116" s="801"/>
      <c r="DB116" s="801"/>
      <c r="DC116" s="801"/>
      <c r="DD116" s="801"/>
      <c r="DE116" s="801"/>
      <c r="DF116" s="802"/>
      <c r="DG116" s="792" t="s">
        <v>102</v>
      </c>
      <c r="DH116" s="793"/>
      <c r="DI116" s="793"/>
      <c r="DJ116" s="793"/>
      <c r="DK116" s="793"/>
      <c r="DL116" s="793" t="s">
        <v>102</v>
      </c>
      <c r="DM116" s="793"/>
      <c r="DN116" s="793"/>
      <c r="DO116" s="793"/>
      <c r="DP116" s="793"/>
      <c r="DQ116" s="793" t="s">
        <v>102</v>
      </c>
      <c r="DR116" s="793"/>
      <c r="DS116" s="793"/>
      <c r="DT116" s="793"/>
      <c r="DU116" s="793"/>
      <c r="DV116" s="770" t="s">
        <v>102</v>
      </c>
      <c r="DW116" s="770"/>
      <c r="DX116" s="770"/>
      <c r="DY116" s="770"/>
      <c r="DZ116" s="771"/>
    </row>
    <row r="117" spans="1:130" s="191" customFormat="1" ht="26.25" customHeight="1">
      <c r="A117" s="882" t="s">
        <v>138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59" t="s">
        <v>392</v>
      </c>
      <c r="Z117" s="884"/>
      <c r="AA117" s="889">
        <v>101332863</v>
      </c>
      <c r="AB117" s="890"/>
      <c r="AC117" s="890"/>
      <c r="AD117" s="890"/>
      <c r="AE117" s="891"/>
      <c r="AF117" s="892">
        <v>96492707</v>
      </c>
      <c r="AG117" s="890"/>
      <c r="AH117" s="890"/>
      <c r="AI117" s="890"/>
      <c r="AJ117" s="891"/>
      <c r="AK117" s="892">
        <v>93456622</v>
      </c>
      <c r="AL117" s="890"/>
      <c r="AM117" s="890"/>
      <c r="AN117" s="890"/>
      <c r="AO117" s="891"/>
      <c r="AP117" s="893"/>
      <c r="AQ117" s="894"/>
      <c r="AR117" s="894"/>
      <c r="AS117" s="894"/>
      <c r="AT117" s="895"/>
      <c r="AU117" s="917"/>
      <c r="AV117" s="918"/>
      <c r="AW117" s="918"/>
      <c r="AX117" s="918"/>
      <c r="AY117" s="918"/>
      <c r="AZ117" s="791" t="s">
        <v>393</v>
      </c>
      <c r="BA117" s="726"/>
      <c r="BB117" s="726"/>
      <c r="BC117" s="726"/>
      <c r="BD117" s="726"/>
      <c r="BE117" s="726"/>
      <c r="BF117" s="726"/>
      <c r="BG117" s="726"/>
      <c r="BH117" s="726"/>
      <c r="BI117" s="726"/>
      <c r="BJ117" s="726"/>
      <c r="BK117" s="726"/>
      <c r="BL117" s="726"/>
      <c r="BM117" s="726"/>
      <c r="BN117" s="726"/>
      <c r="BO117" s="726"/>
      <c r="BP117" s="727"/>
      <c r="BQ117" s="792" t="s">
        <v>102</v>
      </c>
      <c r="BR117" s="793"/>
      <c r="BS117" s="793"/>
      <c r="BT117" s="793"/>
      <c r="BU117" s="793"/>
      <c r="BV117" s="793" t="s">
        <v>102</v>
      </c>
      <c r="BW117" s="793"/>
      <c r="BX117" s="793"/>
      <c r="BY117" s="793"/>
      <c r="BZ117" s="793"/>
      <c r="CA117" s="793" t="s">
        <v>102</v>
      </c>
      <c r="CB117" s="793"/>
      <c r="CC117" s="793"/>
      <c r="CD117" s="793"/>
      <c r="CE117" s="793"/>
      <c r="CF117" s="857" t="s">
        <v>102</v>
      </c>
      <c r="CG117" s="858"/>
      <c r="CH117" s="858"/>
      <c r="CI117" s="858"/>
      <c r="CJ117" s="858"/>
      <c r="CK117" s="912"/>
      <c r="CL117" s="797"/>
      <c r="CM117" s="800" t="s">
        <v>394</v>
      </c>
      <c r="CN117" s="801"/>
      <c r="CO117" s="801"/>
      <c r="CP117" s="801"/>
      <c r="CQ117" s="801"/>
      <c r="CR117" s="801"/>
      <c r="CS117" s="801"/>
      <c r="CT117" s="801"/>
      <c r="CU117" s="801"/>
      <c r="CV117" s="801"/>
      <c r="CW117" s="801"/>
      <c r="CX117" s="801"/>
      <c r="CY117" s="801"/>
      <c r="CZ117" s="801"/>
      <c r="DA117" s="801"/>
      <c r="DB117" s="801"/>
      <c r="DC117" s="801"/>
      <c r="DD117" s="801"/>
      <c r="DE117" s="801"/>
      <c r="DF117" s="802"/>
      <c r="DG117" s="792" t="s">
        <v>102</v>
      </c>
      <c r="DH117" s="793"/>
      <c r="DI117" s="793"/>
      <c r="DJ117" s="793"/>
      <c r="DK117" s="793"/>
      <c r="DL117" s="793" t="s">
        <v>102</v>
      </c>
      <c r="DM117" s="793"/>
      <c r="DN117" s="793"/>
      <c r="DO117" s="793"/>
      <c r="DP117" s="793"/>
      <c r="DQ117" s="793" t="s">
        <v>102</v>
      </c>
      <c r="DR117" s="793"/>
      <c r="DS117" s="793"/>
      <c r="DT117" s="793"/>
      <c r="DU117" s="793"/>
      <c r="DV117" s="770" t="s">
        <v>102</v>
      </c>
      <c r="DW117" s="770"/>
      <c r="DX117" s="770"/>
      <c r="DY117" s="770"/>
      <c r="DZ117" s="771"/>
    </row>
    <row r="118" spans="1:130" s="191" customFormat="1" ht="26.25" customHeight="1">
      <c r="A118" s="882" t="s">
        <v>368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366</v>
      </c>
      <c r="AB118" s="883"/>
      <c r="AC118" s="883"/>
      <c r="AD118" s="883"/>
      <c r="AE118" s="884"/>
      <c r="AF118" s="885" t="s">
        <v>277</v>
      </c>
      <c r="AG118" s="883"/>
      <c r="AH118" s="883"/>
      <c r="AI118" s="883"/>
      <c r="AJ118" s="884"/>
      <c r="AK118" s="885" t="s">
        <v>276</v>
      </c>
      <c r="AL118" s="883"/>
      <c r="AM118" s="883"/>
      <c r="AN118" s="883"/>
      <c r="AO118" s="884"/>
      <c r="AP118" s="886" t="s">
        <v>367</v>
      </c>
      <c r="AQ118" s="887"/>
      <c r="AR118" s="887"/>
      <c r="AS118" s="887"/>
      <c r="AT118" s="888"/>
      <c r="AU118" s="917"/>
      <c r="AV118" s="918"/>
      <c r="AW118" s="918"/>
      <c r="AX118" s="918"/>
      <c r="AY118" s="918"/>
      <c r="AZ118" s="861" t="s">
        <v>395</v>
      </c>
      <c r="BA118" s="862"/>
      <c r="BB118" s="862"/>
      <c r="BC118" s="862"/>
      <c r="BD118" s="862"/>
      <c r="BE118" s="862"/>
      <c r="BF118" s="862"/>
      <c r="BG118" s="862"/>
      <c r="BH118" s="862"/>
      <c r="BI118" s="862"/>
      <c r="BJ118" s="862"/>
      <c r="BK118" s="862"/>
      <c r="BL118" s="862"/>
      <c r="BM118" s="862"/>
      <c r="BN118" s="862"/>
      <c r="BO118" s="862"/>
      <c r="BP118" s="863"/>
      <c r="BQ118" s="844" t="s">
        <v>396</v>
      </c>
      <c r="BR118" s="824"/>
      <c r="BS118" s="824"/>
      <c r="BT118" s="824"/>
      <c r="BU118" s="824"/>
      <c r="BV118" s="824" t="s">
        <v>397</v>
      </c>
      <c r="BW118" s="824"/>
      <c r="BX118" s="824"/>
      <c r="BY118" s="824"/>
      <c r="BZ118" s="824"/>
      <c r="CA118" s="824" t="s">
        <v>397</v>
      </c>
      <c r="CB118" s="824"/>
      <c r="CC118" s="824"/>
      <c r="CD118" s="824"/>
      <c r="CE118" s="824"/>
      <c r="CF118" s="857" t="s">
        <v>397</v>
      </c>
      <c r="CG118" s="858"/>
      <c r="CH118" s="858"/>
      <c r="CI118" s="858"/>
      <c r="CJ118" s="858"/>
      <c r="CK118" s="912"/>
      <c r="CL118" s="797"/>
      <c r="CM118" s="800" t="s">
        <v>398</v>
      </c>
      <c r="CN118" s="801"/>
      <c r="CO118" s="801"/>
      <c r="CP118" s="801"/>
      <c r="CQ118" s="801"/>
      <c r="CR118" s="801"/>
      <c r="CS118" s="801"/>
      <c r="CT118" s="801"/>
      <c r="CU118" s="801"/>
      <c r="CV118" s="801"/>
      <c r="CW118" s="801"/>
      <c r="CX118" s="801"/>
      <c r="CY118" s="801"/>
      <c r="CZ118" s="801"/>
      <c r="DA118" s="801"/>
      <c r="DB118" s="801"/>
      <c r="DC118" s="801"/>
      <c r="DD118" s="801"/>
      <c r="DE118" s="801"/>
      <c r="DF118" s="802"/>
      <c r="DG118" s="792" t="s">
        <v>397</v>
      </c>
      <c r="DH118" s="793"/>
      <c r="DI118" s="793"/>
      <c r="DJ118" s="793"/>
      <c r="DK118" s="793"/>
      <c r="DL118" s="793" t="s">
        <v>397</v>
      </c>
      <c r="DM118" s="793"/>
      <c r="DN118" s="793"/>
      <c r="DO118" s="793"/>
      <c r="DP118" s="793"/>
      <c r="DQ118" s="793" t="s">
        <v>397</v>
      </c>
      <c r="DR118" s="793"/>
      <c r="DS118" s="793"/>
      <c r="DT118" s="793"/>
      <c r="DU118" s="793"/>
      <c r="DV118" s="770" t="s">
        <v>397</v>
      </c>
      <c r="DW118" s="770"/>
      <c r="DX118" s="770"/>
      <c r="DY118" s="770"/>
      <c r="DZ118" s="771"/>
    </row>
    <row r="119" spans="1:130" s="191" customFormat="1" ht="26.25" customHeight="1">
      <c r="A119" s="794" t="s">
        <v>371</v>
      </c>
      <c r="B119" s="795"/>
      <c r="C119" s="872" t="s">
        <v>372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875" t="s">
        <v>397</v>
      </c>
      <c r="AB119" s="876"/>
      <c r="AC119" s="876"/>
      <c r="AD119" s="876"/>
      <c r="AE119" s="877"/>
      <c r="AF119" s="878" t="s">
        <v>397</v>
      </c>
      <c r="AG119" s="876"/>
      <c r="AH119" s="876"/>
      <c r="AI119" s="876"/>
      <c r="AJ119" s="877"/>
      <c r="AK119" s="878" t="s">
        <v>397</v>
      </c>
      <c r="AL119" s="876"/>
      <c r="AM119" s="876"/>
      <c r="AN119" s="876"/>
      <c r="AO119" s="877"/>
      <c r="AP119" s="879" t="s">
        <v>397</v>
      </c>
      <c r="AQ119" s="880"/>
      <c r="AR119" s="880"/>
      <c r="AS119" s="880"/>
      <c r="AT119" s="881"/>
      <c r="AU119" s="919"/>
      <c r="AV119" s="920"/>
      <c r="AW119" s="920"/>
      <c r="AX119" s="920"/>
      <c r="AY119" s="920"/>
      <c r="AZ119" s="222" t="s">
        <v>138</v>
      </c>
      <c r="BA119" s="222"/>
      <c r="BB119" s="222"/>
      <c r="BC119" s="222"/>
      <c r="BD119" s="222"/>
      <c r="BE119" s="222"/>
      <c r="BF119" s="222"/>
      <c r="BG119" s="222"/>
      <c r="BH119" s="222"/>
      <c r="BI119" s="222"/>
      <c r="BJ119" s="222"/>
      <c r="BK119" s="222"/>
      <c r="BL119" s="222"/>
      <c r="BM119" s="222"/>
      <c r="BN119" s="222"/>
      <c r="BO119" s="859" t="s">
        <v>399</v>
      </c>
      <c r="BP119" s="860"/>
      <c r="BQ119" s="844">
        <v>1221067725</v>
      </c>
      <c r="BR119" s="824"/>
      <c r="BS119" s="824"/>
      <c r="BT119" s="824"/>
      <c r="BU119" s="824"/>
      <c r="BV119" s="824">
        <v>1076878022</v>
      </c>
      <c r="BW119" s="824"/>
      <c r="BX119" s="824"/>
      <c r="BY119" s="824"/>
      <c r="BZ119" s="824"/>
      <c r="CA119" s="824">
        <v>1052600717</v>
      </c>
      <c r="CB119" s="824"/>
      <c r="CC119" s="824"/>
      <c r="CD119" s="824"/>
      <c r="CE119" s="824"/>
      <c r="CF119" s="722"/>
      <c r="CG119" s="723"/>
      <c r="CH119" s="723"/>
      <c r="CI119" s="723"/>
      <c r="CJ119" s="813"/>
      <c r="CK119" s="913"/>
      <c r="CL119" s="799"/>
      <c r="CM119" s="817" t="s">
        <v>400</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792" t="s">
        <v>102</v>
      </c>
      <c r="DH119" s="793"/>
      <c r="DI119" s="793"/>
      <c r="DJ119" s="793"/>
      <c r="DK119" s="793"/>
      <c r="DL119" s="793" t="s">
        <v>102</v>
      </c>
      <c r="DM119" s="793"/>
      <c r="DN119" s="793"/>
      <c r="DO119" s="793"/>
      <c r="DP119" s="793"/>
      <c r="DQ119" s="793" t="s">
        <v>102</v>
      </c>
      <c r="DR119" s="793"/>
      <c r="DS119" s="793"/>
      <c r="DT119" s="793"/>
      <c r="DU119" s="793"/>
      <c r="DV119" s="770" t="s">
        <v>102</v>
      </c>
      <c r="DW119" s="770"/>
      <c r="DX119" s="770"/>
      <c r="DY119" s="770"/>
      <c r="DZ119" s="771"/>
    </row>
    <row r="120" spans="1:130" s="191" customFormat="1" ht="26.25" customHeight="1">
      <c r="A120" s="796"/>
      <c r="B120" s="797"/>
      <c r="C120" s="800" t="s">
        <v>375</v>
      </c>
      <c r="D120" s="801"/>
      <c r="E120" s="801"/>
      <c r="F120" s="801"/>
      <c r="G120" s="801"/>
      <c r="H120" s="801"/>
      <c r="I120" s="801"/>
      <c r="J120" s="801"/>
      <c r="K120" s="801"/>
      <c r="L120" s="801"/>
      <c r="M120" s="801"/>
      <c r="N120" s="801"/>
      <c r="O120" s="801"/>
      <c r="P120" s="801"/>
      <c r="Q120" s="801"/>
      <c r="R120" s="801"/>
      <c r="S120" s="801"/>
      <c r="T120" s="801"/>
      <c r="U120" s="801"/>
      <c r="V120" s="801"/>
      <c r="W120" s="801"/>
      <c r="X120" s="801"/>
      <c r="Y120" s="801"/>
      <c r="Z120" s="802"/>
      <c r="AA120" s="755" t="s">
        <v>102</v>
      </c>
      <c r="AB120" s="756"/>
      <c r="AC120" s="756"/>
      <c r="AD120" s="756"/>
      <c r="AE120" s="757"/>
      <c r="AF120" s="758" t="s">
        <v>102</v>
      </c>
      <c r="AG120" s="756"/>
      <c r="AH120" s="756"/>
      <c r="AI120" s="756"/>
      <c r="AJ120" s="757"/>
      <c r="AK120" s="758" t="s">
        <v>102</v>
      </c>
      <c r="AL120" s="756"/>
      <c r="AM120" s="756"/>
      <c r="AN120" s="756"/>
      <c r="AO120" s="757"/>
      <c r="AP120" s="803" t="s">
        <v>102</v>
      </c>
      <c r="AQ120" s="804"/>
      <c r="AR120" s="804"/>
      <c r="AS120" s="804"/>
      <c r="AT120" s="805"/>
      <c r="AU120" s="864" t="s">
        <v>401</v>
      </c>
      <c r="AV120" s="865"/>
      <c r="AW120" s="865"/>
      <c r="AX120" s="865"/>
      <c r="AY120" s="866"/>
      <c r="AZ120" s="838" t="s">
        <v>402</v>
      </c>
      <c r="BA120" s="784"/>
      <c r="BB120" s="784"/>
      <c r="BC120" s="784"/>
      <c r="BD120" s="784"/>
      <c r="BE120" s="784"/>
      <c r="BF120" s="784"/>
      <c r="BG120" s="784"/>
      <c r="BH120" s="784"/>
      <c r="BI120" s="784"/>
      <c r="BJ120" s="784"/>
      <c r="BK120" s="784"/>
      <c r="BL120" s="784"/>
      <c r="BM120" s="784"/>
      <c r="BN120" s="784"/>
      <c r="BO120" s="784"/>
      <c r="BP120" s="785"/>
      <c r="BQ120" s="839">
        <v>82992107</v>
      </c>
      <c r="BR120" s="821"/>
      <c r="BS120" s="821"/>
      <c r="BT120" s="821"/>
      <c r="BU120" s="821"/>
      <c r="BV120" s="821">
        <v>76384349</v>
      </c>
      <c r="BW120" s="821"/>
      <c r="BX120" s="821"/>
      <c r="BY120" s="821"/>
      <c r="BZ120" s="821"/>
      <c r="CA120" s="821">
        <v>78041699</v>
      </c>
      <c r="CB120" s="821"/>
      <c r="CC120" s="821"/>
      <c r="CD120" s="821"/>
      <c r="CE120" s="821"/>
      <c r="CF120" s="848">
        <v>28.9</v>
      </c>
      <c r="CG120" s="849"/>
      <c r="CH120" s="849"/>
      <c r="CI120" s="849"/>
      <c r="CJ120" s="849"/>
      <c r="CK120" s="850" t="s">
        <v>403</v>
      </c>
      <c r="CL120" s="830"/>
      <c r="CM120" s="830"/>
      <c r="CN120" s="830"/>
      <c r="CO120" s="831"/>
      <c r="CP120" s="854" t="s">
        <v>348</v>
      </c>
      <c r="CQ120" s="855"/>
      <c r="CR120" s="855"/>
      <c r="CS120" s="855"/>
      <c r="CT120" s="855"/>
      <c r="CU120" s="855"/>
      <c r="CV120" s="855"/>
      <c r="CW120" s="855"/>
      <c r="CX120" s="855"/>
      <c r="CY120" s="855"/>
      <c r="CZ120" s="855"/>
      <c r="DA120" s="855"/>
      <c r="DB120" s="855"/>
      <c r="DC120" s="855"/>
      <c r="DD120" s="855"/>
      <c r="DE120" s="855"/>
      <c r="DF120" s="856"/>
      <c r="DG120" s="839">
        <v>18970852</v>
      </c>
      <c r="DH120" s="821"/>
      <c r="DI120" s="821"/>
      <c r="DJ120" s="821"/>
      <c r="DK120" s="821"/>
      <c r="DL120" s="821">
        <v>17147075</v>
      </c>
      <c r="DM120" s="821"/>
      <c r="DN120" s="821"/>
      <c r="DO120" s="821"/>
      <c r="DP120" s="821"/>
      <c r="DQ120" s="821">
        <v>16239465</v>
      </c>
      <c r="DR120" s="821"/>
      <c r="DS120" s="821"/>
      <c r="DT120" s="821"/>
      <c r="DU120" s="821"/>
      <c r="DV120" s="822">
        <v>6</v>
      </c>
      <c r="DW120" s="822"/>
      <c r="DX120" s="822"/>
      <c r="DY120" s="822"/>
      <c r="DZ120" s="823"/>
    </row>
    <row r="121" spans="1:130" s="191" customFormat="1" ht="26.25" customHeight="1">
      <c r="A121" s="796"/>
      <c r="B121" s="797"/>
      <c r="C121" s="845" t="s">
        <v>404</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5">
        <v>4320889</v>
      </c>
      <c r="AB121" s="756"/>
      <c r="AC121" s="756"/>
      <c r="AD121" s="756"/>
      <c r="AE121" s="757"/>
      <c r="AF121" s="758">
        <v>4524115</v>
      </c>
      <c r="AG121" s="756"/>
      <c r="AH121" s="756"/>
      <c r="AI121" s="756"/>
      <c r="AJ121" s="757"/>
      <c r="AK121" s="758">
        <v>2877964</v>
      </c>
      <c r="AL121" s="756"/>
      <c r="AM121" s="756"/>
      <c r="AN121" s="756"/>
      <c r="AO121" s="757"/>
      <c r="AP121" s="803">
        <v>1.1000000000000001</v>
      </c>
      <c r="AQ121" s="804"/>
      <c r="AR121" s="804"/>
      <c r="AS121" s="804"/>
      <c r="AT121" s="805"/>
      <c r="AU121" s="867"/>
      <c r="AV121" s="868"/>
      <c r="AW121" s="868"/>
      <c r="AX121" s="868"/>
      <c r="AY121" s="869"/>
      <c r="AZ121" s="791" t="s">
        <v>405</v>
      </c>
      <c r="BA121" s="726"/>
      <c r="BB121" s="726"/>
      <c r="BC121" s="726"/>
      <c r="BD121" s="726"/>
      <c r="BE121" s="726"/>
      <c r="BF121" s="726"/>
      <c r="BG121" s="726"/>
      <c r="BH121" s="726"/>
      <c r="BI121" s="726"/>
      <c r="BJ121" s="726"/>
      <c r="BK121" s="726"/>
      <c r="BL121" s="726"/>
      <c r="BM121" s="726"/>
      <c r="BN121" s="726"/>
      <c r="BO121" s="726"/>
      <c r="BP121" s="727"/>
      <c r="BQ121" s="792">
        <v>131982930</v>
      </c>
      <c r="BR121" s="793"/>
      <c r="BS121" s="793"/>
      <c r="BT121" s="793"/>
      <c r="BU121" s="793"/>
      <c r="BV121" s="793">
        <v>11381592</v>
      </c>
      <c r="BW121" s="793"/>
      <c r="BX121" s="793"/>
      <c r="BY121" s="793"/>
      <c r="BZ121" s="793"/>
      <c r="CA121" s="793">
        <v>11237834</v>
      </c>
      <c r="CB121" s="793"/>
      <c r="CC121" s="793"/>
      <c r="CD121" s="793"/>
      <c r="CE121" s="793"/>
      <c r="CF121" s="857">
        <v>4.2</v>
      </c>
      <c r="CG121" s="858"/>
      <c r="CH121" s="858"/>
      <c r="CI121" s="858"/>
      <c r="CJ121" s="858"/>
      <c r="CK121" s="851"/>
      <c r="CL121" s="833"/>
      <c r="CM121" s="833"/>
      <c r="CN121" s="833"/>
      <c r="CO121" s="834"/>
      <c r="CP121" s="814" t="s">
        <v>351</v>
      </c>
      <c r="CQ121" s="815"/>
      <c r="CR121" s="815"/>
      <c r="CS121" s="815"/>
      <c r="CT121" s="815"/>
      <c r="CU121" s="815"/>
      <c r="CV121" s="815"/>
      <c r="CW121" s="815"/>
      <c r="CX121" s="815"/>
      <c r="CY121" s="815"/>
      <c r="CZ121" s="815"/>
      <c r="DA121" s="815"/>
      <c r="DB121" s="815"/>
      <c r="DC121" s="815"/>
      <c r="DD121" s="815"/>
      <c r="DE121" s="815"/>
      <c r="DF121" s="816"/>
      <c r="DG121" s="792">
        <v>2056305</v>
      </c>
      <c r="DH121" s="793"/>
      <c r="DI121" s="793"/>
      <c r="DJ121" s="793"/>
      <c r="DK121" s="793"/>
      <c r="DL121" s="793">
        <v>1765684</v>
      </c>
      <c r="DM121" s="793"/>
      <c r="DN121" s="793"/>
      <c r="DO121" s="793"/>
      <c r="DP121" s="793"/>
      <c r="DQ121" s="793">
        <v>1061036</v>
      </c>
      <c r="DR121" s="793"/>
      <c r="DS121" s="793"/>
      <c r="DT121" s="793"/>
      <c r="DU121" s="793"/>
      <c r="DV121" s="770">
        <v>0.4</v>
      </c>
      <c r="DW121" s="770"/>
      <c r="DX121" s="770"/>
      <c r="DY121" s="770"/>
      <c r="DZ121" s="771"/>
    </row>
    <row r="122" spans="1:130" s="191" customFormat="1" ht="26.25" customHeight="1">
      <c r="A122" s="796"/>
      <c r="B122" s="797"/>
      <c r="C122" s="800" t="s">
        <v>385</v>
      </c>
      <c r="D122" s="801"/>
      <c r="E122" s="801"/>
      <c r="F122" s="801"/>
      <c r="G122" s="801"/>
      <c r="H122" s="801"/>
      <c r="I122" s="801"/>
      <c r="J122" s="801"/>
      <c r="K122" s="801"/>
      <c r="L122" s="801"/>
      <c r="M122" s="801"/>
      <c r="N122" s="801"/>
      <c r="O122" s="801"/>
      <c r="P122" s="801"/>
      <c r="Q122" s="801"/>
      <c r="R122" s="801"/>
      <c r="S122" s="801"/>
      <c r="T122" s="801"/>
      <c r="U122" s="801"/>
      <c r="V122" s="801"/>
      <c r="W122" s="801"/>
      <c r="X122" s="801"/>
      <c r="Y122" s="801"/>
      <c r="Z122" s="802"/>
      <c r="AA122" s="755">
        <v>317479</v>
      </c>
      <c r="AB122" s="756"/>
      <c r="AC122" s="756"/>
      <c r="AD122" s="756"/>
      <c r="AE122" s="757"/>
      <c r="AF122" s="758">
        <v>467816</v>
      </c>
      <c r="AG122" s="756"/>
      <c r="AH122" s="756"/>
      <c r="AI122" s="756"/>
      <c r="AJ122" s="757"/>
      <c r="AK122" s="758">
        <v>426587</v>
      </c>
      <c r="AL122" s="756"/>
      <c r="AM122" s="756"/>
      <c r="AN122" s="756"/>
      <c r="AO122" s="757"/>
      <c r="AP122" s="803">
        <v>0.2</v>
      </c>
      <c r="AQ122" s="804"/>
      <c r="AR122" s="804"/>
      <c r="AS122" s="804"/>
      <c r="AT122" s="805"/>
      <c r="AU122" s="867"/>
      <c r="AV122" s="868"/>
      <c r="AW122" s="868"/>
      <c r="AX122" s="868"/>
      <c r="AY122" s="869"/>
      <c r="AZ122" s="861" t="s">
        <v>406</v>
      </c>
      <c r="BA122" s="862"/>
      <c r="BB122" s="862"/>
      <c r="BC122" s="862"/>
      <c r="BD122" s="862"/>
      <c r="BE122" s="862"/>
      <c r="BF122" s="862"/>
      <c r="BG122" s="862"/>
      <c r="BH122" s="862"/>
      <c r="BI122" s="862"/>
      <c r="BJ122" s="862"/>
      <c r="BK122" s="862"/>
      <c r="BL122" s="862"/>
      <c r="BM122" s="862"/>
      <c r="BN122" s="862"/>
      <c r="BO122" s="862"/>
      <c r="BP122" s="863"/>
      <c r="BQ122" s="844">
        <v>652185877</v>
      </c>
      <c r="BR122" s="824"/>
      <c r="BS122" s="824"/>
      <c r="BT122" s="824"/>
      <c r="BU122" s="824"/>
      <c r="BV122" s="824">
        <v>643400740</v>
      </c>
      <c r="BW122" s="824"/>
      <c r="BX122" s="824"/>
      <c r="BY122" s="824"/>
      <c r="BZ122" s="824"/>
      <c r="CA122" s="824">
        <v>631233289</v>
      </c>
      <c r="CB122" s="824"/>
      <c r="CC122" s="824"/>
      <c r="CD122" s="824"/>
      <c r="CE122" s="824"/>
      <c r="CF122" s="825">
        <v>233.8</v>
      </c>
      <c r="CG122" s="826"/>
      <c r="CH122" s="826"/>
      <c r="CI122" s="826"/>
      <c r="CJ122" s="826"/>
      <c r="CK122" s="851"/>
      <c r="CL122" s="833"/>
      <c r="CM122" s="833"/>
      <c r="CN122" s="833"/>
      <c r="CO122" s="834"/>
      <c r="CP122" s="814" t="s">
        <v>350</v>
      </c>
      <c r="CQ122" s="815"/>
      <c r="CR122" s="815"/>
      <c r="CS122" s="815"/>
      <c r="CT122" s="815"/>
      <c r="CU122" s="815"/>
      <c r="CV122" s="815"/>
      <c r="CW122" s="815"/>
      <c r="CX122" s="815"/>
      <c r="CY122" s="815"/>
      <c r="CZ122" s="815"/>
      <c r="DA122" s="815"/>
      <c r="DB122" s="815"/>
      <c r="DC122" s="815"/>
      <c r="DD122" s="815"/>
      <c r="DE122" s="815"/>
      <c r="DF122" s="816"/>
      <c r="DG122" s="792">
        <v>605689</v>
      </c>
      <c r="DH122" s="793"/>
      <c r="DI122" s="793"/>
      <c r="DJ122" s="793"/>
      <c r="DK122" s="793"/>
      <c r="DL122" s="793">
        <v>383212</v>
      </c>
      <c r="DM122" s="793"/>
      <c r="DN122" s="793"/>
      <c r="DO122" s="793"/>
      <c r="DP122" s="793"/>
      <c r="DQ122" s="793">
        <v>254415</v>
      </c>
      <c r="DR122" s="793"/>
      <c r="DS122" s="793"/>
      <c r="DT122" s="793"/>
      <c r="DU122" s="793"/>
      <c r="DV122" s="770">
        <v>0.1</v>
      </c>
      <c r="DW122" s="770"/>
      <c r="DX122" s="770"/>
      <c r="DY122" s="770"/>
      <c r="DZ122" s="771"/>
    </row>
    <row r="123" spans="1:130" s="191" customFormat="1" ht="26.25" customHeight="1">
      <c r="A123" s="796"/>
      <c r="B123" s="797"/>
      <c r="C123" s="800" t="s">
        <v>391</v>
      </c>
      <c r="D123" s="801"/>
      <c r="E123" s="801"/>
      <c r="F123" s="801"/>
      <c r="G123" s="801"/>
      <c r="H123" s="801"/>
      <c r="I123" s="801"/>
      <c r="J123" s="801"/>
      <c r="K123" s="801"/>
      <c r="L123" s="801"/>
      <c r="M123" s="801"/>
      <c r="N123" s="801"/>
      <c r="O123" s="801"/>
      <c r="P123" s="801"/>
      <c r="Q123" s="801"/>
      <c r="R123" s="801"/>
      <c r="S123" s="801"/>
      <c r="T123" s="801"/>
      <c r="U123" s="801"/>
      <c r="V123" s="801"/>
      <c r="W123" s="801"/>
      <c r="X123" s="801"/>
      <c r="Y123" s="801"/>
      <c r="Z123" s="802"/>
      <c r="AA123" s="755" t="s">
        <v>102</v>
      </c>
      <c r="AB123" s="756"/>
      <c r="AC123" s="756"/>
      <c r="AD123" s="756"/>
      <c r="AE123" s="757"/>
      <c r="AF123" s="758" t="s">
        <v>102</v>
      </c>
      <c r="AG123" s="756"/>
      <c r="AH123" s="756"/>
      <c r="AI123" s="756"/>
      <c r="AJ123" s="757"/>
      <c r="AK123" s="758" t="s">
        <v>102</v>
      </c>
      <c r="AL123" s="756"/>
      <c r="AM123" s="756"/>
      <c r="AN123" s="756"/>
      <c r="AO123" s="757"/>
      <c r="AP123" s="803" t="s">
        <v>102</v>
      </c>
      <c r="AQ123" s="804"/>
      <c r="AR123" s="804"/>
      <c r="AS123" s="804"/>
      <c r="AT123" s="805"/>
      <c r="AU123" s="870"/>
      <c r="AV123" s="871"/>
      <c r="AW123" s="871"/>
      <c r="AX123" s="871"/>
      <c r="AY123" s="871"/>
      <c r="AZ123" s="222" t="s">
        <v>138</v>
      </c>
      <c r="BA123" s="222"/>
      <c r="BB123" s="222"/>
      <c r="BC123" s="222"/>
      <c r="BD123" s="222"/>
      <c r="BE123" s="222"/>
      <c r="BF123" s="222"/>
      <c r="BG123" s="222"/>
      <c r="BH123" s="222"/>
      <c r="BI123" s="222"/>
      <c r="BJ123" s="222"/>
      <c r="BK123" s="222"/>
      <c r="BL123" s="222"/>
      <c r="BM123" s="222"/>
      <c r="BN123" s="222"/>
      <c r="BO123" s="859" t="s">
        <v>407</v>
      </c>
      <c r="BP123" s="860"/>
      <c r="BQ123" s="811">
        <v>867160914</v>
      </c>
      <c r="BR123" s="812"/>
      <c r="BS123" s="812"/>
      <c r="BT123" s="812"/>
      <c r="BU123" s="812"/>
      <c r="BV123" s="812">
        <v>731166681</v>
      </c>
      <c r="BW123" s="812"/>
      <c r="BX123" s="812"/>
      <c r="BY123" s="812"/>
      <c r="BZ123" s="812"/>
      <c r="CA123" s="812">
        <v>720512822</v>
      </c>
      <c r="CB123" s="812"/>
      <c r="CC123" s="812"/>
      <c r="CD123" s="812"/>
      <c r="CE123" s="812"/>
      <c r="CF123" s="722"/>
      <c r="CG123" s="723"/>
      <c r="CH123" s="723"/>
      <c r="CI123" s="723"/>
      <c r="CJ123" s="813"/>
      <c r="CK123" s="851"/>
      <c r="CL123" s="833"/>
      <c r="CM123" s="833"/>
      <c r="CN123" s="833"/>
      <c r="CO123" s="834"/>
      <c r="CP123" s="814" t="s">
        <v>408</v>
      </c>
      <c r="CQ123" s="815"/>
      <c r="CR123" s="815"/>
      <c r="CS123" s="815"/>
      <c r="CT123" s="815"/>
      <c r="CU123" s="815"/>
      <c r="CV123" s="815"/>
      <c r="CW123" s="815"/>
      <c r="CX123" s="815"/>
      <c r="CY123" s="815"/>
      <c r="CZ123" s="815"/>
      <c r="DA123" s="815"/>
      <c r="DB123" s="815"/>
      <c r="DC123" s="815"/>
      <c r="DD123" s="815"/>
      <c r="DE123" s="815"/>
      <c r="DF123" s="816"/>
      <c r="DG123" s="792" t="s">
        <v>397</v>
      </c>
      <c r="DH123" s="793"/>
      <c r="DI123" s="793"/>
      <c r="DJ123" s="793"/>
      <c r="DK123" s="793"/>
      <c r="DL123" s="793" t="s">
        <v>397</v>
      </c>
      <c r="DM123" s="793"/>
      <c r="DN123" s="793"/>
      <c r="DO123" s="793"/>
      <c r="DP123" s="793"/>
      <c r="DQ123" s="793" t="s">
        <v>397</v>
      </c>
      <c r="DR123" s="793"/>
      <c r="DS123" s="793"/>
      <c r="DT123" s="793"/>
      <c r="DU123" s="793"/>
      <c r="DV123" s="770" t="s">
        <v>397</v>
      </c>
      <c r="DW123" s="770"/>
      <c r="DX123" s="770"/>
      <c r="DY123" s="770"/>
      <c r="DZ123" s="771"/>
    </row>
    <row r="124" spans="1:130" s="191" customFormat="1" ht="26.25" customHeight="1" thickBot="1">
      <c r="A124" s="796"/>
      <c r="B124" s="797"/>
      <c r="C124" s="800" t="s">
        <v>394</v>
      </c>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2"/>
      <c r="AA124" s="755" t="s">
        <v>397</v>
      </c>
      <c r="AB124" s="756"/>
      <c r="AC124" s="756"/>
      <c r="AD124" s="756"/>
      <c r="AE124" s="757"/>
      <c r="AF124" s="758" t="s">
        <v>397</v>
      </c>
      <c r="AG124" s="756"/>
      <c r="AH124" s="756"/>
      <c r="AI124" s="756"/>
      <c r="AJ124" s="757"/>
      <c r="AK124" s="758" t="s">
        <v>397</v>
      </c>
      <c r="AL124" s="756"/>
      <c r="AM124" s="756"/>
      <c r="AN124" s="756"/>
      <c r="AO124" s="757"/>
      <c r="AP124" s="803" t="s">
        <v>397</v>
      </c>
      <c r="AQ124" s="804"/>
      <c r="AR124" s="804"/>
      <c r="AS124" s="804"/>
      <c r="AT124" s="805"/>
      <c r="AU124" s="806" t="s">
        <v>409</v>
      </c>
      <c r="AV124" s="807"/>
      <c r="AW124" s="807"/>
      <c r="AX124" s="807"/>
      <c r="AY124" s="807"/>
      <c r="AZ124" s="807"/>
      <c r="BA124" s="807"/>
      <c r="BB124" s="807"/>
      <c r="BC124" s="807"/>
      <c r="BD124" s="807"/>
      <c r="BE124" s="807"/>
      <c r="BF124" s="807"/>
      <c r="BG124" s="807"/>
      <c r="BH124" s="807"/>
      <c r="BI124" s="807"/>
      <c r="BJ124" s="807"/>
      <c r="BK124" s="807"/>
      <c r="BL124" s="807"/>
      <c r="BM124" s="807"/>
      <c r="BN124" s="807"/>
      <c r="BO124" s="807"/>
      <c r="BP124" s="808"/>
      <c r="BQ124" s="809">
        <v>132.1</v>
      </c>
      <c r="BR124" s="810"/>
      <c r="BS124" s="810"/>
      <c r="BT124" s="810"/>
      <c r="BU124" s="810"/>
      <c r="BV124" s="810">
        <v>126.4</v>
      </c>
      <c r="BW124" s="810"/>
      <c r="BX124" s="810"/>
      <c r="BY124" s="810"/>
      <c r="BZ124" s="810"/>
      <c r="CA124" s="810">
        <v>122.9</v>
      </c>
      <c r="CB124" s="810"/>
      <c r="CC124" s="810"/>
      <c r="CD124" s="810"/>
      <c r="CE124" s="810"/>
      <c r="CF124" s="700"/>
      <c r="CG124" s="701"/>
      <c r="CH124" s="701"/>
      <c r="CI124" s="701"/>
      <c r="CJ124" s="840"/>
      <c r="CK124" s="852"/>
      <c r="CL124" s="852"/>
      <c r="CM124" s="852"/>
      <c r="CN124" s="852"/>
      <c r="CO124" s="853"/>
      <c r="CP124" s="841" t="s">
        <v>410</v>
      </c>
      <c r="CQ124" s="842"/>
      <c r="CR124" s="842"/>
      <c r="CS124" s="842"/>
      <c r="CT124" s="842"/>
      <c r="CU124" s="842"/>
      <c r="CV124" s="842"/>
      <c r="CW124" s="842"/>
      <c r="CX124" s="842"/>
      <c r="CY124" s="842"/>
      <c r="CZ124" s="842"/>
      <c r="DA124" s="842"/>
      <c r="DB124" s="842"/>
      <c r="DC124" s="842"/>
      <c r="DD124" s="842"/>
      <c r="DE124" s="842"/>
      <c r="DF124" s="843"/>
      <c r="DG124" s="844" t="s">
        <v>397</v>
      </c>
      <c r="DH124" s="824"/>
      <c r="DI124" s="824"/>
      <c r="DJ124" s="824"/>
      <c r="DK124" s="824"/>
      <c r="DL124" s="824" t="s">
        <v>397</v>
      </c>
      <c r="DM124" s="824"/>
      <c r="DN124" s="824"/>
      <c r="DO124" s="824"/>
      <c r="DP124" s="824"/>
      <c r="DQ124" s="824" t="s">
        <v>397</v>
      </c>
      <c r="DR124" s="824"/>
      <c r="DS124" s="824"/>
      <c r="DT124" s="824"/>
      <c r="DU124" s="824"/>
      <c r="DV124" s="827" t="s">
        <v>397</v>
      </c>
      <c r="DW124" s="827"/>
      <c r="DX124" s="827"/>
      <c r="DY124" s="827"/>
      <c r="DZ124" s="828"/>
    </row>
    <row r="125" spans="1:130" s="191" customFormat="1" ht="26.25" customHeight="1">
      <c r="A125" s="796"/>
      <c r="B125" s="797"/>
      <c r="C125" s="800" t="s">
        <v>398</v>
      </c>
      <c r="D125" s="801"/>
      <c r="E125" s="801"/>
      <c r="F125" s="801"/>
      <c r="G125" s="801"/>
      <c r="H125" s="801"/>
      <c r="I125" s="801"/>
      <c r="J125" s="801"/>
      <c r="K125" s="801"/>
      <c r="L125" s="801"/>
      <c r="M125" s="801"/>
      <c r="N125" s="801"/>
      <c r="O125" s="801"/>
      <c r="P125" s="801"/>
      <c r="Q125" s="801"/>
      <c r="R125" s="801"/>
      <c r="S125" s="801"/>
      <c r="T125" s="801"/>
      <c r="U125" s="801"/>
      <c r="V125" s="801"/>
      <c r="W125" s="801"/>
      <c r="X125" s="801"/>
      <c r="Y125" s="801"/>
      <c r="Z125" s="802"/>
      <c r="AA125" s="755" t="s">
        <v>102</v>
      </c>
      <c r="AB125" s="756"/>
      <c r="AC125" s="756"/>
      <c r="AD125" s="756"/>
      <c r="AE125" s="757"/>
      <c r="AF125" s="758" t="s">
        <v>102</v>
      </c>
      <c r="AG125" s="756"/>
      <c r="AH125" s="756"/>
      <c r="AI125" s="756"/>
      <c r="AJ125" s="757"/>
      <c r="AK125" s="758" t="s">
        <v>102</v>
      </c>
      <c r="AL125" s="756"/>
      <c r="AM125" s="756"/>
      <c r="AN125" s="756"/>
      <c r="AO125" s="757"/>
      <c r="AP125" s="803" t="s">
        <v>102</v>
      </c>
      <c r="AQ125" s="804"/>
      <c r="AR125" s="804"/>
      <c r="AS125" s="804"/>
      <c r="AT125" s="805"/>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9" t="s">
        <v>411</v>
      </c>
      <c r="CL125" s="830"/>
      <c r="CM125" s="830"/>
      <c r="CN125" s="830"/>
      <c r="CO125" s="831"/>
      <c r="CP125" s="838" t="s">
        <v>412</v>
      </c>
      <c r="CQ125" s="784"/>
      <c r="CR125" s="784"/>
      <c r="CS125" s="784"/>
      <c r="CT125" s="784"/>
      <c r="CU125" s="784"/>
      <c r="CV125" s="784"/>
      <c r="CW125" s="784"/>
      <c r="CX125" s="784"/>
      <c r="CY125" s="784"/>
      <c r="CZ125" s="784"/>
      <c r="DA125" s="784"/>
      <c r="DB125" s="784"/>
      <c r="DC125" s="784"/>
      <c r="DD125" s="784"/>
      <c r="DE125" s="784"/>
      <c r="DF125" s="785"/>
      <c r="DG125" s="839" t="s">
        <v>102</v>
      </c>
      <c r="DH125" s="821"/>
      <c r="DI125" s="821"/>
      <c r="DJ125" s="821"/>
      <c r="DK125" s="821"/>
      <c r="DL125" s="821" t="s">
        <v>102</v>
      </c>
      <c r="DM125" s="821"/>
      <c r="DN125" s="821"/>
      <c r="DO125" s="821"/>
      <c r="DP125" s="821"/>
      <c r="DQ125" s="821" t="s">
        <v>102</v>
      </c>
      <c r="DR125" s="821"/>
      <c r="DS125" s="821"/>
      <c r="DT125" s="821"/>
      <c r="DU125" s="821"/>
      <c r="DV125" s="822" t="s">
        <v>102</v>
      </c>
      <c r="DW125" s="822"/>
      <c r="DX125" s="822"/>
      <c r="DY125" s="822"/>
      <c r="DZ125" s="823"/>
    </row>
    <row r="126" spans="1:130" s="191" customFormat="1" ht="26.25" customHeight="1" thickBot="1">
      <c r="A126" s="796"/>
      <c r="B126" s="797"/>
      <c r="C126" s="800" t="s">
        <v>400</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2"/>
      <c r="AA126" s="755" t="s">
        <v>102</v>
      </c>
      <c r="AB126" s="756"/>
      <c r="AC126" s="756"/>
      <c r="AD126" s="756"/>
      <c r="AE126" s="757"/>
      <c r="AF126" s="758" t="s">
        <v>102</v>
      </c>
      <c r="AG126" s="756"/>
      <c r="AH126" s="756"/>
      <c r="AI126" s="756"/>
      <c r="AJ126" s="757"/>
      <c r="AK126" s="758" t="s">
        <v>102</v>
      </c>
      <c r="AL126" s="756"/>
      <c r="AM126" s="756"/>
      <c r="AN126" s="756"/>
      <c r="AO126" s="757"/>
      <c r="AP126" s="803" t="s">
        <v>102</v>
      </c>
      <c r="AQ126" s="804"/>
      <c r="AR126" s="804"/>
      <c r="AS126" s="804"/>
      <c r="AT126" s="805"/>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2"/>
      <c r="CL126" s="833"/>
      <c r="CM126" s="833"/>
      <c r="CN126" s="833"/>
      <c r="CO126" s="834"/>
      <c r="CP126" s="791" t="s">
        <v>413</v>
      </c>
      <c r="CQ126" s="726"/>
      <c r="CR126" s="726"/>
      <c r="CS126" s="726"/>
      <c r="CT126" s="726"/>
      <c r="CU126" s="726"/>
      <c r="CV126" s="726"/>
      <c r="CW126" s="726"/>
      <c r="CX126" s="726"/>
      <c r="CY126" s="726"/>
      <c r="CZ126" s="726"/>
      <c r="DA126" s="726"/>
      <c r="DB126" s="726"/>
      <c r="DC126" s="726"/>
      <c r="DD126" s="726"/>
      <c r="DE126" s="726"/>
      <c r="DF126" s="727"/>
      <c r="DG126" s="792" t="s">
        <v>102</v>
      </c>
      <c r="DH126" s="793"/>
      <c r="DI126" s="793"/>
      <c r="DJ126" s="793"/>
      <c r="DK126" s="793"/>
      <c r="DL126" s="793" t="s">
        <v>102</v>
      </c>
      <c r="DM126" s="793"/>
      <c r="DN126" s="793"/>
      <c r="DO126" s="793"/>
      <c r="DP126" s="793"/>
      <c r="DQ126" s="793" t="s">
        <v>102</v>
      </c>
      <c r="DR126" s="793"/>
      <c r="DS126" s="793"/>
      <c r="DT126" s="793"/>
      <c r="DU126" s="793"/>
      <c r="DV126" s="770" t="s">
        <v>102</v>
      </c>
      <c r="DW126" s="770"/>
      <c r="DX126" s="770"/>
      <c r="DY126" s="770"/>
      <c r="DZ126" s="771"/>
    </row>
    <row r="127" spans="1:130" s="191" customFormat="1" ht="26.25" customHeight="1">
      <c r="A127" s="798"/>
      <c r="B127" s="799"/>
      <c r="C127" s="817" t="s">
        <v>414</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55" t="s">
        <v>102</v>
      </c>
      <c r="AB127" s="756"/>
      <c r="AC127" s="756"/>
      <c r="AD127" s="756"/>
      <c r="AE127" s="757"/>
      <c r="AF127" s="758">
        <v>3544</v>
      </c>
      <c r="AG127" s="756"/>
      <c r="AH127" s="756"/>
      <c r="AI127" s="756"/>
      <c r="AJ127" s="757"/>
      <c r="AK127" s="758">
        <v>2528</v>
      </c>
      <c r="AL127" s="756"/>
      <c r="AM127" s="756"/>
      <c r="AN127" s="756"/>
      <c r="AO127" s="757"/>
      <c r="AP127" s="803">
        <v>0</v>
      </c>
      <c r="AQ127" s="804"/>
      <c r="AR127" s="804"/>
      <c r="AS127" s="804"/>
      <c r="AT127" s="805"/>
      <c r="AU127" s="227"/>
      <c r="AV127" s="227"/>
      <c r="AW127" s="227"/>
      <c r="AX127" s="820" t="s">
        <v>415</v>
      </c>
      <c r="AY127" s="788"/>
      <c r="AZ127" s="788"/>
      <c r="BA127" s="788"/>
      <c r="BB127" s="788"/>
      <c r="BC127" s="788"/>
      <c r="BD127" s="788"/>
      <c r="BE127" s="789"/>
      <c r="BF127" s="787" t="s">
        <v>416</v>
      </c>
      <c r="BG127" s="788"/>
      <c r="BH127" s="788"/>
      <c r="BI127" s="788"/>
      <c r="BJ127" s="788"/>
      <c r="BK127" s="788"/>
      <c r="BL127" s="789"/>
      <c r="BM127" s="787" t="s">
        <v>417</v>
      </c>
      <c r="BN127" s="788"/>
      <c r="BO127" s="788"/>
      <c r="BP127" s="788"/>
      <c r="BQ127" s="788"/>
      <c r="BR127" s="788"/>
      <c r="BS127" s="789"/>
      <c r="BT127" s="787" t="s">
        <v>418</v>
      </c>
      <c r="BU127" s="788"/>
      <c r="BV127" s="788"/>
      <c r="BW127" s="788"/>
      <c r="BX127" s="788"/>
      <c r="BY127" s="788"/>
      <c r="BZ127" s="790"/>
      <c r="CA127" s="227"/>
      <c r="CB127" s="227"/>
      <c r="CC127" s="227"/>
      <c r="CD127" s="228"/>
      <c r="CE127" s="228"/>
      <c r="CF127" s="228"/>
      <c r="CG127" s="225"/>
      <c r="CH127" s="225"/>
      <c r="CI127" s="225"/>
      <c r="CJ127" s="226"/>
      <c r="CK127" s="832"/>
      <c r="CL127" s="833"/>
      <c r="CM127" s="833"/>
      <c r="CN127" s="833"/>
      <c r="CO127" s="834"/>
      <c r="CP127" s="791" t="s">
        <v>419</v>
      </c>
      <c r="CQ127" s="726"/>
      <c r="CR127" s="726"/>
      <c r="CS127" s="726"/>
      <c r="CT127" s="726"/>
      <c r="CU127" s="726"/>
      <c r="CV127" s="726"/>
      <c r="CW127" s="726"/>
      <c r="CX127" s="726"/>
      <c r="CY127" s="726"/>
      <c r="CZ127" s="726"/>
      <c r="DA127" s="726"/>
      <c r="DB127" s="726"/>
      <c r="DC127" s="726"/>
      <c r="DD127" s="726"/>
      <c r="DE127" s="726"/>
      <c r="DF127" s="727"/>
      <c r="DG127" s="792" t="s">
        <v>102</v>
      </c>
      <c r="DH127" s="793"/>
      <c r="DI127" s="793"/>
      <c r="DJ127" s="793"/>
      <c r="DK127" s="793"/>
      <c r="DL127" s="793" t="s">
        <v>102</v>
      </c>
      <c r="DM127" s="793"/>
      <c r="DN127" s="793"/>
      <c r="DO127" s="793"/>
      <c r="DP127" s="793"/>
      <c r="DQ127" s="793" t="s">
        <v>102</v>
      </c>
      <c r="DR127" s="793"/>
      <c r="DS127" s="793"/>
      <c r="DT127" s="793"/>
      <c r="DU127" s="793"/>
      <c r="DV127" s="770" t="s">
        <v>102</v>
      </c>
      <c r="DW127" s="770"/>
      <c r="DX127" s="770"/>
      <c r="DY127" s="770"/>
      <c r="DZ127" s="771"/>
    </row>
    <row r="128" spans="1:130" s="191" customFormat="1" ht="26.25" customHeight="1" thickBot="1">
      <c r="A128" s="772" t="s">
        <v>420</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421</v>
      </c>
      <c r="X128" s="774"/>
      <c r="Y128" s="774"/>
      <c r="Z128" s="775"/>
      <c r="AA128" s="776">
        <v>1587367</v>
      </c>
      <c r="AB128" s="777"/>
      <c r="AC128" s="777"/>
      <c r="AD128" s="777"/>
      <c r="AE128" s="778"/>
      <c r="AF128" s="779">
        <v>1631030</v>
      </c>
      <c r="AG128" s="777"/>
      <c r="AH128" s="777"/>
      <c r="AI128" s="777"/>
      <c r="AJ128" s="778"/>
      <c r="AK128" s="779">
        <v>874232</v>
      </c>
      <c r="AL128" s="777"/>
      <c r="AM128" s="777"/>
      <c r="AN128" s="777"/>
      <c r="AO128" s="778"/>
      <c r="AP128" s="780"/>
      <c r="AQ128" s="781"/>
      <c r="AR128" s="781"/>
      <c r="AS128" s="781"/>
      <c r="AT128" s="782"/>
      <c r="AU128" s="227"/>
      <c r="AV128" s="227"/>
      <c r="AW128" s="227"/>
      <c r="AX128" s="783" t="s">
        <v>422</v>
      </c>
      <c r="AY128" s="784"/>
      <c r="AZ128" s="784"/>
      <c r="BA128" s="784"/>
      <c r="BB128" s="784"/>
      <c r="BC128" s="784"/>
      <c r="BD128" s="784"/>
      <c r="BE128" s="785"/>
      <c r="BF128" s="762" t="s">
        <v>102</v>
      </c>
      <c r="BG128" s="763"/>
      <c r="BH128" s="763"/>
      <c r="BI128" s="763"/>
      <c r="BJ128" s="763"/>
      <c r="BK128" s="763"/>
      <c r="BL128" s="786"/>
      <c r="BM128" s="762">
        <v>3.75</v>
      </c>
      <c r="BN128" s="763"/>
      <c r="BO128" s="763"/>
      <c r="BP128" s="763"/>
      <c r="BQ128" s="763"/>
      <c r="BR128" s="763"/>
      <c r="BS128" s="786"/>
      <c r="BT128" s="762">
        <v>5</v>
      </c>
      <c r="BU128" s="763"/>
      <c r="BV128" s="763"/>
      <c r="BW128" s="763"/>
      <c r="BX128" s="763"/>
      <c r="BY128" s="763"/>
      <c r="BZ128" s="764"/>
      <c r="CA128" s="228"/>
      <c r="CB128" s="228"/>
      <c r="CC128" s="228"/>
      <c r="CD128" s="228"/>
      <c r="CE128" s="228"/>
      <c r="CF128" s="228"/>
      <c r="CG128" s="225"/>
      <c r="CH128" s="225"/>
      <c r="CI128" s="225"/>
      <c r="CJ128" s="226"/>
      <c r="CK128" s="835"/>
      <c r="CL128" s="836"/>
      <c r="CM128" s="836"/>
      <c r="CN128" s="836"/>
      <c r="CO128" s="837"/>
      <c r="CP128" s="765" t="s">
        <v>423</v>
      </c>
      <c r="CQ128" s="704"/>
      <c r="CR128" s="704"/>
      <c r="CS128" s="704"/>
      <c r="CT128" s="704"/>
      <c r="CU128" s="704"/>
      <c r="CV128" s="704"/>
      <c r="CW128" s="704"/>
      <c r="CX128" s="704"/>
      <c r="CY128" s="704"/>
      <c r="CZ128" s="704"/>
      <c r="DA128" s="704"/>
      <c r="DB128" s="704"/>
      <c r="DC128" s="704"/>
      <c r="DD128" s="704"/>
      <c r="DE128" s="704"/>
      <c r="DF128" s="705"/>
      <c r="DG128" s="766">
        <v>7975373</v>
      </c>
      <c r="DH128" s="767"/>
      <c r="DI128" s="767"/>
      <c r="DJ128" s="767"/>
      <c r="DK128" s="767"/>
      <c r="DL128" s="767">
        <v>6199294</v>
      </c>
      <c r="DM128" s="767"/>
      <c r="DN128" s="767"/>
      <c r="DO128" s="767"/>
      <c r="DP128" s="767"/>
      <c r="DQ128" s="767">
        <v>6416125</v>
      </c>
      <c r="DR128" s="767"/>
      <c r="DS128" s="767"/>
      <c r="DT128" s="767"/>
      <c r="DU128" s="767"/>
      <c r="DV128" s="768">
        <v>2.4</v>
      </c>
      <c r="DW128" s="768"/>
      <c r="DX128" s="768"/>
      <c r="DY128" s="768"/>
      <c r="DZ128" s="769"/>
    </row>
    <row r="129" spans="1:131" s="191" customFormat="1" ht="26.25" customHeight="1">
      <c r="A129" s="750" t="s">
        <v>85</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424</v>
      </c>
      <c r="X129" s="753"/>
      <c r="Y129" s="753"/>
      <c r="Z129" s="754"/>
      <c r="AA129" s="755">
        <v>324785752</v>
      </c>
      <c r="AB129" s="756"/>
      <c r="AC129" s="756"/>
      <c r="AD129" s="756"/>
      <c r="AE129" s="757"/>
      <c r="AF129" s="758">
        <v>330592828</v>
      </c>
      <c r="AG129" s="756"/>
      <c r="AH129" s="756"/>
      <c r="AI129" s="756"/>
      <c r="AJ129" s="757"/>
      <c r="AK129" s="758">
        <v>327322457</v>
      </c>
      <c r="AL129" s="756"/>
      <c r="AM129" s="756"/>
      <c r="AN129" s="756"/>
      <c r="AO129" s="757"/>
      <c r="AP129" s="759"/>
      <c r="AQ129" s="760"/>
      <c r="AR129" s="760"/>
      <c r="AS129" s="760"/>
      <c r="AT129" s="761"/>
      <c r="AU129" s="229"/>
      <c r="AV129" s="229"/>
      <c r="AW129" s="229"/>
      <c r="AX129" s="725" t="s">
        <v>425</v>
      </c>
      <c r="AY129" s="726"/>
      <c r="AZ129" s="726"/>
      <c r="BA129" s="726"/>
      <c r="BB129" s="726"/>
      <c r="BC129" s="726"/>
      <c r="BD129" s="726"/>
      <c r="BE129" s="727"/>
      <c r="BF129" s="745" t="s">
        <v>102</v>
      </c>
      <c r="BG129" s="746"/>
      <c r="BH129" s="746"/>
      <c r="BI129" s="746"/>
      <c r="BJ129" s="746"/>
      <c r="BK129" s="746"/>
      <c r="BL129" s="747"/>
      <c r="BM129" s="745">
        <v>8.75</v>
      </c>
      <c r="BN129" s="746"/>
      <c r="BO129" s="746"/>
      <c r="BP129" s="746"/>
      <c r="BQ129" s="746"/>
      <c r="BR129" s="746"/>
      <c r="BS129" s="747"/>
      <c r="BT129" s="745">
        <v>15</v>
      </c>
      <c r="BU129" s="748"/>
      <c r="BV129" s="748"/>
      <c r="BW129" s="748"/>
      <c r="BX129" s="748"/>
      <c r="BY129" s="748"/>
      <c r="BZ129" s="749"/>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50" t="s">
        <v>426</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427</v>
      </c>
      <c r="X130" s="753"/>
      <c r="Y130" s="753"/>
      <c r="Z130" s="754"/>
      <c r="AA130" s="755">
        <v>56984537</v>
      </c>
      <c r="AB130" s="756"/>
      <c r="AC130" s="756"/>
      <c r="AD130" s="756"/>
      <c r="AE130" s="757"/>
      <c r="AF130" s="758">
        <v>57112975</v>
      </c>
      <c r="AG130" s="756"/>
      <c r="AH130" s="756"/>
      <c r="AI130" s="756"/>
      <c r="AJ130" s="757"/>
      <c r="AK130" s="758">
        <v>57304885</v>
      </c>
      <c r="AL130" s="756"/>
      <c r="AM130" s="756"/>
      <c r="AN130" s="756"/>
      <c r="AO130" s="757"/>
      <c r="AP130" s="759"/>
      <c r="AQ130" s="760"/>
      <c r="AR130" s="760"/>
      <c r="AS130" s="760"/>
      <c r="AT130" s="761"/>
      <c r="AU130" s="229"/>
      <c r="AV130" s="229"/>
      <c r="AW130" s="229"/>
      <c r="AX130" s="725" t="s">
        <v>428</v>
      </c>
      <c r="AY130" s="726"/>
      <c r="AZ130" s="726"/>
      <c r="BA130" s="726"/>
      <c r="BB130" s="726"/>
      <c r="BC130" s="726"/>
      <c r="BD130" s="726"/>
      <c r="BE130" s="727"/>
      <c r="BF130" s="728">
        <v>14.2</v>
      </c>
      <c r="BG130" s="729"/>
      <c r="BH130" s="729"/>
      <c r="BI130" s="729"/>
      <c r="BJ130" s="729"/>
      <c r="BK130" s="729"/>
      <c r="BL130" s="730"/>
      <c r="BM130" s="728">
        <v>25</v>
      </c>
      <c r="BN130" s="729"/>
      <c r="BO130" s="729"/>
      <c r="BP130" s="729"/>
      <c r="BQ130" s="729"/>
      <c r="BR130" s="729"/>
      <c r="BS130" s="730"/>
      <c r="BT130" s="728">
        <v>35</v>
      </c>
      <c r="BU130" s="731"/>
      <c r="BV130" s="731"/>
      <c r="BW130" s="731"/>
      <c r="BX130" s="731"/>
      <c r="BY130" s="731"/>
      <c r="BZ130" s="732"/>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3"/>
      <c r="B131" s="734"/>
      <c r="C131" s="734"/>
      <c r="D131" s="734"/>
      <c r="E131" s="734"/>
      <c r="F131" s="734"/>
      <c r="G131" s="734"/>
      <c r="H131" s="734"/>
      <c r="I131" s="734"/>
      <c r="J131" s="734"/>
      <c r="K131" s="734"/>
      <c r="L131" s="734"/>
      <c r="M131" s="734"/>
      <c r="N131" s="734"/>
      <c r="O131" s="734"/>
      <c r="P131" s="734"/>
      <c r="Q131" s="734"/>
      <c r="R131" s="734"/>
      <c r="S131" s="734"/>
      <c r="T131" s="734"/>
      <c r="U131" s="734"/>
      <c r="V131" s="734"/>
      <c r="W131" s="735" t="s">
        <v>429</v>
      </c>
      <c r="X131" s="736"/>
      <c r="Y131" s="736"/>
      <c r="Z131" s="737"/>
      <c r="AA131" s="738">
        <v>267801215</v>
      </c>
      <c r="AB131" s="739"/>
      <c r="AC131" s="739"/>
      <c r="AD131" s="739"/>
      <c r="AE131" s="740"/>
      <c r="AF131" s="741">
        <v>273479853</v>
      </c>
      <c r="AG131" s="739"/>
      <c r="AH131" s="739"/>
      <c r="AI131" s="739"/>
      <c r="AJ131" s="740"/>
      <c r="AK131" s="741">
        <v>270017572</v>
      </c>
      <c r="AL131" s="739"/>
      <c r="AM131" s="739"/>
      <c r="AN131" s="739"/>
      <c r="AO131" s="740"/>
      <c r="AP131" s="742"/>
      <c r="AQ131" s="743"/>
      <c r="AR131" s="743"/>
      <c r="AS131" s="743"/>
      <c r="AT131" s="744"/>
      <c r="AU131" s="229"/>
      <c r="AV131" s="229"/>
      <c r="AW131" s="229"/>
      <c r="AX131" s="703" t="s">
        <v>430</v>
      </c>
      <c r="AY131" s="704"/>
      <c r="AZ131" s="704"/>
      <c r="BA131" s="704"/>
      <c r="BB131" s="704"/>
      <c r="BC131" s="704"/>
      <c r="BD131" s="704"/>
      <c r="BE131" s="705"/>
      <c r="BF131" s="706">
        <v>122.9</v>
      </c>
      <c r="BG131" s="707"/>
      <c r="BH131" s="707"/>
      <c r="BI131" s="707"/>
      <c r="BJ131" s="707"/>
      <c r="BK131" s="707"/>
      <c r="BL131" s="708"/>
      <c r="BM131" s="706">
        <v>400</v>
      </c>
      <c r="BN131" s="707"/>
      <c r="BO131" s="707"/>
      <c r="BP131" s="707"/>
      <c r="BQ131" s="707"/>
      <c r="BR131" s="707"/>
      <c r="BS131" s="708"/>
      <c r="BT131" s="709"/>
      <c r="BU131" s="710"/>
      <c r="BV131" s="710"/>
      <c r="BW131" s="710"/>
      <c r="BX131" s="710"/>
      <c r="BY131" s="710"/>
      <c r="BZ131" s="711"/>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2" t="s">
        <v>431</v>
      </c>
      <c r="B132" s="713"/>
      <c r="C132" s="713"/>
      <c r="D132" s="713"/>
      <c r="E132" s="713"/>
      <c r="F132" s="713"/>
      <c r="G132" s="713"/>
      <c r="H132" s="713"/>
      <c r="I132" s="713"/>
      <c r="J132" s="713"/>
      <c r="K132" s="713"/>
      <c r="L132" s="713"/>
      <c r="M132" s="713"/>
      <c r="N132" s="713"/>
      <c r="O132" s="713"/>
      <c r="P132" s="713"/>
      <c r="Q132" s="713"/>
      <c r="R132" s="713"/>
      <c r="S132" s="713"/>
      <c r="T132" s="713"/>
      <c r="U132" s="713"/>
      <c r="V132" s="716" t="s">
        <v>432</v>
      </c>
      <c r="W132" s="716"/>
      <c r="X132" s="716"/>
      <c r="Y132" s="716"/>
      <c r="Z132" s="717"/>
      <c r="AA132" s="718">
        <v>15.96742532</v>
      </c>
      <c r="AB132" s="719"/>
      <c r="AC132" s="719"/>
      <c r="AD132" s="719"/>
      <c r="AE132" s="720"/>
      <c r="AF132" s="721">
        <v>13.803101610000001</v>
      </c>
      <c r="AG132" s="719"/>
      <c r="AH132" s="719"/>
      <c r="AI132" s="719"/>
      <c r="AJ132" s="720"/>
      <c r="AK132" s="721">
        <v>13.064892309999999</v>
      </c>
      <c r="AL132" s="719"/>
      <c r="AM132" s="719"/>
      <c r="AN132" s="719"/>
      <c r="AO132" s="720"/>
      <c r="AP132" s="722"/>
      <c r="AQ132" s="723"/>
      <c r="AR132" s="723"/>
      <c r="AS132" s="723"/>
      <c r="AT132" s="724"/>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4"/>
      <c r="B133" s="715"/>
      <c r="C133" s="715"/>
      <c r="D133" s="715"/>
      <c r="E133" s="715"/>
      <c r="F133" s="715"/>
      <c r="G133" s="715"/>
      <c r="H133" s="715"/>
      <c r="I133" s="715"/>
      <c r="J133" s="715"/>
      <c r="K133" s="715"/>
      <c r="L133" s="715"/>
      <c r="M133" s="715"/>
      <c r="N133" s="715"/>
      <c r="O133" s="715"/>
      <c r="P133" s="715"/>
      <c r="Q133" s="715"/>
      <c r="R133" s="715"/>
      <c r="S133" s="715"/>
      <c r="T133" s="715"/>
      <c r="U133" s="715"/>
      <c r="V133" s="695" t="s">
        <v>433</v>
      </c>
      <c r="W133" s="695"/>
      <c r="X133" s="695"/>
      <c r="Y133" s="695"/>
      <c r="Z133" s="696"/>
      <c r="AA133" s="697">
        <v>16.7</v>
      </c>
      <c r="AB133" s="698"/>
      <c r="AC133" s="698"/>
      <c r="AD133" s="698"/>
      <c r="AE133" s="699"/>
      <c r="AF133" s="697">
        <v>15.5</v>
      </c>
      <c r="AG133" s="698"/>
      <c r="AH133" s="698"/>
      <c r="AI133" s="698"/>
      <c r="AJ133" s="699"/>
      <c r="AK133" s="697">
        <v>14.2</v>
      </c>
      <c r="AL133" s="698"/>
      <c r="AM133" s="698"/>
      <c r="AN133" s="698"/>
      <c r="AO133" s="699"/>
      <c r="AP133" s="700"/>
      <c r="AQ133" s="701"/>
      <c r="AR133" s="701"/>
      <c r="AS133" s="701"/>
      <c r="AT133" s="702"/>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434</v>
      </c>
      <c r="B5" s="240"/>
      <c r="C5" s="240"/>
      <c r="D5" s="240"/>
      <c r="E5" s="240"/>
      <c r="F5" s="240"/>
      <c r="G5" s="240"/>
      <c r="H5" s="240"/>
      <c r="I5" s="240"/>
      <c r="J5" s="240"/>
      <c r="K5" s="240"/>
      <c r="L5" s="240"/>
      <c r="M5" s="240"/>
      <c r="N5" s="240"/>
      <c r="O5" s="241"/>
    </row>
    <row r="6" spans="1:16" ht="13.2">
      <c r="A6" s="242"/>
      <c r="B6" s="238"/>
      <c r="C6" s="238"/>
      <c r="D6" s="238"/>
      <c r="E6" s="238"/>
      <c r="F6" s="238"/>
      <c r="G6" s="243" t="s">
        <v>435</v>
      </c>
      <c r="H6" s="243"/>
      <c r="I6" s="243"/>
      <c r="J6" s="243"/>
      <c r="K6" s="238"/>
      <c r="L6" s="238"/>
      <c r="M6" s="238"/>
      <c r="N6" s="238"/>
    </row>
    <row r="7" spans="1:16" ht="13.2">
      <c r="A7" s="242"/>
      <c r="B7" s="238"/>
      <c r="C7" s="238"/>
      <c r="D7" s="238"/>
      <c r="E7" s="238"/>
      <c r="F7" s="238"/>
      <c r="G7" s="245"/>
      <c r="H7" s="246"/>
      <c r="I7" s="246"/>
      <c r="J7" s="247"/>
      <c r="K7" s="1155" t="s">
        <v>436</v>
      </c>
      <c r="L7" s="248"/>
      <c r="M7" s="249" t="s">
        <v>437</v>
      </c>
      <c r="N7" s="250"/>
    </row>
    <row r="8" spans="1:16" ht="13.2">
      <c r="A8" s="242"/>
      <c r="B8" s="238"/>
      <c r="C8" s="238"/>
      <c r="D8" s="238"/>
      <c r="E8" s="238"/>
      <c r="F8" s="238"/>
      <c r="G8" s="251"/>
      <c r="H8" s="252"/>
      <c r="I8" s="252"/>
      <c r="J8" s="253"/>
      <c r="K8" s="1156"/>
      <c r="L8" s="254" t="s">
        <v>438</v>
      </c>
      <c r="M8" s="255" t="s">
        <v>439</v>
      </c>
      <c r="N8" s="256" t="s">
        <v>440</v>
      </c>
    </row>
    <row r="9" spans="1:16" ht="13.2">
      <c r="A9" s="242"/>
      <c r="B9" s="238"/>
      <c r="C9" s="238"/>
      <c r="D9" s="238"/>
      <c r="E9" s="238"/>
      <c r="F9" s="238"/>
      <c r="G9" s="1149" t="s">
        <v>441</v>
      </c>
      <c r="H9" s="1150"/>
      <c r="I9" s="1150"/>
      <c r="J9" s="1151"/>
      <c r="K9" s="257">
        <v>146748639</v>
      </c>
      <c r="L9" s="258">
        <v>131079</v>
      </c>
      <c r="M9" s="259">
        <v>133620</v>
      </c>
      <c r="N9" s="260">
        <v>-1.9</v>
      </c>
    </row>
    <row r="10" spans="1:16" ht="13.2">
      <c r="A10" s="242"/>
      <c r="B10" s="238"/>
      <c r="C10" s="238"/>
      <c r="D10" s="238"/>
      <c r="E10" s="238"/>
      <c r="F10" s="238"/>
      <c r="G10" s="1149" t="s">
        <v>442</v>
      </c>
      <c r="H10" s="1150"/>
      <c r="I10" s="1150"/>
      <c r="J10" s="1151"/>
      <c r="K10" s="257">
        <v>459457</v>
      </c>
      <c r="L10" s="258">
        <v>410</v>
      </c>
      <c r="M10" s="259">
        <v>423</v>
      </c>
      <c r="N10" s="260">
        <v>-3.1</v>
      </c>
    </row>
    <row r="11" spans="1:16" ht="13.5" customHeight="1">
      <c r="A11" s="242"/>
      <c r="B11" s="238"/>
      <c r="C11" s="238"/>
      <c r="D11" s="238"/>
      <c r="E11" s="238"/>
      <c r="F11" s="238"/>
      <c r="G11" s="1149" t="s">
        <v>443</v>
      </c>
      <c r="H11" s="1150"/>
      <c r="I11" s="1150"/>
      <c r="J11" s="1151"/>
      <c r="K11" s="257">
        <v>714611</v>
      </c>
      <c r="L11" s="258">
        <v>638</v>
      </c>
      <c r="M11" s="259">
        <v>619</v>
      </c>
      <c r="N11" s="260">
        <v>3.1</v>
      </c>
    </row>
    <row r="12" spans="1:16" ht="13.5" customHeight="1">
      <c r="A12" s="242"/>
      <c r="B12" s="238"/>
      <c r="C12" s="238"/>
      <c r="D12" s="238"/>
      <c r="E12" s="238"/>
      <c r="F12" s="238"/>
      <c r="G12" s="1149" t="s">
        <v>444</v>
      </c>
      <c r="H12" s="1150"/>
      <c r="I12" s="1150"/>
      <c r="J12" s="1151"/>
      <c r="K12" s="257" t="s">
        <v>445</v>
      </c>
      <c r="L12" s="258" t="s">
        <v>445</v>
      </c>
      <c r="M12" s="259" t="s">
        <v>445</v>
      </c>
      <c r="N12" s="260" t="s">
        <v>445</v>
      </c>
    </row>
    <row r="13" spans="1:16" ht="13.5" customHeight="1">
      <c r="A13" s="242"/>
      <c r="B13" s="238"/>
      <c r="C13" s="238"/>
      <c r="D13" s="238"/>
      <c r="E13" s="238"/>
      <c r="F13" s="238"/>
      <c r="G13" s="1149" t="s">
        <v>446</v>
      </c>
      <c r="H13" s="1150"/>
      <c r="I13" s="1150"/>
      <c r="J13" s="1151"/>
      <c r="K13" s="257" t="s">
        <v>445</v>
      </c>
      <c r="L13" s="258" t="s">
        <v>445</v>
      </c>
      <c r="M13" s="259">
        <v>5</v>
      </c>
      <c r="N13" s="260" t="s">
        <v>445</v>
      </c>
    </row>
    <row r="14" spans="1:16" ht="13.5" customHeight="1">
      <c r="A14" s="242"/>
      <c r="B14" s="238"/>
      <c r="C14" s="238"/>
      <c r="D14" s="238"/>
      <c r="E14" s="238"/>
      <c r="F14" s="238"/>
      <c r="G14" s="1149" t="s">
        <v>447</v>
      </c>
      <c r="H14" s="1150"/>
      <c r="I14" s="1150"/>
      <c r="J14" s="1151"/>
      <c r="K14" s="257">
        <v>1715118</v>
      </c>
      <c r="L14" s="258">
        <v>1532</v>
      </c>
      <c r="M14" s="259">
        <v>2508</v>
      </c>
      <c r="N14" s="260">
        <v>-38.9</v>
      </c>
    </row>
    <row r="15" spans="1:16" ht="13.2">
      <c r="A15" s="242"/>
      <c r="B15" s="238"/>
      <c r="C15" s="238"/>
      <c r="D15" s="238"/>
      <c r="E15" s="238"/>
      <c r="F15" s="238"/>
      <c r="G15" s="1149" t="s">
        <v>448</v>
      </c>
      <c r="H15" s="1150"/>
      <c r="I15" s="1150"/>
      <c r="J15" s="1151"/>
      <c r="K15" s="257">
        <v>-12027487</v>
      </c>
      <c r="L15" s="258">
        <v>-10743</v>
      </c>
      <c r="M15" s="259">
        <v>-11441</v>
      </c>
      <c r="N15" s="260">
        <v>-6.1</v>
      </c>
    </row>
    <row r="16" spans="1:16" ht="13.2">
      <c r="A16" s="242"/>
      <c r="B16" s="238"/>
      <c r="C16" s="238"/>
      <c r="D16" s="238"/>
      <c r="E16" s="238"/>
      <c r="F16" s="238"/>
      <c r="G16" s="1141" t="s">
        <v>138</v>
      </c>
      <c r="H16" s="1142"/>
      <c r="I16" s="1142"/>
      <c r="J16" s="1143"/>
      <c r="K16" s="258">
        <v>137610338</v>
      </c>
      <c r="L16" s="258">
        <v>122916</v>
      </c>
      <c r="M16" s="259">
        <v>125734</v>
      </c>
      <c r="N16" s="260">
        <v>-2.2000000000000002</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449</v>
      </c>
      <c r="H19" s="238"/>
      <c r="I19" s="238"/>
      <c r="J19" s="238"/>
      <c r="K19" s="238"/>
      <c r="L19" s="238"/>
      <c r="M19" s="238"/>
      <c r="N19" s="238"/>
    </row>
    <row r="20" spans="1:16" ht="13.2">
      <c r="A20" s="242"/>
      <c r="B20" s="238"/>
      <c r="C20" s="238"/>
      <c r="D20" s="238"/>
      <c r="E20" s="238"/>
      <c r="F20" s="238"/>
      <c r="G20" s="265"/>
      <c r="H20" s="266"/>
      <c r="I20" s="266"/>
      <c r="J20" s="267"/>
      <c r="K20" s="268" t="s">
        <v>450</v>
      </c>
      <c r="L20" s="269" t="s">
        <v>451</v>
      </c>
      <c r="M20" s="270" t="s">
        <v>452</v>
      </c>
      <c r="N20" s="271"/>
    </row>
    <row r="21" spans="1:16" s="277" customFormat="1" ht="13.2">
      <c r="A21" s="272"/>
      <c r="B21" s="243"/>
      <c r="C21" s="243"/>
      <c r="D21" s="243"/>
      <c r="E21" s="243"/>
      <c r="F21" s="243"/>
      <c r="G21" s="1152" t="s">
        <v>453</v>
      </c>
      <c r="H21" s="1153"/>
      <c r="I21" s="1153"/>
      <c r="J21" s="1154"/>
      <c r="K21" s="273">
        <v>1394.23</v>
      </c>
      <c r="L21" s="274">
        <v>1407.39</v>
      </c>
      <c r="M21" s="275">
        <v>-13.16</v>
      </c>
      <c r="N21" s="243"/>
      <c r="O21" s="276"/>
      <c r="P21" s="272"/>
    </row>
    <row r="22" spans="1:16" s="277" customFormat="1" ht="13.2">
      <c r="A22" s="272"/>
      <c r="B22" s="243"/>
      <c r="C22" s="243"/>
      <c r="D22" s="243"/>
      <c r="E22" s="243"/>
      <c r="F22" s="243"/>
      <c r="G22" s="1152" t="s">
        <v>454</v>
      </c>
      <c r="H22" s="1153"/>
      <c r="I22" s="1153"/>
      <c r="J22" s="1154"/>
      <c r="K22" s="278">
        <v>97.9</v>
      </c>
      <c r="L22" s="279">
        <v>99.5</v>
      </c>
      <c r="M22" s="280">
        <v>-1.6</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455</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456</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457</v>
      </c>
      <c r="H29" s="243"/>
      <c r="I29" s="243"/>
      <c r="J29" s="243"/>
      <c r="K29" s="238"/>
      <c r="L29" s="238"/>
      <c r="M29" s="238"/>
      <c r="N29" s="238"/>
      <c r="O29" s="286"/>
    </row>
    <row r="30" spans="1:16" ht="13.2">
      <c r="A30" s="242"/>
      <c r="B30" s="238"/>
      <c r="C30" s="238"/>
      <c r="D30" s="238"/>
      <c r="E30" s="238"/>
      <c r="F30" s="238"/>
      <c r="G30" s="245"/>
      <c r="H30" s="246"/>
      <c r="I30" s="246"/>
      <c r="J30" s="247"/>
      <c r="K30" s="1155" t="s">
        <v>436</v>
      </c>
      <c r="L30" s="248"/>
      <c r="M30" s="249" t="s">
        <v>437</v>
      </c>
      <c r="N30" s="250"/>
    </row>
    <row r="31" spans="1:16" ht="13.2">
      <c r="A31" s="242"/>
      <c r="B31" s="238"/>
      <c r="C31" s="238"/>
      <c r="D31" s="238"/>
      <c r="E31" s="238"/>
      <c r="F31" s="238"/>
      <c r="G31" s="251"/>
      <c r="H31" s="252"/>
      <c r="I31" s="252"/>
      <c r="J31" s="253"/>
      <c r="K31" s="1156"/>
      <c r="L31" s="254" t="s">
        <v>438</v>
      </c>
      <c r="M31" s="255" t="s">
        <v>439</v>
      </c>
      <c r="N31" s="256" t="s">
        <v>440</v>
      </c>
    </row>
    <row r="32" spans="1:16" ht="27" customHeight="1">
      <c r="A32" s="242"/>
      <c r="B32" s="238"/>
      <c r="C32" s="238"/>
      <c r="D32" s="238"/>
      <c r="E32" s="238"/>
      <c r="F32" s="238"/>
      <c r="G32" s="1138" t="s">
        <v>458</v>
      </c>
      <c r="H32" s="1139"/>
      <c r="I32" s="1139"/>
      <c r="J32" s="1140"/>
      <c r="K32" s="258">
        <v>86038589</v>
      </c>
      <c r="L32" s="258">
        <v>76851</v>
      </c>
      <c r="M32" s="259">
        <v>75377</v>
      </c>
      <c r="N32" s="260">
        <v>2</v>
      </c>
    </row>
    <row r="33" spans="1:16" ht="13.5" customHeight="1">
      <c r="A33" s="242"/>
      <c r="B33" s="238"/>
      <c r="C33" s="238"/>
      <c r="D33" s="238"/>
      <c r="E33" s="238"/>
      <c r="F33" s="238"/>
      <c r="G33" s="1138" t="s">
        <v>459</v>
      </c>
      <c r="H33" s="1139"/>
      <c r="I33" s="1139"/>
      <c r="J33" s="1140"/>
      <c r="K33" s="258" t="s">
        <v>445</v>
      </c>
      <c r="L33" s="258" t="s">
        <v>445</v>
      </c>
      <c r="M33" s="259" t="s">
        <v>445</v>
      </c>
      <c r="N33" s="260" t="s">
        <v>445</v>
      </c>
    </row>
    <row r="34" spans="1:16" ht="27" customHeight="1">
      <c r="A34" s="242"/>
      <c r="B34" s="238"/>
      <c r="C34" s="238"/>
      <c r="D34" s="238"/>
      <c r="E34" s="238"/>
      <c r="F34" s="238"/>
      <c r="G34" s="1138" t="s">
        <v>460</v>
      </c>
      <c r="H34" s="1139"/>
      <c r="I34" s="1139"/>
      <c r="J34" s="1140"/>
      <c r="K34" s="258">
        <v>1727357</v>
      </c>
      <c r="L34" s="258">
        <v>1543</v>
      </c>
      <c r="M34" s="259">
        <v>4973</v>
      </c>
      <c r="N34" s="260">
        <v>-69</v>
      </c>
    </row>
    <row r="35" spans="1:16" ht="27" customHeight="1">
      <c r="A35" s="242"/>
      <c r="B35" s="238"/>
      <c r="C35" s="238"/>
      <c r="D35" s="238"/>
      <c r="E35" s="238"/>
      <c r="F35" s="238"/>
      <c r="G35" s="1138" t="s">
        <v>461</v>
      </c>
      <c r="H35" s="1139"/>
      <c r="I35" s="1139"/>
      <c r="J35" s="1140"/>
      <c r="K35" s="258">
        <v>2382867</v>
      </c>
      <c r="L35" s="258">
        <v>2128</v>
      </c>
      <c r="M35" s="259">
        <v>1922</v>
      </c>
      <c r="N35" s="260">
        <v>10.7</v>
      </c>
    </row>
    <row r="36" spans="1:16" ht="27" customHeight="1">
      <c r="A36" s="242"/>
      <c r="B36" s="238"/>
      <c r="C36" s="238"/>
      <c r="D36" s="238"/>
      <c r="E36" s="238"/>
      <c r="F36" s="238"/>
      <c r="G36" s="1138" t="s">
        <v>462</v>
      </c>
      <c r="H36" s="1139"/>
      <c r="I36" s="1139"/>
      <c r="J36" s="1140"/>
      <c r="K36" s="258" t="s">
        <v>445</v>
      </c>
      <c r="L36" s="258" t="s">
        <v>445</v>
      </c>
      <c r="M36" s="259">
        <v>124</v>
      </c>
      <c r="N36" s="260" t="s">
        <v>445</v>
      </c>
    </row>
    <row r="37" spans="1:16" ht="13.5" customHeight="1">
      <c r="A37" s="242"/>
      <c r="B37" s="238"/>
      <c r="C37" s="238"/>
      <c r="D37" s="238"/>
      <c r="E37" s="238"/>
      <c r="F37" s="238"/>
      <c r="G37" s="1138" t="s">
        <v>463</v>
      </c>
      <c r="H37" s="1139"/>
      <c r="I37" s="1139"/>
      <c r="J37" s="1140"/>
      <c r="K37" s="258">
        <v>3307079</v>
      </c>
      <c r="L37" s="258">
        <v>2954</v>
      </c>
      <c r="M37" s="259">
        <v>987</v>
      </c>
      <c r="N37" s="260">
        <v>199.3</v>
      </c>
    </row>
    <row r="38" spans="1:16" ht="27" customHeight="1">
      <c r="A38" s="242"/>
      <c r="B38" s="238"/>
      <c r="C38" s="238"/>
      <c r="D38" s="238"/>
      <c r="E38" s="238"/>
      <c r="F38" s="238"/>
      <c r="G38" s="1135" t="s">
        <v>464</v>
      </c>
      <c r="H38" s="1136"/>
      <c r="I38" s="1136"/>
      <c r="J38" s="1137"/>
      <c r="K38" s="287">
        <v>730</v>
      </c>
      <c r="L38" s="287">
        <v>1</v>
      </c>
      <c r="M38" s="288">
        <v>2</v>
      </c>
      <c r="N38" s="289">
        <v>-50</v>
      </c>
      <c r="O38" s="286"/>
    </row>
    <row r="39" spans="1:16" ht="13.2">
      <c r="A39" s="242"/>
      <c r="B39" s="238"/>
      <c r="C39" s="238"/>
      <c r="D39" s="238"/>
      <c r="E39" s="238"/>
      <c r="F39" s="238"/>
      <c r="G39" s="1135" t="s">
        <v>465</v>
      </c>
      <c r="H39" s="1136"/>
      <c r="I39" s="1136"/>
      <c r="J39" s="1137"/>
      <c r="K39" s="257">
        <v>-874232</v>
      </c>
      <c r="L39" s="257">
        <v>-781</v>
      </c>
      <c r="M39" s="290">
        <v>-2466</v>
      </c>
      <c r="N39" s="291">
        <v>-68.3</v>
      </c>
      <c r="O39" s="286"/>
    </row>
    <row r="40" spans="1:16" ht="27" customHeight="1">
      <c r="A40" s="242"/>
      <c r="B40" s="238"/>
      <c r="C40" s="238"/>
      <c r="D40" s="238"/>
      <c r="E40" s="238"/>
      <c r="F40" s="238"/>
      <c r="G40" s="1138" t="s">
        <v>466</v>
      </c>
      <c r="H40" s="1139"/>
      <c r="I40" s="1139"/>
      <c r="J40" s="1140"/>
      <c r="K40" s="257">
        <v>-57304885</v>
      </c>
      <c r="L40" s="257">
        <v>-51186</v>
      </c>
      <c r="M40" s="290">
        <v>-51701</v>
      </c>
      <c r="N40" s="291">
        <v>-1</v>
      </c>
      <c r="O40" s="286"/>
    </row>
    <row r="41" spans="1:16" ht="13.2">
      <c r="A41" s="242"/>
      <c r="B41" s="238"/>
      <c r="C41" s="238"/>
      <c r="D41" s="238"/>
      <c r="E41" s="238"/>
      <c r="F41" s="238"/>
      <c r="G41" s="1141" t="s">
        <v>467</v>
      </c>
      <c r="H41" s="1142"/>
      <c r="I41" s="1142"/>
      <c r="J41" s="1143"/>
      <c r="K41" s="258">
        <v>35277505</v>
      </c>
      <c r="L41" s="257">
        <v>31511</v>
      </c>
      <c r="M41" s="290">
        <v>29219</v>
      </c>
      <c r="N41" s="291">
        <v>7.8</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468</v>
      </c>
      <c r="B47" s="238"/>
      <c r="C47" s="238"/>
      <c r="D47" s="238"/>
      <c r="E47" s="238"/>
      <c r="F47" s="238"/>
      <c r="G47" s="238"/>
      <c r="H47" s="238"/>
      <c r="I47" s="238"/>
      <c r="J47" s="238"/>
      <c r="K47" s="238"/>
      <c r="L47" s="238"/>
      <c r="M47" s="238"/>
      <c r="N47" s="238"/>
    </row>
    <row r="48" spans="1:16" ht="13.2">
      <c r="A48" s="242"/>
      <c r="B48" s="238"/>
      <c r="C48" s="238"/>
      <c r="D48" s="238"/>
      <c r="E48" s="238"/>
      <c r="F48" s="238"/>
      <c r="G48" s="296" t="s">
        <v>469</v>
      </c>
      <c r="H48" s="296"/>
      <c r="I48" s="296"/>
      <c r="J48" s="296"/>
      <c r="K48" s="296"/>
      <c r="L48" s="296"/>
      <c r="M48" s="297"/>
      <c r="N48" s="296"/>
    </row>
    <row r="49" spans="1:14" ht="13.5" customHeight="1">
      <c r="A49" s="242"/>
      <c r="B49" s="238"/>
      <c r="C49" s="238"/>
      <c r="D49" s="238"/>
      <c r="E49" s="238"/>
      <c r="F49" s="238"/>
      <c r="G49" s="298"/>
      <c r="H49" s="299"/>
      <c r="I49" s="1144" t="s">
        <v>436</v>
      </c>
      <c r="J49" s="1146" t="s">
        <v>470</v>
      </c>
      <c r="K49" s="1147"/>
      <c r="L49" s="1147"/>
      <c r="M49" s="1147"/>
      <c r="N49" s="1148"/>
    </row>
    <row r="50" spans="1:14" ht="13.2">
      <c r="A50" s="242"/>
      <c r="B50" s="238"/>
      <c r="C50" s="238"/>
      <c r="D50" s="238"/>
      <c r="E50" s="238"/>
      <c r="F50" s="238"/>
      <c r="G50" s="300"/>
      <c r="H50" s="301"/>
      <c r="I50" s="1145"/>
      <c r="J50" s="302" t="s">
        <v>471</v>
      </c>
      <c r="K50" s="303" t="s">
        <v>472</v>
      </c>
      <c r="L50" s="304" t="s">
        <v>473</v>
      </c>
      <c r="M50" s="305" t="s">
        <v>474</v>
      </c>
      <c r="N50" s="306" t="s">
        <v>475</v>
      </c>
    </row>
    <row r="51" spans="1:14" ht="13.2">
      <c r="A51" s="242"/>
      <c r="B51" s="238"/>
      <c r="C51" s="238"/>
      <c r="D51" s="238"/>
      <c r="E51" s="238"/>
      <c r="F51" s="238"/>
      <c r="G51" s="298" t="s">
        <v>476</v>
      </c>
      <c r="H51" s="299"/>
      <c r="I51" s="307">
        <v>96440949</v>
      </c>
      <c r="J51" s="308">
        <v>84482</v>
      </c>
      <c r="K51" s="309">
        <v>-10.8</v>
      </c>
      <c r="L51" s="310">
        <v>98957</v>
      </c>
      <c r="M51" s="311">
        <v>16.5</v>
      </c>
      <c r="N51" s="312">
        <v>-27.3</v>
      </c>
    </row>
    <row r="52" spans="1:14" ht="13.2">
      <c r="A52" s="242"/>
      <c r="B52" s="238"/>
      <c r="C52" s="238"/>
      <c r="D52" s="238"/>
      <c r="E52" s="238"/>
      <c r="F52" s="238"/>
      <c r="G52" s="313"/>
      <c r="H52" s="314" t="s">
        <v>477</v>
      </c>
      <c r="I52" s="315">
        <v>20855658</v>
      </c>
      <c r="J52" s="316">
        <v>18269</v>
      </c>
      <c r="K52" s="317">
        <v>-15.2</v>
      </c>
      <c r="L52" s="318">
        <v>24884</v>
      </c>
      <c r="M52" s="319">
        <v>-6</v>
      </c>
      <c r="N52" s="320">
        <v>-9.1999999999999993</v>
      </c>
    </row>
    <row r="53" spans="1:14" ht="13.2">
      <c r="A53" s="242"/>
      <c r="B53" s="238"/>
      <c r="C53" s="238"/>
      <c r="D53" s="238"/>
      <c r="E53" s="238"/>
      <c r="F53" s="238"/>
      <c r="G53" s="298" t="s">
        <v>478</v>
      </c>
      <c r="H53" s="299"/>
      <c r="I53" s="307">
        <v>112167271</v>
      </c>
      <c r="J53" s="308">
        <v>98178</v>
      </c>
      <c r="K53" s="309">
        <v>16.2</v>
      </c>
      <c r="L53" s="310">
        <v>114030</v>
      </c>
      <c r="M53" s="311">
        <v>15.2</v>
      </c>
      <c r="N53" s="312">
        <v>1</v>
      </c>
    </row>
    <row r="54" spans="1:14" ht="13.2">
      <c r="A54" s="242"/>
      <c r="B54" s="238"/>
      <c r="C54" s="238"/>
      <c r="D54" s="238"/>
      <c r="E54" s="238"/>
      <c r="F54" s="238"/>
      <c r="G54" s="313"/>
      <c r="H54" s="314" t="s">
        <v>477</v>
      </c>
      <c r="I54" s="315">
        <v>20574169</v>
      </c>
      <c r="J54" s="316">
        <v>18008</v>
      </c>
      <c r="K54" s="317">
        <v>-1.4</v>
      </c>
      <c r="L54" s="318">
        <v>24881</v>
      </c>
      <c r="M54" s="319">
        <v>0</v>
      </c>
      <c r="N54" s="320">
        <v>-1.4</v>
      </c>
    </row>
    <row r="55" spans="1:14" ht="13.2">
      <c r="A55" s="242"/>
      <c r="B55" s="238"/>
      <c r="C55" s="238"/>
      <c r="D55" s="238"/>
      <c r="E55" s="238"/>
      <c r="F55" s="238"/>
      <c r="G55" s="298" t="s">
        <v>479</v>
      </c>
      <c r="H55" s="299"/>
      <c r="I55" s="307">
        <v>112541406</v>
      </c>
      <c r="J55" s="308">
        <v>99098</v>
      </c>
      <c r="K55" s="309">
        <v>0.9</v>
      </c>
      <c r="L55" s="310">
        <v>94715</v>
      </c>
      <c r="M55" s="311">
        <v>-16.899999999999999</v>
      </c>
      <c r="N55" s="312">
        <v>17.8</v>
      </c>
    </row>
    <row r="56" spans="1:14" ht="13.2">
      <c r="A56" s="242"/>
      <c r="B56" s="238"/>
      <c r="C56" s="238"/>
      <c r="D56" s="238"/>
      <c r="E56" s="238"/>
      <c r="F56" s="238"/>
      <c r="G56" s="313"/>
      <c r="H56" s="314" t="s">
        <v>477</v>
      </c>
      <c r="I56" s="315">
        <v>28509786</v>
      </c>
      <c r="J56" s="316">
        <v>25104</v>
      </c>
      <c r="K56" s="317">
        <v>39.4</v>
      </c>
      <c r="L56" s="318">
        <v>24902</v>
      </c>
      <c r="M56" s="319">
        <v>0.1</v>
      </c>
      <c r="N56" s="320">
        <v>39.299999999999997</v>
      </c>
    </row>
    <row r="57" spans="1:14" ht="13.2">
      <c r="A57" s="242"/>
      <c r="B57" s="238"/>
      <c r="C57" s="238"/>
      <c r="D57" s="238"/>
      <c r="E57" s="238"/>
      <c r="F57" s="238"/>
      <c r="G57" s="298" t="s">
        <v>480</v>
      </c>
      <c r="H57" s="299"/>
      <c r="I57" s="307">
        <v>88732981</v>
      </c>
      <c r="J57" s="308">
        <v>78659</v>
      </c>
      <c r="K57" s="309">
        <v>-20.6</v>
      </c>
      <c r="L57" s="310">
        <v>97161</v>
      </c>
      <c r="M57" s="311">
        <v>2.6</v>
      </c>
      <c r="N57" s="312">
        <v>-23.2</v>
      </c>
    </row>
    <row r="58" spans="1:14" ht="13.2">
      <c r="A58" s="242"/>
      <c r="B58" s="238"/>
      <c r="C58" s="238"/>
      <c r="D58" s="238"/>
      <c r="E58" s="238"/>
      <c r="F58" s="238"/>
      <c r="G58" s="313"/>
      <c r="H58" s="314" t="s">
        <v>477</v>
      </c>
      <c r="I58" s="315">
        <v>21212434</v>
      </c>
      <c r="J58" s="316">
        <v>18804</v>
      </c>
      <c r="K58" s="317">
        <v>-25.1</v>
      </c>
      <c r="L58" s="318">
        <v>26543</v>
      </c>
      <c r="M58" s="319">
        <v>6.6</v>
      </c>
      <c r="N58" s="320">
        <v>-31.7</v>
      </c>
    </row>
    <row r="59" spans="1:14" ht="13.2">
      <c r="A59" s="242"/>
      <c r="B59" s="238"/>
      <c r="C59" s="238"/>
      <c r="D59" s="238"/>
      <c r="E59" s="238"/>
      <c r="F59" s="238"/>
      <c r="G59" s="298" t="s">
        <v>481</v>
      </c>
      <c r="H59" s="299"/>
      <c r="I59" s="307">
        <v>90219158</v>
      </c>
      <c r="J59" s="308">
        <v>80586</v>
      </c>
      <c r="K59" s="309">
        <v>2.4</v>
      </c>
      <c r="L59" s="310">
        <v>101731</v>
      </c>
      <c r="M59" s="311">
        <v>4.7</v>
      </c>
      <c r="N59" s="312">
        <v>-2.2999999999999998</v>
      </c>
    </row>
    <row r="60" spans="1:14" ht="13.2">
      <c r="A60" s="242"/>
      <c r="B60" s="238"/>
      <c r="C60" s="238"/>
      <c r="D60" s="238"/>
      <c r="E60" s="238"/>
      <c r="F60" s="238"/>
      <c r="G60" s="313"/>
      <c r="H60" s="314" t="s">
        <v>477</v>
      </c>
      <c r="I60" s="321">
        <v>22810982</v>
      </c>
      <c r="J60" s="316">
        <v>20375</v>
      </c>
      <c r="K60" s="317">
        <v>8.4</v>
      </c>
      <c r="L60" s="318">
        <v>26906</v>
      </c>
      <c r="M60" s="319">
        <v>1.4</v>
      </c>
      <c r="N60" s="320">
        <v>7</v>
      </c>
    </row>
    <row r="61" spans="1:14" ht="13.2">
      <c r="A61" s="242"/>
      <c r="B61" s="238"/>
      <c r="C61" s="238"/>
      <c r="D61" s="238"/>
      <c r="E61" s="238"/>
      <c r="F61" s="238"/>
      <c r="G61" s="298" t="s">
        <v>482</v>
      </c>
      <c r="H61" s="322"/>
      <c r="I61" s="323">
        <v>100020353</v>
      </c>
      <c r="J61" s="324">
        <v>88201</v>
      </c>
      <c r="K61" s="325">
        <v>-2.4</v>
      </c>
      <c r="L61" s="326">
        <v>101319</v>
      </c>
      <c r="M61" s="327">
        <v>4.4000000000000004</v>
      </c>
      <c r="N61" s="312">
        <v>-6.8</v>
      </c>
    </row>
    <row r="62" spans="1:14" ht="13.2">
      <c r="A62" s="242"/>
      <c r="B62" s="238"/>
      <c r="C62" s="238"/>
      <c r="D62" s="238"/>
      <c r="E62" s="238"/>
      <c r="F62" s="238"/>
      <c r="G62" s="313"/>
      <c r="H62" s="314" t="s">
        <v>477</v>
      </c>
      <c r="I62" s="315">
        <v>22792606</v>
      </c>
      <c r="J62" s="316">
        <v>20112</v>
      </c>
      <c r="K62" s="317">
        <v>1.2</v>
      </c>
      <c r="L62" s="318">
        <v>25623</v>
      </c>
      <c r="M62" s="319">
        <v>0.4</v>
      </c>
      <c r="N62" s="320">
        <v>0.8</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483</v>
      </c>
      <c r="G46" s="331" t="s">
        <v>484</v>
      </c>
      <c r="H46" s="331" t="s">
        <v>485</v>
      </c>
      <c r="I46" s="331" t="s">
        <v>486</v>
      </c>
      <c r="J46" s="332" t="s">
        <v>487</v>
      </c>
    </row>
    <row r="47" spans="2:10" ht="57.75" customHeight="1">
      <c r="B47" s="7"/>
      <c r="C47" s="1157" t="s">
        <v>3</v>
      </c>
      <c r="D47" s="1157"/>
      <c r="E47" s="1158"/>
      <c r="F47" s="333">
        <v>3.6</v>
      </c>
      <c r="G47" s="334">
        <v>3.62</v>
      </c>
      <c r="H47" s="334">
        <v>3.4</v>
      </c>
      <c r="I47" s="334">
        <v>3.54</v>
      </c>
      <c r="J47" s="335">
        <v>3.58</v>
      </c>
    </row>
    <row r="48" spans="2:10" ht="57.75" customHeight="1">
      <c r="B48" s="8"/>
      <c r="C48" s="1159" t="s">
        <v>4</v>
      </c>
      <c r="D48" s="1159"/>
      <c r="E48" s="1160"/>
      <c r="F48" s="336">
        <v>0.99</v>
      </c>
      <c r="G48" s="337">
        <v>0.8</v>
      </c>
      <c r="H48" s="337">
        <v>1.96</v>
      </c>
      <c r="I48" s="337">
        <v>2.25</v>
      </c>
      <c r="J48" s="338">
        <v>2.39</v>
      </c>
    </row>
    <row r="49" spans="2:10" ht="57.75" customHeight="1" thickBot="1">
      <c r="B49" s="9"/>
      <c r="C49" s="1161" t="s">
        <v>5</v>
      </c>
      <c r="D49" s="1161"/>
      <c r="E49" s="1162"/>
      <c r="F49" s="339">
        <v>0.28999999999999998</v>
      </c>
      <c r="G49" s="340" t="s">
        <v>488</v>
      </c>
      <c r="H49" s="340">
        <v>0.96</v>
      </c>
      <c r="I49" s="340">
        <v>0.52</v>
      </c>
      <c r="J49" s="341">
        <v>0.12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2018-03-07T00:31:17Z</cp:lastPrinted>
  <dcterms:created xsi:type="dcterms:W3CDTF">2018-01-24T03:07:27Z</dcterms:created>
  <dcterms:modified xsi:type="dcterms:W3CDTF">2018-11-28T08:53:20Z</dcterms:modified>
  <cp:category/>
</cp:coreProperties>
</file>