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8880" tabRatio="7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9"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U39" i="9"/>
  <c r="BW38" i="9"/>
  <c r="BE38" i="9"/>
  <c r="U38" i="9"/>
  <c r="BW37" i="9"/>
  <c r="BE37" i="9"/>
  <c r="BW36" i="9"/>
  <c r="BE36" i="9"/>
  <c r="BW35" i="9"/>
  <c r="BE35" i="9"/>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AM39" i="9" s="1"/>
  <c r="BE34" i="9" l="1"/>
  <c r="BW34" i="9"/>
  <c r="CO34" i="9" l="1"/>
  <c r="CO35" i="9" s="1"/>
  <c r="CO36" i="9" s="1"/>
  <c r="CO37" i="9" s="1"/>
  <c r="CO38" i="9" s="1"/>
  <c r="CO39" i="9" s="1"/>
  <c r="CO40" i="9" s="1"/>
  <c r="CO41" i="9" s="1"/>
  <c r="CO42" i="9" s="1"/>
  <c r="CO43" i="9" s="1"/>
</calcChain>
</file>

<file path=xl/sharedStrings.xml><?xml version="1.0" encoding="utf-8"?>
<sst xmlns="http://schemas.openxmlformats.org/spreadsheetml/2006/main" count="1132" uniqueCount="602">
  <si>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</si>
  <si>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</si>
  <si>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</si>
  <si>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</si>
  <si>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</si>
  <si>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</si>
  <si>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</si>
  <si>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</si>
  <si>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</si>
  <si>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</si>
  <si>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</si>
  <si>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</si>
  <si>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</si>
  <si>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</si>
  <si>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</si>
  <si>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</si>
  <si>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</si>
  <si>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</si>
  <si>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</si>
  <si>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</si>
  <si>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</si>
  <si>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</si>
  <si>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</si>
  <si>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</si>
  <si>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</si>
  <si>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</si>
  <si>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</si>
  <si>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</si>
  <si>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</si>
  <si>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</si>
  <si>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</si>
  <si>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</si>
  <si>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</si>
  <si>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</si>
  <si>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</si>
  <si>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</si>
  <si>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</si>
  <si>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</si>
  <si>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</si>
  <si>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</si>
  <si>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</si>
  <si>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</si>
  <si>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</si>
  <si>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</si>
  <si>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</si>
  <si>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</si>
  <si>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</si>
  <si>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</si>
  <si>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</si>
  <si>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</si>
  <si>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</si>
  <si>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</si>
  <si>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</si>
  <si>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</si>
  <si>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</si>
  <si>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</si>
  <si>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</si>
  <si>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</si>
  <si>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</si>
  <si>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</si>
  <si>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</si>
  <si>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</si>
  <si>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</si>
  <si>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</si>
  <si>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</si>
  <si>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</si>
  <si>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</si>
  <si>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</si>
  <si>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</si>
  <si>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</si>
  <si>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</si>
  <si>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</si>
  <si>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</si>
  <si>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</si>
  <si>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</si>
  <si>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</si>
  <si>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</si>
  <si>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</si>
  <si>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</si>
  <si>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</si>
  <si>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</si>
  <si>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</si>
  <si>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仙台市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</si>
  <si>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</si>
  <si>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</si>
  <si>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</si>
  <si>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</si>
  <si>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</si>
  <si>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</si>
  <si>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</si>
  <si>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</si>
  <si>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</si>
  <si>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</si>
  <si>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</si>
  <si>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</si>
  <si>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</si>
  <si>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</si>
  <si>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</si>
  <si>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</si>
  <si>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</si>
  <si>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</si>
  <si>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</si>
  <si>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</si>
  <si>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</si>
  <si>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</si>
  <si>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</si>
  <si>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</si>
  <si>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</si>
  <si>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</si>
  <si>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</si>
  <si>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</si>
  <si>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</si>
  <si>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</si>
  <si>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</si>
  <si>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</si>
  <si>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</si>
  <si>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</si>
  <si>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</si>
  <si>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</si>
  <si>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</si>
  <si>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</si>
  <si>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</si>
  <si>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</si>
  <si>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</si>
  <si>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</si>
  <si>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</si>
  <si>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</si>
  <si>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</si>
  <si>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</si>
  <si>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</si>
  <si>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</si>
  <si>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</si>
  <si>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</si>
  <si>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</si>
  <si>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</si>
  <si>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</si>
  <si>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</si>
  <si>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自動車運送事業会計</t>
    <phoneticPr fontId="5"/>
  </si>
  <si>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</si>
  <si>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</si>
  <si>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</si>
  <si>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</si>
  <si>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</si>
  <si>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</si>
  <si>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</si>
  <si>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</si>
  <si>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</si>
  <si>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</si>
  <si>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</si>
  <si>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</si>
  <si>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</si>
  <si>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</si>
  <si>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</si>
  <si>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</si>
  <si>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</si>
  <si>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</si>
  <si>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</si>
  <si>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</si>
  <si>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</si>
  <si>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</si>
  <si>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</si>
  <si>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</si>
  <si>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</si>
  <si>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</si>
  <si>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</si>
  <si>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</si>
  <si>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</si>
  <si>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</si>
  <si>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</si>
  <si>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</si>
  <si>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</si>
  <si>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</si>
  <si>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</si>
  <si>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</si>
  <si>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</si>
  <si>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</si>
  <si>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</si>
  <si>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</si>
  <si>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</si>
  <si>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</si>
  <si>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</si>
  <si>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</si>
  <si>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</si>
  <si>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</si>
  <si>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</si>
  <si>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</si>
  <si>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</si>
  <si>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</si>
  <si>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</si>
  <si>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</si>
  <si>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</si>
  <si>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</si>
  <si>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</si>
  <si>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</si>
  <si>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</si>
  <si>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</si>
  <si>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</si>
  <si>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</si>
  <si>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宮城県仙台市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</si>
  <si>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</si>
  <si>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</si>
  <si>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</si>
  <si>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</si>
  <si>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</si>
  <si>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</si>
  <si>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</si>
  <si>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</si>
  <si>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</si>
  <si>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</si>
  <si>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</si>
  <si>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</si>
  <si>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</si>
  <si>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</si>
  <si>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</si>
  <si>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</si>
  <si>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</si>
  <si>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</si>
  <si>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</si>
  <si>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</si>
  <si>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</si>
  <si>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</si>
  <si>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</si>
  <si>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</si>
  <si>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</si>
  <si>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</si>
  <si>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</si>
  <si>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</si>
  <si>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</si>
  <si>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</si>
  <si>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</si>
  <si>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</si>
  <si>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</si>
  <si>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</si>
  <si>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</si>
  <si>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</si>
  <si>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</si>
  <si>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</si>
  <si>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</si>
  <si>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</si>
  <si>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</si>
  <si>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</si>
  <si>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</si>
  <si>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</si>
  <si>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</si>
  <si>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</si>
  <si>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</si>
  <si>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</si>
  <si>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</si>
  <si>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</si>
  <si>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</si>
  <si>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</si>
  <si>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</si>
  <si>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</si>
  <si>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</si>
  <si>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</si>
  <si>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</si>
  <si>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</si>
  <si>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</si>
  <si>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</si>
  <si>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</si>
  <si>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</si>
  <si>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</si>
  <si>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</si>
  <si>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</si>
  <si>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</si>
  <si>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</si>
  <si>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</si>
  <si>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</si>
  <si>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</si>
  <si>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</si>
  <si>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</si>
  <si>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</si>
  <si>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</si>
  <si>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</si>
  <si>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</si>
  <si>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</si>
  <si>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</si>
  <si>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</si>
  <si>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</si>
  <si>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</si>
  <si>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</si>
  <si>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</si>
  <si>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</si>
  <si>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</si>
  <si>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</si>
  <si>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</si>
  <si>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</si>
  <si>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</si>
  <si>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</si>
  <si>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</si>
  <si>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</si>
  <si>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</si>
  <si>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</si>
  <si>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</si>
  <si>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</si>
  <si>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</si>
  <si>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</si>
  <si>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</si>
  <si>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</si>
  <si>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</si>
  <si>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</si>
  <si>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</si>
  <si>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</si>
  <si>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</si>
  <si>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</si>
  <si>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</si>
  <si>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</si>
  <si>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</si>
  <si>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</si>
  <si>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</si>
  <si>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</si>
  <si>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</si>
  <si>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</si>
  <si>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</si>
  <si>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</si>
  <si>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</si>
  <si>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</si>
  <si>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</si>
  <si>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</si>
  <si>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</si>
  <si>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</si>
  <si>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</si>
  <si>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</si>
  <si>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</si>
  <si>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</si>
  <si>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</si>
  <si>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</si>
  <si>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</si>
  <si>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</si>
  <si>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</si>
  <si>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</si>
  <si>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</si>
  <si>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</si>
  <si>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</si>
  <si>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</si>
  <si>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</si>
  <si>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</si>
  <si>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</si>
  <si>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</si>
  <si>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</si>
  <si>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</si>
  <si>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</si>
  <si>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</si>
  <si>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</si>
  <si>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</si>
  <si>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</si>
  <si>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</si>
  <si>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宮城県仙台市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</si>
  <si>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</si>
  <si>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</si>
  <si>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</si>
  <si>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</si>
  <si>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</si>
  <si>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</si>
  <si>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</si>
  <si>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</si>
  <si>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</si>
  <si>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</si>
  <si>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</si>
  <si>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</si>
  <si>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</si>
  <si>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</si>
  <si>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</si>
  <si>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</si>
  <si>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</si>
  <si>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</si>
  <si>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</si>
  <si>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</si>
  <si>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都市改造事業特別会計</t>
    <phoneticPr fontId="5"/>
  </si>
  <si>
    <t>公共用地先行取得事業特別会計</t>
    <phoneticPr fontId="5"/>
  </si>
  <si>
    <t>母子父子寡婦福祉資金貸付事業特別会計</t>
    <phoneticPr fontId="5"/>
  </si>
  <si>
    <t>新墓園事業特別会計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</si>
  <si>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</si>
  <si>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</si>
  <si>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</si>
  <si>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</si>
  <si>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</si>
  <si>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</si>
  <si>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</si>
  <si>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</si>
  <si>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</si>
  <si>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</si>
  <si>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</si>
  <si>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</si>
  <si>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</si>
  <si>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</si>
  <si>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</si>
  <si>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</si>
  <si>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</si>
  <si>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</si>
  <si>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下水道事業会計</t>
    <phoneticPr fontId="5"/>
  </si>
  <si>
    <t>自動車運送事業会計</t>
    <phoneticPr fontId="5"/>
  </si>
  <si>
    <t>高速鉄道事業会計</t>
    <phoneticPr fontId="5"/>
  </si>
  <si>
    <t>水道事業会計</t>
    <phoneticPr fontId="5"/>
  </si>
  <si>
    <t>ガス事業会計</t>
    <phoneticPr fontId="5"/>
  </si>
  <si>
    <t>病院事業会計</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</si>
  <si>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</si>
  <si>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</si>
  <si>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</si>
  <si>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</si>
  <si>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</si>
  <si>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</si>
  <si>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</si>
  <si>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</si>
  <si>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</si>
  <si>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</si>
  <si>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</si>
  <si>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</si>
  <si>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</si>
  <si>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</si>
  <si>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</si>
  <si>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</si>
  <si>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</si>
  <si>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</si>
  <si>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</si>
  <si>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</si>
  <si>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</si>
  <si>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</si>
  <si>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</si>
  <si>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</si>
  <si>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</si>
  <si>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</si>
  <si>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</si>
  <si>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</si>
  <si>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</si>
  <si>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</si>
  <si>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</si>
  <si>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</si>
  <si>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</si>
  <si>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</si>
  <si>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</si>
  <si>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</si>
  <si>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</si>
  <si>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</si>
  <si>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</si>
  <si>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</si>
  <si>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</si>
  <si>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</si>
  <si>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</si>
  <si>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</si>
  <si>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</si>
  <si>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</si>
  <si>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</si>
  <si>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</si>
  <si>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</si>
  <si>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</si>
  <si>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</si>
  <si>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</si>
  <si>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</si>
  <si>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</si>
  <si>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</si>
  <si>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</si>
  <si>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</si>
  <si>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</si>
  <si>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</si>
  <si>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</si>
  <si>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</si>
  <si>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</si>
  <si>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</si>
  <si>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</si>
  <si>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</si>
  <si>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</si>
  <si>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</si>
  <si>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</si>
  <si>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</si>
  <si>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</si>
  <si>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</si>
  <si>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</si>
  <si>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</si>
  <si>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</si>
  <si>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</si>
  <si>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</si>
  <si>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</si>
  <si>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</si>
  <si>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</si>
  <si>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</si>
  <si>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</si>
  <si>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</si>
  <si>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</si>
  <si>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</si>
  <si>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</si>
  <si>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</si>
  <si>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</si>
  <si>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</si>
  <si>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</si>
  <si>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</si>
  <si>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</si>
  <si>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</si>
  <si>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</si>
  <si>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</si>
  <si>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</si>
  <si>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</si>
  <si>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</si>
  <si>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</si>
  <si>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</si>
  <si>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</si>
  <si>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</si>
  <si>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</si>
  <si>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</si>
  <si>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</si>
  <si>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</si>
  <si>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</si>
  <si>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</si>
  <si>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</si>
  <si>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</si>
  <si>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</si>
  <si>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</si>
  <si>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</si>
  <si>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</si>
  <si>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</si>
  <si>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</si>
  <si>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</si>
  <si>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</si>
  <si>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</si>
  <si>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</si>
  <si>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</si>
  <si>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</si>
  <si>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</si>
  <si>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</si>
  <si>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</si>
  <si>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</si>
  <si>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</si>
  <si>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</si>
  <si>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</si>
  <si>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</si>
  <si>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</si>
  <si>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</si>
  <si>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</si>
  <si>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</si>
  <si>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</si>
  <si>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</si>
  <si>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</si>
  <si>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3.43</t>
  </si>
  <si>
    <t>▲ 1.87</t>
  </si>
  <si>
    <t>自動車運送事業会計</t>
  </si>
  <si>
    <t>▲ 0.00</t>
  </si>
  <si>
    <t>▲ 0.01</t>
  </si>
  <si>
    <t>▲ 0.09</t>
  </si>
  <si>
    <t>▲ 0.16</t>
  </si>
  <si>
    <t>水道事業会計</t>
  </si>
  <si>
    <t>下水道事業会計</t>
  </si>
  <si>
    <t>ガス事業会計</t>
  </si>
  <si>
    <t>病院事業会計</t>
  </si>
  <si>
    <t>一般会計</t>
  </si>
  <si>
    <t>国民健康保険事業特別会計</t>
  </si>
  <si>
    <t>介護保険事業特別会計</t>
  </si>
  <si>
    <t>その他会計（赤字）</t>
  </si>
  <si>
    <t>その他会計（黒字）</t>
  </si>
  <si>
    <t>基金からの繰入金
19,779百万円</t>
    <rPh sb="0" eb="2">
      <t>キキン</t>
    </rPh>
    <rPh sb="5" eb="7">
      <t>クリイレ</t>
    </rPh>
    <rPh sb="7" eb="8">
      <t>キン</t>
    </rPh>
    <rPh sb="15" eb="18">
      <t>ヒャクマンエン</t>
    </rPh>
    <phoneticPr fontId="3"/>
  </si>
  <si>
    <t>基金からの繰入金
2,705百万円</t>
    <rPh sb="0" eb="2">
      <t>キキン</t>
    </rPh>
    <rPh sb="5" eb="7">
      <t>クリイレ</t>
    </rPh>
    <rPh sb="7" eb="8">
      <t>キン</t>
    </rPh>
    <rPh sb="14" eb="17">
      <t>ヒャクマンエン</t>
    </rPh>
    <phoneticPr fontId="3"/>
  </si>
  <si>
    <t>基金からの繰入金
21,869百万円</t>
    <rPh sb="0" eb="2">
      <t>キキン</t>
    </rPh>
    <rPh sb="5" eb="7">
      <t>クリイレ</t>
    </rPh>
    <rPh sb="7" eb="8">
      <t>キン</t>
    </rPh>
    <rPh sb="15" eb="18">
      <t>ヒャクマンエン</t>
    </rPh>
    <phoneticPr fontId="3"/>
  </si>
  <si>
    <t>法非適用 基金からの繰入金90千円</t>
    <rPh sb="15" eb="16">
      <t>セン</t>
    </rPh>
    <phoneticPr fontId="3"/>
  </si>
  <si>
    <t>法非適用</t>
  </si>
  <si>
    <t>法非適用 基金からの繰入金412百万円</t>
    <rPh sb="16" eb="18">
      <t>ヒャクマン</t>
    </rPh>
    <phoneticPr fontId="3"/>
  </si>
  <si>
    <t>法適用企業</t>
  </si>
  <si>
    <t>法非適用企業</t>
  </si>
  <si>
    <t>宮城県後期高齢者医療広域連合</t>
  </si>
  <si>
    <t>一般会計
及び特別会計</t>
    <rPh sb="0" eb="2">
      <t>イッパン</t>
    </rPh>
    <rPh sb="2" eb="4">
      <t>カイケイ</t>
    </rPh>
    <rPh sb="5" eb="6">
      <t>オヨ</t>
    </rPh>
    <rPh sb="7" eb="9">
      <t>トクベツ</t>
    </rPh>
    <rPh sb="9" eb="11">
      <t>カイケイ</t>
    </rPh>
    <phoneticPr fontId="5"/>
  </si>
  <si>
    <t>（公財）仙台観光国際協会</t>
    <rPh sb="4" eb="6">
      <t>センダイ</t>
    </rPh>
    <rPh sb="6" eb="8">
      <t>カンコウ</t>
    </rPh>
    <rPh sb="8" eb="10">
      <t>コクサイ</t>
    </rPh>
    <rPh sb="10" eb="12">
      <t>キョウカイ</t>
    </rPh>
    <phoneticPr fontId="5"/>
  </si>
  <si>
    <t>（公財）仙台ひと・まち交流財団</t>
    <rPh sb="4" eb="6">
      <t>センダイ</t>
    </rPh>
    <rPh sb="11" eb="13">
      <t>コウリュウ</t>
    </rPh>
    <rPh sb="13" eb="15">
      <t>ザイダン</t>
    </rPh>
    <phoneticPr fontId="5"/>
  </si>
  <si>
    <t>（株）たいはっくる</t>
  </si>
  <si>
    <t>（公財）せんだい男女共同参画財団</t>
    <rPh sb="8" eb="10">
      <t>ダンジョ</t>
    </rPh>
    <rPh sb="10" eb="12">
      <t>キョウドウ</t>
    </rPh>
    <rPh sb="12" eb="14">
      <t>サンカク</t>
    </rPh>
    <rPh sb="14" eb="16">
      <t>ザイダン</t>
    </rPh>
    <phoneticPr fontId="5"/>
  </si>
  <si>
    <t>（公財）仙台市スポーツ振興事業団</t>
    <rPh sb="4" eb="7">
      <t>センダイシ</t>
    </rPh>
    <rPh sb="11" eb="13">
      <t>シンコウ</t>
    </rPh>
    <rPh sb="13" eb="16">
      <t>ジギョウダン</t>
    </rPh>
    <phoneticPr fontId="5"/>
  </si>
  <si>
    <t>（公財）仙台市市民文化事業団</t>
    <rPh sb="4" eb="7">
      <t>センダイシ</t>
    </rPh>
    <rPh sb="7" eb="9">
      <t>シミン</t>
    </rPh>
    <rPh sb="9" eb="11">
      <t>ブンカ</t>
    </rPh>
    <rPh sb="11" eb="14">
      <t>ジギョウダン</t>
    </rPh>
    <phoneticPr fontId="5"/>
  </si>
  <si>
    <t>（公財）仙台フィルハーモニー管弦楽団</t>
    <rPh sb="4" eb="6">
      <t>センダイ</t>
    </rPh>
    <rPh sb="14" eb="16">
      <t>カンゲン</t>
    </rPh>
    <rPh sb="16" eb="18">
      <t>ガクダン</t>
    </rPh>
    <phoneticPr fontId="5"/>
  </si>
  <si>
    <t>仙台市社会福祉協議会</t>
    <rPh sb="0" eb="3">
      <t>センダイシ</t>
    </rPh>
    <rPh sb="3" eb="5">
      <t>シャカイ</t>
    </rPh>
    <rPh sb="5" eb="7">
      <t>フクシ</t>
    </rPh>
    <rPh sb="7" eb="10">
      <t>キョウギカイ</t>
    </rPh>
    <phoneticPr fontId="5"/>
  </si>
  <si>
    <t>（福）緑仙会</t>
    <rPh sb="1" eb="2">
      <t>プク</t>
    </rPh>
    <rPh sb="3" eb="4">
      <t>リョク</t>
    </rPh>
    <rPh sb="4" eb="5">
      <t>セン</t>
    </rPh>
    <rPh sb="5" eb="6">
      <t>カイ</t>
    </rPh>
    <phoneticPr fontId="5"/>
  </si>
  <si>
    <t>（公財）仙台市健康福祉事業団</t>
    <rPh sb="4" eb="7">
      <t>センダイシ</t>
    </rPh>
    <rPh sb="7" eb="9">
      <t>ケンコウ</t>
    </rPh>
    <rPh sb="9" eb="11">
      <t>フクシ</t>
    </rPh>
    <rPh sb="11" eb="14">
      <t>ジギョウダン</t>
    </rPh>
    <phoneticPr fontId="5"/>
  </si>
  <si>
    <t>（公財）仙台市シルバー人材センター</t>
    <rPh sb="4" eb="7">
      <t>センダイシ</t>
    </rPh>
    <rPh sb="11" eb="13">
      <t>ジンザイ</t>
    </rPh>
    <phoneticPr fontId="5"/>
  </si>
  <si>
    <t>（公財）仙台市医療センター</t>
    <rPh sb="4" eb="7">
      <t>センダイシ</t>
    </rPh>
    <rPh sb="7" eb="9">
      <t>イリョウ</t>
    </rPh>
    <phoneticPr fontId="5"/>
  </si>
  <si>
    <t>（公財）仙台市救急医療事業団</t>
    <rPh sb="1" eb="2">
      <t>コウ</t>
    </rPh>
    <rPh sb="2" eb="3">
      <t>ザイ</t>
    </rPh>
    <rPh sb="4" eb="7">
      <t>センダイシ</t>
    </rPh>
    <rPh sb="7" eb="9">
      <t>キュウキュウ</t>
    </rPh>
    <rPh sb="9" eb="11">
      <t>イリョウ</t>
    </rPh>
    <rPh sb="11" eb="14">
      <t>ジギョウダン</t>
    </rPh>
    <phoneticPr fontId="5"/>
  </si>
  <si>
    <t>（株）仙台市環境整備公社</t>
    <rPh sb="1" eb="2">
      <t>カブ</t>
    </rPh>
    <rPh sb="3" eb="6">
      <t>センダイシ</t>
    </rPh>
    <rPh sb="6" eb="8">
      <t>カンキョウ</t>
    </rPh>
    <rPh sb="8" eb="10">
      <t>セイビ</t>
    </rPh>
    <rPh sb="10" eb="12">
      <t>コウシャ</t>
    </rPh>
    <phoneticPr fontId="5"/>
  </si>
  <si>
    <t>（公財）仙台市産業振興事業団</t>
    <rPh sb="4" eb="7">
      <t>センダイシ</t>
    </rPh>
    <rPh sb="7" eb="9">
      <t>サンギョウ</t>
    </rPh>
    <rPh sb="9" eb="11">
      <t>シンコウ</t>
    </rPh>
    <rPh sb="11" eb="14">
      <t>ジギョウダン</t>
    </rPh>
    <phoneticPr fontId="5"/>
  </si>
  <si>
    <t>（株）仙台ソフトウェアセンター</t>
    <rPh sb="3" eb="5">
      <t>センダイ</t>
    </rPh>
    <phoneticPr fontId="5"/>
  </si>
  <si>
    <t>（一財）みやぎ産業交流センター</t>
    <rPh sb="1" eb="2">
      <t>イチ</t>
    </rPh>
    <rPh sb="2" eb="3">
      <t>ザイ</t>
    </rPh>
    <rPh sb="7" eb="9">
      <t>サンギョウ</t>
    </rPh>
    <rPh sb="9" eb="11">
      <t>コウリュウ</t>
    </rPh>
    <phoneticPr fontId="5"/>
  </si>
  <si>
    <t>（株）仙台港貿易促進センター</t>
    <rPh sb="3" eb="5">
      <t>センダイ</t>
    </rPh>
    <rPh sb="5" eb="6">
      <t>ミナト</t>
    </rPh>
    <rPh sb="6" eb="8">
      <t>ボウエキ</t>
    </rPh>
    <rPh sb="8" eb="10">
      <t>ソクシン</t>
    </rPh>
    <phoneticPr fontId="5"/>
  </si>
  <si>
    <t>（公財）瑞鳳殿</t>
    <rPh sb="4" eb="5">
      <t>ズイ</t>
    </rPh>
    <rPh sb="5" eb="6">
      <t>ホウ</t>
    </rPh>
    <rPh sb="6" eb="7">
      <t>デン</t>
    </rPh>
    <phoneticPr fontId="5"/>
  </si>
  <si>
    <t>（公財）仙台市建設公社</t>
    <rPh sb="4" eb="7">
      <t>センダイシ</t>
    </rPh>
    <rPh sb="7" eb="9">
      <t>ケンセツ</t>
    </rPh>
    <rPh sb="9" eb="11">
      <t>コウシャ</t>
    </rPh>
    <phoneticPr fontId="5"/>
  </si>
  <si>
    <t>（公財）仙台市公園緑地協会</t>
    <rPh sb="4" eb="7">
      <t>センダイシ</t>
    </rPh>
    <rPh sb="7" eb="9">
      <t>コウエン</t>
    </rPh>
    <rPh sb="9" eb="11">
      <t>リョクチ</t>
    </rPh>
    <rPh sb="11" eb="13">
      <t>キョウカイ</t>
    </rPh>
    <phoneticPr fontId="5"/>
  </si>
  <si>
    <t>（公財）仙台市防災安全協会</t>
    <rPh sb="4" eb="7">
      <t>センダイシ</t>
    </rPh>
    <rPh sb="7" eb="9">
      <t>ボウサイ</t>
    </rPh>
    <rPh sb="9" eb="11">
      <t>アンゼン</t>
    </rPh>
    <rPh sb="11" eb="13">
      <t>キョウカイ</t>
    </rPh>
    <phoneticPr fontId="5"/>
  </si>
  <si>
    <t>（公財）仙台市水道サービス公社</t>
    <rPh sb="1" eb="2">
      <t>コウ</t>
    </rPh>
    <rPh sb="2" eb="3">
      <t>ザイ</t>
    </rPh>
    <rPh sb="4" eb="7">
      <t>センダイシ</t>
    </rPh>
    <rPh sb="7" eb="9">
      <t>スイドウ</t>
    </rPh>
    <rPh sb="13" eb="15">
      <t>コウシャ</t>
    </rPh>
    <phoneticPr fontId="5"/>
  </si>
  <si>
    <t>仙台交通（株）</t>
    <rPh sb="0" eb="2">
      <t>センダイ</t>
    </rPh>
    <rPh sb="2" eb="4">
      <t>コウツウ</t>
    </rPh>
    <phoneticPr fontId="5"/>
  </si>
  <si>
    <t>仙台ガスサービス（株）</t>
    <rPh sb="0" eb="2">
      <t>センダイ</t>
    </rPh>
    <phoneticPr fontId="5"/>
  </si>
  <si>
    <t>仙台ガスエンジニアリング（株）</t>
    <rPh sb="0" eb="2">
      <t>センダイ</t>
    </rPh>
    <phoneticPr fontId="5"/>
  </si>
  <si>
    <t>仙台エルピーガス（株）</t>
    <rPh sb="0" eb="2">
      <t>センダイ</t>
    </rPh>
    <phoneticPr fontId="5"/>
  </si>
  <si>
    <t>決算期間
H27.7.1～H28.6.30</t>
  </si>
  <si>
    <t>（株）クリーンエナジー</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</si>
  <si>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</si>
  <si>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</si>
  <si>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</si>
  <si>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</si>
  <si>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</si>
  <si>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</si>
  <si>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</si>
  <si>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</si>
  <si>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</si>
  <si>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</si>
  <si>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</si>
  <si>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</si>
  <si>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元金均等償還とした場合の本市の元利償還金の償還ペース」が「満期一括債とした場合の準元利償還金算定額（1/30ルール）のペース」を上回っているため、元金均等償還から満期一括償還へのシフトが進むことにより、比率が徐々に減少している。
将来負担比率については、公営企業債等繰入見込額 の減少等による将来負担額の減少、また基金の増加等による充当可能財源の増加によって、実質公債費比率と同様、徐々に比率が減少している。
健全化判断比率としてはいずれも年度が進むごとに改善が進んでいる。類似団体内平均のトレンドとおおむね一致した推移となっている。</t>
    <rPh sb="141" eb="143">
      <t>コウエイ</t>
    </rPh>
    <rPh sb="143" eb="145">
      <t>キギョウ</t>
    </rPh>
    <rPh sb="145" eb="146">
      <t>サイ</t>
    </rPh>
    <rPh sb="146" eb="147">
      <t>トウ</t>
    </rPh>
    <rPh sb="147" eb="149">
      <t>クリイレ</t>
    </rPh>
    <rPh sb="149" eb="151">
      <t>ミコ</t>
    </rPh>
    <rPh sb="151" eb="152">
      <t>ガク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</si>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</sst>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8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3" xfId="33" applyNumberFormat="1"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53716</c:v>
                </c:pt>
                <c:pt idx="1">
                  <c:v>79868</c:v>
                </c:pt>
                <c:pt idx="2">
                  <c:v>105048</c:v>
                </c:pt>
                <c:pt idx="3">
                  <c:v>89320</c:v>
                </c:pt>
                <c:pt idx="4">
                  <c:v>54585</c:v>
                </c:pt>
              </c:numCache>
            </c:numRef>
          </c:val>
          <c:smooth val="0"/>
        </c:ser>
        <c:dLbls>
          <c:showLegendKey val="0"/>
          <c:showVal val="0"/>
          <c:showCatName val="0"/>
          <c:showSerName val="0"/>
          <c:showPercent val="0"/>
          <c:showBubbleSize val="0"/>
        </c:dLbls>
        <c:marker val="1"/>
        <c:smooth val="0"/>
        <c:axId val="396127832"/>
        <c:axId val="394036976"/>
      </c:lineChart>
      <c:catAx>
        <c:axId val="39612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036976"/>
        <c:crosses val="autoZero"/>
        <c:auto val="1"/>
        <c:lblAlgn val="ctr"/>
        <c:lblOffset val="100"/>
        <c:tickLblSkip val="1"/>
        <c:tickMarkSkip val="1"/>
        <c:noMultiLvlLbl val="0"/>
      </c:catAx>
      <c:valAx>
        <c:axId val="3940369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612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1.92</c:v>
                </c:pt>
                <c:pt idx="1">
                  <c:v>2.5499999999999998</c:v>
                </c:pt>
                <c:pt idx="2">
                  <c:v>1.22</c:v>
                </c:pt>
                <c:pt idx="3">
                  <c:v>1.36</c:v>
                </c:pt>
                <c:pt idx="4">
                  <c:v>1.39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11.41</c:v>
                </c:pt>
                <c:pt idx="1">
                  <c:v>12.74</c:v>
                </c:pt>
                <c:pt idx="2">
                  <c:v>12.51</c:v>
                </c:pt>
                <c:pt idx="3">
                  <c:v>13.61</c:v>
                </c:pt>
                <c:pt idx="4">
                  <c:v>12.3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1110016"/>
        <c:axId val="39459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1.45</c:v>
                </c:pt>
                <c:pt idx="1">
                  <c:v>1.73</c:v>
                </c:pt>
                <c:pt idx="2">
                  <c:v>-3.43</c:v>
                </c:pt>
                <c:pt idx="3">
                  <c:v>0.65</c:v>
                </c:pt>
                <c:pt idx="4">
                  <c:v>-1.87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1110016"/>
        <c:axId val="394591536"/>
      </c:lineChart>
      <c:catAx>
        <c:axId val="24111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591536"/>
        <c:crosses val="autoZero"/>
        <c:auto val="1"/>
        <c:lblAlgn val="ctr"/>
        <c:lblOffset val="100"/>
        <c:tickLblSkip val="1"/>
        <c:tickMarkSkip val="1"/>
        <c:noMultiLvlLbl val="0"/>
      </c:catAx>
      <c:valAx>
        <c:axId val="39459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11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0.28999999999999998</c:v>
                </c:pt>
                <c:pt idx="2">
                  <c:v>#N/A</c:v>
                </c:pt>
                <c:pt idx="3">
                  <c:v>0.39</c:v>
                </c:pt>
                <c:pt idx="4">
                  <c:v>#N/A</c:v>
                </c:pt>
                <c:pt idx="5">
                  <c:v>0.25</c:v>
                </c:pt>
                <c:pt idx="6">
                  <c:v>#N/A</c:v>
                </c:pt>
                <c:pt idx="7">
                  <c:v>0.14000000000000001</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0.34</c:v>
                </c:pt>
                <c:pt idx="2">
                  <c:v>#N/A</c:v>
                </c:pt>
                <c:pt idx="3">
                  <c:v>0.52</c:v>
                </c:pt>
                <c:pt idx="4">
                  <c:v>#N/A</c:v>
                </c:pt>
                <c:pt idx="5">
                  <c:v>0.41</c:v>
                </c:pt>
                <c:pt idx="6">
                  <c:v>#N/A</c:v>
                </c:pt>
                <c:pt idx="7">
                  <c:v>0.51</c:v>
                </c:pt>
                <c:pt idx="8">
                  <c:v>#N/A</c:v>
                </c:pt>
                <c:pt idx="9">
                  <c:v>0.82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0.82</c:v>
                </c:pt>
                <c:pt idx="2">
                  <c:v>#N/A</c:v>
                </c:pt>
                <c:pt idx="3">
                  <c:v>1.35</c:v>
                </c:pt>
                <c:pt idx="4">
                  <c:v>#N/A</c:v>
                </c:pt>
                <c:pt idx="5">
                  <c:v>1.43</c:v>
                </c:pt>
                <c:pt idx="6">
                  <c:v>#N/A</c:v>
                </c:pt>
                <c:pt idx="7">
                  <c:v>1.1399999999999999</c:v>
                </c:pt>
                <c:pt idx="8">
                  <c:v>#N/A</c:v>
                </c:pt>
                <c:pt idx="9">
                  <c:v>1.26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1.91</c:v>
                </c:pt>
                <c:pt idx="2">
                  <c:v>#N/A</c:v>
                </c:pt>
                <c:pt idx="3">
                  <c:v>2.54</c:v>
                </c:pt>
                <c:pt idx="4">
                  <c:v>#N/A</c:v>
                </c:pt>
                <c:pt idx="5">
                  <c:v>1.19</c:v>
                </c:pt>
                <c:pt idx="6">
                  <c:v>#N/A</c:v>
                </c:pt>
                <c:pt idx="7">
                  <c:v>1.33</c:v>
                </c:pt>
                <c:pt idx="8">
                  <c:v>#N/A</c:v>
                </c:pt>
                <c:pt idx="9">
                  <c:v>1.36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1.59</c:v>
                </c:pt>
                <c:pt idx="2">
                  <c:v>#N/A</c:v>
                </c:pt>
                <c:pt idx="3">
                  <c:v>1.75</c:v>
                </c:pt>
                <c:pt idx="4">
                  <c:v>#N/A</c:v>
                </c:pt>
                <c:pt idx="5">
                  <c:v>1.52</c:v>
                </c:pt>
                <c:pt idx="6">
                  <c:v>#N/A</c:v>
                </c:pt>
                <c:pt idx="7">
                  <c:v>1.74</c:v>
                </c:pt>
                <c:pt idx="8">
                  <c:v>#N/A</c:v>
                </c:pt>
                <c:pt idx="9">
                  <c:v>1.64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2.08</c:v>
                </c:pt>
                <c:pt idx="2">
                  <c:v>#N/A</c:v>
                </c:pt>
                <c:pt idx="3">
                  <c:v>1.1299999999999999</c:v>
                </c:pt>
                <c:pt idx="4">
                  <c:v>#N/A</c:v>
                </c:pt>
                <c:pt idx="5">
                  <c:v>1.7</c:v>
                </c:pt>
                <c:pt idx="6">
                  <c:v>#N/A</c:v>
                </c:pt>
                <c:pt idx="7">
                  <c:v>1.9</c:v>
                </c:pt>
                <c:pt idx="8">
                  <c:v>#N/A</c:v>
                </c:pt>
                <c:pt idx="9">
                  <c:v>2.2000000000000002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2.66</c:v>
                </c:pt>
                <c:pt idx="2">
                  <c:v>#N/A</c:v>
                </c:pt>
                <c:pt idx="3">
                  <c:v>2.88</c:v>
                </c:pt>
                <c:pt idx="4">
                  <c:v>#N/A</c:v>
                </c:pt>
                <c:pt idx="5">
                  <c:v>3.52</c:v>
                </c:pt>
                <c:pt idx="6">
                  <c:v>#N/A</c:v>
                </c:pt>
                <c:pt idx="7">
                  <c:v>4.21</c:v>
                </c:pt>
                <c:pt idx="8">
                  <c:v>#N/A</c:v>
                </c:pt>
                <c:pt idx="9">
                  <c:v>4.6100000000000003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4.43</c:v>
                </c:pt>
                <c:pt idx="2">
                  <c:v>#N/A</c:v>
                </c:pt>
                <c:pt idx="3">
                  <c:v>5.29</c:v>
                </c:pt>
                <c:pt idx="4">
                  <c:v>#N/A</c:v>
                </c:pt>
                <c:pt idx="5">
                  <c:v>5.41</c:v>
                </c:pt>
                <c:pt idx="6">
                  <c:v>#N/A</c:v>
                </c:pt>
                <c:pt idx="7">
                  <c:v>5.99</c:v>
                </c:pt>
                <c:pt idx="8">
                  <c:v>#N/A</c:v>
                </c:pt>
                <c:pt idx="9">
                  <c:v>6.06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0.02</c:v>
                </c:pt>
                <c:pt idx="2">
                  <c:v>#N/A</c:v>
                </c:pt>
                <c:pt idx="3">
                  <c:v>0</c:v>
                </c:pt>
                <c:pt idx="4">
                  <c:v>0.01</c:v>
                </c:pt>
                <c:pt idx="5">
                  <c:v>#N/A</c:v>
                </c:pt>
                <c:pt idx="6">
                  <c:v>0.09</c:v>
                </c:pt>
                <c:pt idx="7">
                  <c:v>#N/A</c:v>
                </c:pt>
                <c:pt idx="8">
                  <c:v>0.16</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5826768"/>
        <c:axId val="395829200"/>
      </c:barChart>
      <c:catAx>
        <c:axId val="39582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5829200"/>
        <c:crosses val="autoZero"/>
        <c:auto val="1"/>
        <c:lblAlgn val="ctr"/>
        <c:lblOffset val="100"/>
        <c:tickLblSkip val="1"/>
        <c:tickMarkSkip val="1"/>
        <c:noMultiLvlLbl val="0"/>
      </c:catAx>
      <c:valAx>
        <c:axId val="39582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582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50526</c:v>
                </c:pt>
                <c:pt idx="5">
                  <c:v>50157</c:v>
                </c:pt>
                <c:pt idx="8">
                  <c:v>50878</c:v>
                </c:pt>
                <c:pt idx="11">
                  <c:v>49550</c:v>
                </c:pt>
                <c:pt idx="14">
                  <c:v>49337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20</c:v>
                </c:pt>
                <c:pt idx="3">
                  <c:v>52</c:v>
                </c:pt>
                <c:pt idx="6">
                  <c:v>45</c:v>
                </c:pt>
                <c:pt idx="9">
                  <c:v>62</c:v>
                </c:pt>
                <c:pt idx="12">
                  <c:v>5</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1436</c:v>
                </c:pt>
                <c:pt idx="3">
                  <c:v>1775</c:v>
                </c:pt>
                <c:pt idx="6">
                  <c:v>1805</c:v>
                </c:pt>
                <c:pt idx="9">
                  <c:v>1389</c:v>
                </c:pt>
                <c:pt idx="12">
                  <c:v>1658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11624</c:v>
                </c:pt>
                <c:pt idx="3">
                  <c:v>11440</c:v>
                </c:pt>
                <c:pt idx="6">
                  <c:v>11027</c:v>
                </c:pt>
                <c:pt idx="9">
                  <c:v>10245</c:v>
                </c:pt>
                <c:pt idx="12">
                  <c:v>9412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16969</c:v>
                </c:pt>
                <c:pt idx="3">
                  <c:v>17987</c:v>
                </c:pt>
                <c:pt idx="6">
                  <c:v>19506</c:v>
                </c:pt>
                <c:pt idx="9">
                  <c:v>20290</c:v>
                </c:pt>
                <c:pt idx="12">
                  <c:v>21230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43434</c:v>
                </c:pt>
                <c:pt idx="3">
                  <c:v>40468</c:v>
                </c:pt>
                <c:pt idx="6">
                  <c:v>37434</c:v>
                </c:pt>
                <c:pt idx="9">
                  <c:v>35688</c:v>
                </c:pt>
                <c:pt idx="12">
                  <c:v>36459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1360320"/>
        <c:axId val="40354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22957</c:v>
                </c:pt>
                <c:pt idx="2">
                  <c:v>#N/A</c:v>
                </c:pt>
                <c:pt idx="3">
                  <c:v>#N/A</c:v>
                </c:pt>
                <c:pt idx="4">
                  <c:v>21565</c:v>
                </c:pt>
                <c:pt idx="5">
                  <c:v>#N/A</c:v>
                </c:pt>
                <c:pt idx="6">
                  <c:v>#N/A</c:v>
                </c:pt>
                <c:pt idx="7">
                  <c:v>18939</c:v>
                </c:pt>
                <c:pt idx="8">
                  <c:v>#N/A</c:v>
                </c:pt>
                <c:pt idx="9">
                  <c:v>#N/A</c:v>
                </c:pt>
                <c:pt idx="10">
                  <c:v>18124</c:v>
                </c:pt>
                <c:pt idx="11">
                  <c:v>#N/A</c:v>
                </c:pt>
                <c:pt idx="12">
                  <c:v>#N/A</c:v>
                </c:pt>
                <c:pt idx="13">
                  <c:v>19427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1360320"/>
        <c:axId val="403548760"/>
      </c:lineChart>
      <c:catAx>
        <c:axId val="24136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548760"/>
        <c:crosses val="autoZero"/>
        <c:auto val="1"/>
        <c:lblAlgn val="ctr"/>
        <c:lblOffset val="100"/>
        <c:tickLblSkip val="1"/>
        <c:tickMarkSkip val="1"/>
        <c:noMultiLvlLbl val="0"/>
      </c:catAx>
      <c:valAx>
        <c:axId val="40354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1360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498245</c:v>
                </c:pt>
                <c:pt idx="5">
                  <c:v>502825</c:v>
                </c:pt>
                <c:pt idx="8">
                  <c:v>509190</c:v>
                </c:pt>
                <c:pt idx="11">
                  <c:v>506678</c:v>
                </c:pt>
                <c:pt idx="14">
                  <c:v>500729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139947</c:v>
                </c:pt>
                <c:pt idx="5">
                  <c:v>130112</c:v>
                </c:pt>
                <c:pt idx="8">
                  <c:v>130416</c:v>
                </c:pt>
                <c:pt idx="11">
                  <c:v>130949</c:v>
                </c:pt>
                <c:pt idx="14">
                  <c:v>129785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169422</c:v>
                </c:pt>
                <c:pt idx="5">
                  <c:v>188881</c:v>
                </c:pt>
                <c:pt idx="8">
                  <c:v>197205</c:v>
                </c:pt>
                <c:pt idx="11">
                  <c:v>214342</c:v>
                </c:pt>
                <c:pt idx="14">
                  <c:v>224457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6930</c:v>
                </c:pt>
                <c:pt idx="3">
                  <c:v>5997</c:v>
                </c:pt>
                <c:pt idx="6">
                  <c:v>5039</c:v>
                </c:pt>
                <c:pt idx="9">
                  <c:v>4706</c:v>
                </c:pt>
                <c:pt idx="12">
                  <c:v>249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68388</c:v>
                </c:pt>
                <c:pt idx="3">
                  <c:v>67177</c:v>
                </c:pt>
                <c:pt idx="6">
                  <c:v>67248</c:v>
                </c:pt>
                <c:pt idx="9">
                  <c:v>58551</c:v>
                </c:pt>
                <c:pt idx="12">
                  <c:v>57774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143308</c:v>
                </c:pt>
                <c:pt idx="3">
                  <c:v>143772</c:v>
                </c:pt>
                <c:pt idx="6">
                  <c:v>144928</c:v>
                </c:pt>
                <c:pt idx="9">
                  <c:v>139943</c:v>
                </c:pt>
                <c:pt idx="12">
                  <c:v>124532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22446</c:v>
                </c:pt>
                <c:pt idx="3">
                  <c:v>20463</c:v>
                </c:pt>
                <c:pt idx="6">
                  <c:v>21719</c:v>
                </c:pt>
                <c:pt idx="9">
                  <c:v>19792</c:v>
                </c:pt>
                <c:pt idx="12">
                  <c:v>22036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836915</c:v>
                </c:pt>
                <c:pt idx="3">
                  <c:v>847436</c:v>
                </c:pt>
                <c:pt idx="6">
                  <c:v>863549</c:v>
                </c:pt>
                <c:pt idx="9">
                  <c:v>875407</c:v>
                </c:pt>
                <c:pt idx="12">
                  <c:v>869812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03744304"/>
        <c:axId val="40374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270373</c:v>
                </c:pt>
                <c:pt idx="2">
                  <c:v>#N/A</c:v>
                </c:pt>
                <c:pt idx="3">
                  <c:v>#N/A</c:v>
                </c:pt>
                <c:pt idx="4">
                  <c:v>263027</c:v>
                </c:pt>
                <c:pt idx="5">
                  <c:v>#N/A</c:v>
                </c:pt>
                <c:pt idx="6">
                  <c:v>#N/A</c:v>
                </c:pt>
                <c:pt idx="7">
                  <c:v>265672</c:v>
                </c:pt>
                <c:pt idx="8">
                  <c:v>#N/A</c:v>
                </c:pt>
                <c:pt idx="9">
                  <c:v>#N/A</c:v>
                </c:pt>
                <c:pt idx="10">
                  <c:v>246431</c:v>
                </c:pt>
                <c:pt idx="11">
                  <c:v>#N/A</c:v>
                </c:pt>
                <c:pt idx="12">
                  <c:v>#N/A</c:v>
                </c:pt>
                <c:pt idx="13">
                  <c:v>219434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03744304"/>
        <c:axId val="403744688"/>
      </c:lineChart>
      <c:catAx>
        <c:axId val="40374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744688"/>
        <c:crosses val="autoZero"/>
        <c:auto val="1"/>
        <c:lblAlgn val="ctr"/>
        <c:lblOffset val="100"/>
        <c:tickLblSkip val="1"/>
        <c:tickMarkSkip val="1"/>
        <c:noMultiLvlLbl val="0"/>
      </c:catAx>
      <c:valAx>
        <c:axId val="40374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4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{75D1AA47-68CA-4A76-903A-E45FA086935A}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{039B10AF-BA0B-4F29-810C-0B494A8D1355}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{07D5D1E3-1CFE-4E97-8F07-61155F3C2201}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{DFB39336-5C95-43E2-BFBD-D84146DC74F7}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{D87C3902-1639-4AB3-9F2D-A899B50EE811}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{51ACA079-7279-4386-9105-3ECCDFE35F31}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{7A39E2B5-1D08-4583-AE29-E24775433BC4}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{7D3527CF-8ACA-459F-A824-3E76587E09E0}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{CB33F279-8E42-4832-81ED-3EC35B1AF46B}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{1F0CC0A9-78C7-4984-832B-FEF74841627E}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99780624"/>
        <c:axId val="404389304"/>
      </c:scatterChart>
      <c:valAx>
        <c:axId val="399780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389304"/>
        <c:crosses val="autoZero"/>
        <c:crossBetween val="midCat"/>
      </c:valAx>
      <c:valAx>
        <c:axId val="4043893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9780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{300692E2-57EA-47C9-A345-6A894602D6DA}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{9EA79BA1-6A05-4DC4-9DB0-54D9C95B5632}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{5ADA27E0-BC74-47BF-B639-1F45360394B8}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{0B5A86E1-0AB8-4A0C-BC07-8EAFE566AD81}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{82E30279-037E-4B80-A213-BE35B484E4BD}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11.3</c:v>
                </c:pt>
                <c:pt idx="2">
                  <c:v>10.8</c:v>
                </c:pt>
                <c:pt idx="3">
                  <c:v>9.8000000000000007</c:v>
                </c:pt>
                <c:pt idx="4">
                  <c:v>9.3000000000000007</c:v>
                </c:pt>
              </c:numCache>
            </c:numRef>
          </c:xVal>
          <c:yVal>
            <c:numRef>
              <c:f>公会計指標分析・財政指標組合せ分析表!$K$73:$O$73</c:f>
              <c:numCache>
                <c:formatCode>#,##0.0;"▲ "#,##0.0</c:formatCode>
                <c:ptCount val="5"/>
                <c:pt idx="0">
                  <c:v>141.19999999999999</c:v>
                </c:pt>
                <c:pt idx="1">
                  <c:v>134.6</c:v>
                </c:pt>
                <c:pt idx="2">
                  <c:v>133.19999999999999</c:v>
                </c:pt>
                <c:pt idx="3">
                  <c:v>122.8</c:v>
                </c:pt>
                <c:pt idx="4">
                  <c:v>108.5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{29D13596-598A-4AED-B1E1-C0F8976142C2}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{CC94FF7E-385B-49E8-9A91-9E9AEFAD97B9}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{FCD9E068-47CE-49A8-A370-D9F22E64BA37}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{B04F3E67-A1B3-474E-A678-1F1389965E3E}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{BE0BC08E-95A8-4666-B9F3-BCF7E76B46F7}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03007736"/>
        <c:axId val="404384136"/>
      </c:scatterChart>
      <c:valAx>
        <c:axId val="403007736"/>
        <c:scaling>
          <c:orientation val="minMax"/>
          <c:max val="11.7"/>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384136"/>
        <c:crosses val="autoZero"/>
        <c:crossBetween val="midCat"/>
      </c:valAx>
      <c:valAx>
        <c:axId val="404384136"/>
        <c:scaling>
          <c:orientation val="minMax"/>
          <c:max val="15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0077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近年の状況として、基準財政需要額以上に基準財政収入額が増加する傾向が続いており、平成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年度においては、固定資産税収入や地方消費税交付金収入の増加等に伴って基準財政収入額が増加したこと等により、前年度から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今後とも行財政改革推進プラン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に基づく収納率の向上や、税源涵養の取組みを進めていく。</a:t>
          </a:r>
          <a:endParaRPr lang="ja-JP" altLang="ja-JP" sz="1400">
            <a:effectLst/>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105410</xdr:rowOff>
    </xdr:to>
    <xdr:cxnSp macro="">
      <xdr:nvCxnSpPr>
        <xdr:cNvPr id="66" name="直線コネクタ 65"/>
        <xdr:cNvCxnSpPr/>
      </xdr:nvCxnSpPr>
      <xdr:spPr>
        <a:xfrm flipV="1">
          <a:off x="4114800" y="66954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105410</xdr:rowOff>
    </xdr:from>
    <xdr:to>
      <xdr:col>6</xdr:col>
      <xdr:colOff>0</xdr:colOff>
      <xdr:row>40</xdr:row>
      <xdr:rowOff>30480</xdr:rowOff>
    </xdr:to>
    <xdr:cxnSp macro="">
      <xdr:nvCxnSpPr>
        <xdr:cNvPr id="69" name="直線コネクタ 68"/>
        <xdr:cNvCxnSpPr/>
      </xdr:nvCxnSpPr>
      <xdr:spPr>
        <a:xfrm flipV="1">
          <a:off x="3225800" y="67919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127000</xdr:rowOff>
    </xdr:to>
    <xdr:cxnSp macro="">
      <xdr:nvCxnSpPr>
        <xdr:cNvPr id="72" name="直線コネクタ 71"/>
        <xdr:cNvCxnSpPr/>
      </xdr:nvCxnSpPr>
      <xdr:spPr>
        <a:xfrm flipV="1">
          <a:off x="2336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41</xdr:row>
      <xdr:rowOff>3810</xdr:rowOff>
    </xdr:to>
    <xdr:cxnSp macro="">
      <xdr:nvCxnSpPr>
        <xdr:cNvPr id="75" name="直線コネクタ 74"/>
        <xdr:cNvCxnSpPr/>
      </xdr:nvCxnSpPr>
      <xdr:spPr>
        <a:xfrm flipV="1">
          <a:off x="1447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54610</xdr:rowOff>
    </xdr:from>
    <xdr:to>
      <xdr:col>6</xdr:col>
      <xdr:colOff>50800</xdr:colOff>
      <xdr:row>39</xdr:row>
      <xdr:rowOff>156210</xdr:rowOff>
    </xdr:to>
    <xdr:sp macro="" textlink="">
      <xdr:nvSpPr>
        <xdr:cNvPr id="87" name="円/楕円 86"/>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166387</xdr:rowOff>
    </xdr:from>
    <xdr:ext cx="736600" cy="259045"/>
    <xdr:sp macro="" textlink="">
      <xdr:nvSpPr>
        <xdr:cNvPr id="88" name="テキスト ボックス 87"/>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1" name="円/楕円 90"/>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2" name="テキスト ボックス 9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93" name="円/楕円 92"/>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64787</xdr:rowOff>
    </xdr:from>
    <xdr:ext cx="762000" cy="259045"/>
    <xdr:sp macro="" textlink="">
      <xdr:nvSpPr>
        <xdr:cNvPr id="94" name="テキスト ボックス 93"/>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年度は扶助費・公債費の増、平成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年度は公債費が減少したものの人件費・扶助費の増により悪化した。平成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年度は地方税をはじめとした一般財源の増によ</a:t>
          </a:r>
          <a:r>
            <a:rPr kumimoji="1" lang="ja-JP" altLang="en-US" sz="1100">
              <a:solidFill>
                <a:sysClr val="windowText" lastClr="000000"/>
              </a:solidFill>
              <a:effectLst/>
              <a:latin typeface="+mn-lt"/>
              <a:ea typeface="+mn-ea"/>
              <a:cs typeface="+mn-cs"/>
            </a:rPr>
            <a:t>り回復した</a:t>
          </a:r>
          <a:r>
            <a:rPr kumimoji="1" lang="ja-JP" altLang="en-US" sz="1100" b="0">
              <a:solidFill>
                <a:sysClr val="windowText" lastClr="000000"/>
              </a:solidFill>
              <a:effectLst/>
              <a:latin typeface="+mn-lt"/>
              <a:ea typeface="+mn-ea"/>
              <a:cs typeface="+mn-cs"/>
            </a:rPr>
            <a:t>。平成</a:t>
          </a:r>
          <a:r>
            <a:rPr kumimoji="1" lang="en-US" altLang="ja-JP" sz="1100" b="0">
              <a:solidFill>
                <a:sysClr val="windowText" lastClr="000000"/>
              </a:solidFill>
              <a:effectLst/>
              <a:latin typeface="+mn-lt"/>
              <a:ea typeface="+mn-ea"/>
              <a:cs typeface="+mn-cs"/>
            </a:rPr>
            <a:t>28</a:t>
          </a:r>
          <a:r>
            <a:rPr kumimoji="1" lang="ja-JP" altLang="en-US" sz="1100" b="0">
              <a:solidFill>
                <a:sysClr val="windowText" lastClr="000000"/>
              </a:solidFill>
              <a:effectLst/>
              <a:latin typeface="+mn-lt"/>
              <a:ea typeface="+mn-ea"/>
              <a:cs typeface="+mn-cs"/>
            </a:rPr>
            <a:t>年度は人件費・扶助費等が増加したほか、地方消費税交付金等の一般財源の減により</a:t>
          </a:r>
          <a:r>
            <a:rPr kumimoji="1" lang="en-US" altLang="ja-JP" sz="1100" b="0">
              <a:solidFill>
                <a:sysClr val="windowText" lastClr="000000"/>
              </a:solidFill>
              <a:effectLst/>
              <a:latin typeface="+mn-lt"/>
              <a:ea typeface="+mn-ea"/>
              <a:cs typeface="+mn-cs"/>
            </a:rPr>
            <a:t>3.2</a:t>
          </a:r>
          <a:r>
            <a:rPr kumimoji="1" lang="ja-JP" altLang="en-US" sz="1100" b="0">
              <a:solidFill>
                <a:sysClr val="windowText" lastClr="000000"/>
              </a:solidFill>
              <a:effectLst/>
              <a:latin typeface="+mn-lt"/>
              <a:ea typeface="+mn-ea"/>
              <a:cs typeface="+mn-cs"/>
            </a:rPr>
            <a:t>ポイントの悪化となり</a:t>
          </a:r>
          <a:r>
            <a:rPr kumimoji="1" lang="en-US" altLang="ja-JP" sz="1100" b="0">
              <a:solidFill>
                <a:sysClr val="windowText" lastClr="000000"/>
              </a:solidFill>
              <a:effectLst/>
              <a:latin typeface="+mn-lt"/>
              <a:ea typeface="+mn-ea"/>
              <a:cs typeface="+mn-cs"/>
            </a:rPr>
            <a:t>99.4</a:t>
          </a:r>
          <a:r>
            <a:rPr kumimoji="1" lang="ja-JP" altLang="en-US" sz="1100" b="0">
              <a:solidFill>
                <a:sysClr val="windowText" lastClr="000000"/>
              </a:solidFill>
              <a:effectLst/>
              <a:latin typeface="+mn-lt"/>
              <a:ea typeface="+mn-ea"/>
              <a:cs typeface="+mn-cs"/>
            </a:rPr>
            <a:t>％となった。</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今後は人口減少や本格的な少子高齢化を見据え、地域経済活性化策による税源涵養、公共施設の老朽化対策に要する事業費の平準化やコスト縮減など、歳入歳出両面で取り組みを講じていく。</a:t>
          </a:r>
          <a:endParaRPr lang="ja-JP" altLang="ja-JP" sz="1400" b="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17538</xdr:rowOff>
    </xdr:from>
    <xdr:to>
      <xdr:col>7</xdr:col>
      <xdr:colOff>152400</xdr:colOff>
      <xdr:row>66</xdr:row>
      <xdr:rowOff>42333</xdr:rowOff>
    </xdr:to>
    <xdr:cxnSp macro="">
      <xdr:nvCxnSpPr>
        <xdr:cNvPr id="131" name="直線コネクタ 130"/>
        <xdr:cNvCxnSpPr/>
      </xdr:nvCxnSpPr>
      <xdr:spPr>
        <a:xfrm>
          <a:off x="4114800" y="10990338"/>
          <a:ext cx="838200" cy="36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17538</xdr:rowOff>
    </xdr:from>
    <xdr:to>
      <xdr:col>6</xdr:col>
      <xdr:colOff>0</xdr:colOff>
      <xdr:row>65</xdr:row>
      <xdr:rowOff>75898</xdr:rowOff>
    </xdr:to>
    <xdr:cxnSp macro="">
      <xdr:nvCxnSpPr>
        <xdr:cNvPr id="134" name="直線コネクタ 133"/>
        <xdr:cNvCxnSpPr/>
      </xdr:nvCxnSpPr>
      <xdr:spPr>
        <a:xfrm flipV="1">
          <a:off x="3225800" y="1099033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75898</xdr:rowOff>
    </xdr:to>
    <xdr:cxnSp macro="">
      <xdr:nvCxnSpPr>
        <xdr:cNvPr id="137" name="直線コネクタ 136"/>
        <xdr:cNvCxnSpPr/>
      </xdr:nvCxnSpPr>
      <xdr:spPr>
        <a:xfrm>
          <a:off x="2336800" y="111167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52009</xdr:rowOff>
    </xdr:from>
    <xdr:to>
      <xdr:col>3</xdr:col>
      <xdr:colOff>279400</xdr:colOff>
      <xdr:row>64</xdr:row>
      <xdr:rowOff>143933</xdr:rowOff>
    </xdr:to>
    <xdr:cxnSp macro="">
      <xdr:nvCxnSpPr>
        <xdr:cNvPr id="140" name="直線コネクタ 139"/>
        <xdr:cNvCxnSpPr/>
      </xdr:nvCxnSpPr>
      <xdr:spPr>
        <a:xfrm>
          <a:off x="1447800" y="1102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162983</xdr:rowOff>
    </xdr:from>
    <xdr:to>
      <xdr:col>7</xdr:col>
      <xdr:colOff>203200</xdr:colOff>
      <xdr:row>66</xdr:row>
      <xdr:rowOff>93133</xdr:rowOff>
    </xdr:to>
    <xdr:sp macro="" textlink="">
      <xdr:nvSpPr>
        <xdr:cNvPr id="150" name="円/楕円 149"/>
        <xdr:cNvSpPr/>
      </xdr:nvSpPr>
      <xdr:spPr>
        <a:xfrm>
          <a:off x="49022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135060</xdr:rowOff>
    </xdr:from>
    <xdr:ext cx="762000" cy="259045"/>
    <xdr:sp macro="" textlink="">
      <xdr:nvSpPr>
        <xdr:cNvPr id="151" name="財政構造の弾力性該当値テキスト"/>
        <xdr:cNvSpPr txBox="1"/>
      </xdr:nvSpPr>
      <xdr:spPr>
        <a:xfrm>
          <a:off x="5041900" y="1127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138188</xdr:rowOff>
    </xdr:from>
    <xdr:to>
      <xdr:col>6</xdr:col>
      <xdr:colOff>50800</xdr:colOff>
      <xdr:row>64</xdr:row>
      <xdr:rowOff>68338</xdr:rowOff>
    </xdr:to>
    <xdr:sp macro="" textlink="">
      <xdr:nvSpPr>
        <xdr:cNvPr id="152" name="円/楕円 151"/>
        <xdr:cNvSpPr/>
      </xdr:nvSpPr>
      <xdr:spPr>
        <a:xfrm>
          <a:off x="4064000" y="1093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53" name="テキスト ボックス 152"/>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25098</xdr:rowOff>
    </xdr:from>
    <xdr:to>
      <xdr:col>4</xdr:col>
      <xdr:colOff>533400</xdr:colOff>
      <xdr:row>65</xdr:row>
      <xdr:rowOff>126698</xdr:rowOff>
    </xdr:to>
    <xdr:sp macro="" textlink="">
      <xdr:nvSpPr>
        <xdr:cNvPr id="154" name="円/楕円 153"/>
        <xdr:cNvSpPr/>
      </xdr:nvSpPr>
      <xdr:spPr>
        <a:xfrm>
          <a:off x="3175000" y="111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111475</xdr:rowOff>
    </xdr:from>
    <xdr:ext cx="762000" cy="259045"/>
    <xdr:sp macro="" textlink="">
      <xdr:nvSpPr>
        <xdr:cNvPr id="155" name="テキスト ボックス 154"/>
        <xdr:cNvSpPr txBox="1"/>
      </xdr:nvSpPr>
      <xdr:spPr>
        <a:xfrm>
          <a:off x="2844800" y="112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1209</xdr:rowOff>
    </xdr:from>
    <xdr:to>
      <xdr:col>2</xdr:col>
      <xdr:colOff>127000</xdr:colOff>
      <xdr:row>64</xdr:row>
      <xdr:rowOff>102809</xdr:rowOff>
    </xdr:to>
    <xdr:sp macro="" textlink="">
      <xdr:nvSpPr>
        <xdr:cNvPr id="158" name="円/楕円 157"/>
        <xdr:cNvSpPr/>
      </xdr:nvSpPr>
      <xdr:spPr>
        <a:xfrm>
          <a:off x="1397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87586</xdr:rowOff>
    </xdr:from>
    <xdr:ext cx="762000" cy="259045"/>
    <xdr:sp macro="" textlink="">
      <xdr:nvSpPr>
        <xdr:cNvPr id="159" name="テキスト ボックス 158"/>
        <xdr:cNvSpPr txBox="1"/>
      </xdr:nvSpPr>
      <xdr:spPr>
        <a:xfrm>
          <a:off x="1066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[125,903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139,336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年度は震災復興事業の進捗による物件費の大幅な減少により人口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決算額も</a:t>
          </a:r>
          <a:r>
            <a:rPr kumimoji="1" lang="en-US" altLang="ja-JP" sz="1100">
              <a:solidFill>
                <a:sysClr val="windowText" lastClr="000000"/>
              </a:solidFill>
              <a:effectLst/>
              <a:latin typeface="+mn-lt"/>
              <a:ea typeface="+mn-ea"/>
              <a:cs typeface="+mn-cs"/>
            </a:rPr>
            <a:t>9,310</a:t>
          </a:r>
          <a:r>
            <a:rPr kumimoji="1" lang="ja-JP" altLang="ja-JP" sz="1100">
              <a:solidFill>
                <a:sysClr val="windowText" lastClr="000000"/>
              </a:solidFill>
              <a:effectLst/>
              <a:latin typeface="+mn-lt"/>
              <a:ea typeface="+mn-ea"/>
              <a:cs typeface="+mn-cs"/>
            </a:rPr>
            <a:t>円減少した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年度は人件費・物件費ともに増加となり、人口１人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決算額は</a:t>
          </a:r>
          <a:r>
            <a:rPr kumimoji="1" lang="en-US" altLang="ja-JP" sz="1100">
              <a:solidFill>
                <a:sysClr val="windowText" lastClr="000000"/>
              </a:solidFill>
              <a:effectLst/>
              <a:latin typeface="+mn-lt"/>
              <a:ea typeface="+mn-ea"/>
              <a:cs typeface="+mn-cs"/>
            </a:rPr>
            <a:t>2,149</a:t>
          </a:r>
          <a:r>
            <a:rPr kumimoji="1" lang="ja-JP" altLang="ja-JP" sz="1100">
              <a:solidFill>
                <a:sysClr val="windowText" lastClr="000000"/>
              </a:solidFill>
              <a:effectLst/>
              <a:latin typeface="+mn-lt"/>
              <a:ea typeface="+mn-ea"/>
              <a:cs typeface="+mn-cs"/>
            </a:rPr>
            <a:t>円増加した。平成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年度は人件費の増加はあったものの、物件費・維持補修費が減少したことにより、前年度と比べ人口</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a:t>
          </a:r>
          <a:r>
            <a:rPr kumimoji="1" lang="ja-JP" altLang="en-US" sz="1100">
              <a:solidFill>
                <a:sysClr val="windowText" lastClr="000000"/>
              </a:solidFill>
              <a:effectLst/>
              <a:latin typeface="+mn-lt"/>
              <a:ea typeface="+mn-ea"/>
              <a:cs typeface="+mn-cs"/>
            </a:rPr>
            <a:t>当たり</a:t>
          </a:r>
          <a:r>
            <a:rPr kumimoji="1" lang="ja-JP" altLang="ja-JP" sz="1100">
              <a:solidFill>
                <a:sysClr val="windowText" lastClr="000000"/>
              </a:solidFill>
              <a:effectLst/>
              <a:latin typeface="+mn-lt"/>
              <a:ea typeface="+mn-ea"/>
              <a:cs typeface="+mn-cs"/>
            </a:rPr>
            <a:t>決算額は</a:t>
          </a:r>
          <a:r>
            <a:rPr kumimoji="1" lang="en-US" altLang="ja-JP" sz="1100">
              <a:solidFill>
                <a:sysClr val="windowText" lastClr="000000"/>
              </a:solidFill>
              <a:effectLst/>
              <a:latin typeface="+mn-lt"/>
              <a:ea typeface="+mn-ea"/>
              <a:cs typeface="+mn-cs"/>
            </a:rPr>
            <a:t>436</a:t>
          </a:r>
          <a:r>
            <a:rPr kumimoji="1" lang="ja-JP" altLang="ja-JP" sz="1100">
              <a:solidFill>
                <a:sysClr val="windowText" lastClr="000000"/>
              </a:solidFill>
              <a:effectLst/>
              <a:latin typeface="+mn-lt"/>
              <a:ea typeface="+mn-ea"/>
              <a:cs typeface="+mn-cs"/>
            </a:rPr>
            <a:t>円の微減となった。</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年度は人件費・物件費・維持補修費のいずれも増加し、人口１人当たり決算額は</a:t>
          </a:r>
          <a:r>
            <a:rPr kumimoji="1" lang="en-US" altLang="ja-JP" sz="1100">
              <a:solidFill>
                <a:sysClr val="windowText" lastClr="000000"/>
              </a:solidFill>
              <a:effectLst/>
              <a:latin typeface="+mn-lt"/>
              <a:ea typeface="+mn-ea"/>
              <a:cs typeface="+mn-cs"/>
            </a:rPr>
            <a:t>4,498</a:t>
          </a:r>
          <a:r>
            <a:rPr kumimoji="1" lang="ja-JP" altLang="en-US" sz="1100">
              <a:solidFill>
                <a:sysClr val="windowText" lastClr="000000"/>
              </a:solidFill>
              <a:effectLst/>
              <a:latin typeface="+mn-lt"/>
              <a:ea typeface="+mn-ea"/>
              <a:cs typeface="+mn-cs"/>
            </a:rPr>
            <a:t>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今後は職員の超過勤務の縮減に取り組むとともに、民間資金や</a:t>
          </a:r>
          <a:r>
            <a:rPr kumimoji="1" lang="en-US" altLang="ja-JP" sz="1100">
              <a:solidFill>
                <a:sysClr val="windowText" lastClr="000000"/>
              </a:solidFill>
              <a:effectLst/>
              <a:latin typeface="+mn-lt"/>
              <a:ea typeface="+mn-ea"/>
              <a:cs typeface="+mn-cs"/>
            </a:rPr>
            <a:t>PFI</a:t>
          </a:r>
          <a:r>
            <a:rPr kumimoji="1" lang="ja-JP" altLang="ja-JP" sz="1100">
              <a:solidFill>
                <a:sysClr val="windowText" lastClr="000000"/>
              </a:solidFill>
              <a:effectLst/>
              <a:latin typeface="+mn-lt"/>
              <a:ea typeface="+mn-ea"/>
              <a:cs typeface="+mn-cs"/>
            </a:rPr>
            <a:t>手法などのノウハウを幅広く活用し、効率的な公共施設の整備や公共サービスの提供を行っていく</a:t>
          </a:r>
          <a:r>
            <a:rPr kumimoji="1" lang="ja-JP" altLang="en-US" sz="11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167253</xdr:rowOff>
    </xdr:from>
    <xdr:to>
      <xdr:col>7</xdr:col>
      <xdr:colOff>152400</xdr:colOff>
      <xdr:row>84</xdr:row>
      <xdr:rowOff>104339</xdr:rowOff>
    </xdr:to>
    <xdr:cxnSp macro="">
      <xdr:nvCxnSpPr>
        <xdr:cNvPr id="192" name="直線コネクタ 191"/>
        <xdr:cNvCxnSpPr/>
      </xdr:nvCxnSpPr>
      <xdr:spPr>
        <a:xfrm>
          <a:off x="4114800" y="14397603"/>
          <a:ext cx="838200" cy="10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93099</xdr:rowOff>
    </xdr:from>
    <xdr:ext cx="762000" cy="259045"/>
    <xdr:sp macro="" textlink="">
      <xdr:nvSpPr>
        <xdr:cNvPr id="193" name="人件費・物件費等の状況平均値テキスト"/>
        <xdr:cNvSpPr txBox="1"/>
      </xdr:nvSpPr>
      <xdr:spPr>
        <a:xfrm>
          <a:off x="5041900" y="1398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167253</xdr:rowOff>
    </xdr:from>
    <xdr:to>
      <xdr:col>6</xdr:col>
      <xdr:colOff>0</xdr:colOff>
      <xdr:row>84</xdr:row>
      <xdr:rowOff>6324</xdr:rowOff>
    </xdr:to>
    <xdr:cxnSp macro="">
      <xdr:nvCxnSpPr>
        <xdr:cNvPr id="195" name="直線コネクタ 194"/>
        <xdr:cNvCxnSpPr/>
      </xdr:nvCxnSpPr>
      <xdr:spPr>
        <a:xfrm flipV="1">
          <a:off x="3225800" y="14397603"/>
          <a:ext cx="889000" cy="1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152227</xdr:rowOff>
    </xdr:from>
    <xdr:ext cx="736600" cy="259045"/>
    <xdr:sp macro="" textlink="">
      <xdr:nvSpPr>
        <xdr:cNvPr id="197" name="テキスト ボックス 196"/>
        <xdr:cNvSpPr txBox="1"/>
      </xdr:nvSpPr>
      <xdr:spPr>
        <a:xfrm>
          <a:off x="3733800" y="1386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125918</xdr:rowOff>
    </xdr:from>
    <xdr:to>
      <xdr:col>4</xdr:col>
      <xdr:colOff>482600</xdr:colOff>
      <xdr:row>84</xdr:row>
      <xdr:rowOff>6324</xdr:rowOff>
    </xdr:to>
    <xdr:cxnSp macro="">
      <xdr:nvCxnSpPr>
        <xdr:cNvPr id="198" name="直線コネクタ 197"/>
        <xdr:cNvCxnSpPr/>
      </xdr:nvCxnSpPr>
      <xdr:spPr>
        <a:xfrm>
          <a:off x="2336800" y="14356268"/>
          <a:ext cx="889000" cy="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141826</xdr:rowOff>
    </xdr:from>
    <xdr:ext cx="762000" cy="259045"/>
    <xdr:sp macro="" textlink="">
      <xdr:nvSpPr>
        <xdr:cNvPr id="200" name="テキスト ボックス 199"/>
        <xdr:cNvSpPr txBox="1"/>
      </xdr:nvSpPr>
      <xdr:spPr>
        <a:xfrm>
          <a:off x="2844800" y="1385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125918</xdr:rowOff>
    </xdr:from>
    <xdr:to>
      <xdr:col>3</xdr:col>
      <xdr:colOff>279400</xdr:colOff>
      <xdr:row>85</xdr:row>
      <xdr:rowOff>7668</xdr:rowOff>
    </xdr:to>
    <xdr:cxnSp macro="">
      <xdr:nvCxnSpPr>
        <xdr:cNvPr id="201" name="直線コネクタ 200"/>
        <xdr:cNvCxnSpPr/>
      </xdr:nvCxnSpPr>
      <xdr:spPr>
        <a:xfrm flipV="1">
          <a:off x="1447800" y="14356268"/>
          <a:ext cx="889000" cy="2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100564</xdr:rowOff>
    </xdr:from>
    <xdr:ext cx="762000" cy="259045"/>
    <xdr:sp macro="" textlink="">
      <xdr:nvSpPr>
        <xdr:cNvPr id="205" name="テキスト ボックス 204"/>
        <xdr:cNvSpPr txBox="1"/>
      </xdr:nvSpPr>
      <xdr:spPr>
        <a:xfrm>
          <a:off x="1066800" y="138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53539</xdr:rowOff>
    </xdr:from>
    <xdr:to>
      <xdr:col>7</xdr:col>
      <xdr:colOff>203200</xdr:colOff>
      <xdr:row>84</xdr:row>
      <xdr:rowOff>155139</xdr:rowOff>
    </xdr:to>
    <xdr:sp macro="" textlink="">
      <xdr:nvSpPr>
        <xdr:cNvPr id="211" name="円/楕円 210"/>
        <xdr:cNvSpPr/>
      </xdr:nvSpPr>
      <xdr:spPr>
        <a:xfrm>
          <a:off x="4902200" y="144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25616</xdr:rowOff>
    </xdr:from>
    <xdr:ext cx="762000" cy="259045"/>
    <xdr:sp macro="" textlink="">
      <xdr:nvSpPr>
        <xdr:cNvPr id="212" name="人件費・物件費等の状況該当値テキスト"/>
        <xdr:cNvSpPr txBox="1"/>
      </xdr:nvSpPr>
      <xdr:spPr>
        <a:xfrm>
          <a:off x="5041900" y="144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125,903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116453</xdr:rowOff>
    </xdr:from>
    <xdr:to>
      <xdr:col>6</xdr:col>
      <xdr:colOff>50800</xdr:colOff>
      <xdr:row>84</xdr:row>
      <xdr:rowOff>46603</xdr:rowOff>
    </xdr:to>
    <xdr:sp macro="" textlink="">
      <xdr:nvSpPr>
        <xdr:cNvPr id="213" name="円/楕円 212"/>
        <xdr:cNvSpPr/>
      </xdr:nvSpPr>
      <xdr:spPr>
        <a:xfrm>
          <a:off x="4064000" y="143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31380</xdr:rowOff>
    </xdr:from>
    <xdr:ext cx="736600" cy="259045"/>
    <xdr:sp macro="" textlink="">
      <xdr:nvSpPr>
        <xdr:cNvPr id="214" name="テキスト ボックス 213"/>
        <xdr:cNvSpPr txBox="1"/>
      </xdr:nvSpPr>
      <xdr:spPr>
        <a:xfrm>
          <a:off x="3733800" y="14433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126974</xdr:rowOff>
    </xdr:from>
    <xdr:to>
      <xdr:col>4</xdr:col>
      <xdr:colOff>533400</xdr:colOff>
      <xdr:row>84</xdr:row>
      <xdr:rowOff>57124</xdr:rowOff>
    </xdr:to>
    <xdr:sp macro="" textlink="">
      <xdr:nvSpPr>
        <xdr:cNvPr id="215" name="円/楕円 214"/>
        <xdr:cNvSpPr/>
      </xdr:nvSpPr>
      <xdr:spPr>
        <a:xfrm>
          <a:off x="3175000" y="143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41901</xdr:rowOff>
    </xdr:from>
    <xdr:ext cx="762000" cy="259045"/>
    <xdr:sp macro="" textlink="">
      <xdr:nvSpPr>
        <xdr:cNvPr id="216" name="テキスト ボックス 215"/>
        <xdr:cNvSpPr txBox="1"/>
      </xdr:nvSpPr>
      <xdr:spPr>
        <a:xfrm>
          <a:off x="2844800" y="1444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121,841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75118</xdr:rowOff>
    </xdr:from>
    <xdr:to>
      <xdr:col>3</xdr:col>
      <xdr:colOff>330200</xdr:colOff>
      <xdr:row>84</xdr:row>
      <xdr:rowOff>5268</xdr:rowOff>
    </xdr:to>
    <xdr:sp macro="" textlink="">
      <xdr:nvSpPr>
        <xdr:cNvPr id="217" name="円/楕円 216"/>
        <xdr:cNvSpPr/>
      </xdr:nvSpPr>
      <xdr:spPr>
        <a:xfrm>
          <a:off x="2286000" y="1430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161495</xdr:rowOff>
    </xdr:from>
    <xdr:ext cx="762000" cy="259045"/>
    <xdr:sp macro="" textlink="">
      <xdr:nvSpPr>
        <xdr:cNvPr id="218" name="テキスト ボックス 217"/>
        <xdr:cNvSpPr txBox="1"/>
      </xdr:nvSpPr>
      <xdr:spPr>
        <a:xfrm>
          <a:off x="1955800" y="1439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119,692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128318</xdr:rowOff>
    </xdr:from>
    <xdr:to>
      <xdr:col>2</xdr:col>
      <xdr:colOff>127000</xdr:colOff>
      <xdr:row>85</xdr:row>
      <xdr:rowOff>58468</xdr:rowOff>
    </xdr:to>
    <xdr:sp macro="" textlink="">
      <xdr:nvSpPr>
        <xdr:cNvPr id="219" name="円/楕円 218"/>
        <xdr:cNvSpPr/>
      </xdr:nvSpPr>
      <xdr:spPr>
        <a:xfrm>
          <a:off x="1397000" y="145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43245</xdr:rowOff>
    </xdr:from>
    <xdr:ext cx="762000" cy="259045"/>
    <xdr:sp macro="" textlink="">
      <xdr:nvSpPr>
        <xdr:cNvPr id="220" name="テキスト ボックス 219"/>
        <xdr:cNvSpPr txBox="1"/>
      </xdr:nvSpPr>
      <xdr:spPr>
        <a:xfrm>
          <a:off x="1066800" y="1461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給与水準については、人事委員会勧告に基づく給与改定により、地域民間給与との均衡は図られている。</a:t>
          </a:r>
          <a:endParaRPr lang="ja-JP" altLang="ja-JP">
            <a:effectLst/>
          </a:endParaRPr>
        </a:p>
        <a:p>
          <a:r>
            <a:rPr kumimoji="1" lang="ja-JP" altLang="ja-JP" sz="1100">
              <a:solidFill>
                <a:schemeClr val="dk1"/>
              </a:solidFill>
              <a:effectLst/>
              <a:latin typeface="+mn-lt"/>
              <a:ea typeface="+mn-ea"/>
              <a:cs typeface="+mn-cs"/>
            </a:rPr>
            <a:t>類似団体の中では高い水準となっているが、これは、国が平成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日付で給与制度の総合的見直しを実施し俸給表の水準を引き下げたのに対し、本市においては、同見直しを翌年平成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月１日付で実施したことに加え、本市の地域手当が据え置かれたことから、国と同程度の給料表の平均的な引下げを行うことができなかったことが要因と考えられる。平成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歳を超える職員について、標準の成績の場合の昇給停止を実施する予定である。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87885</xdr:rowOff>
    </xdr:from>
    <xdr:to>
      <xdr:col>24</xdr:col>
      <xdr:colOff>558800</xdr:colOff>
      <xdr:row>85</xdr:row>
      <xdr:rowOff>137922</xdr:rowOff>
    </xdr:to>
    <xdr:cxnSp macro="">
      <xdr:nvCxnSpPr>
        <xdr:cNvPr id="247" name="直線コネクタ 246"/>
        <xdr:cNvCxnSpPr/>
      </xdr:nvCxnSpPr>
      <xdr:spPr>
        <a:xfrm flipV="1">
          <a:off x="17018000" y="13803885"/>
          <a:ext cx="0" cy="9072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109999</xdr:rowOff>
    </xdr:from>
    <xdr:ext cx="762000" cy="259045"/>
    <xdr:sp macro="" textlink="">
      <xdr:nvSpPr>
        <xdr:cNvPr id="248" name="給与水準   （国との比較）最小値テキスト"/>
        <xdr:cNvSpPr txBox="1"/>
      </xdr:nvSpPr>
      <xdr:spPr>
        <a:xfrm>
          <a:off x="17106900" y="1468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85</xdr:row>
      <xdr:rowOff>137922</xdr:rowOff>
    </xdr:from>
    <xdr:to>
      <xdr:col>24</xdr:col>
      <xdr:colOff>647700</xdr:colOff>
      <xdr:row>85</xdr:row>
      <xdr:rowOff>137922</xdr:rowOff>
    </xdr:to>
    <xdr:cxnSp macro="">
      <xdr:nvCxnSpPr>
        <xdr:cNvPr id="249" name="直線コネクタ 248"/>
        <xdr:cNvCxnSpPr/>
      </xdr:nvCxnSpPr>
      <xdr:spPr>
        <a:xfrm>
          <a:off x="16929100" y="147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2812</xdr:rowOff>
    </xdr:from>
    <xdr:ext cx="762000" cy="259045"/>
    <xdr:sp macro="" textlink="">
      <xdr:nvSpPr>
        <xdr:cNvPr id="250" name="給与水準   （国との比較）最大値テキスト"/>
        <xdr:cNvSpPr txBox="1"/>
      </xdr:nvSpPr>
      <xdr:spPr>
        <a:xfrm>
          <a:off x="17106900" y="1354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87885</xdr:rowOff>
    </xdr:from>
    <xdr:to>
      <xdr:col>24</xdr:col>
      <xdr:colOff>647700</xdr:colOff>
      <xdr:row>80</xdr:row>
      <xdr:rowOff>87885</xdr:rowOff>
    </xdr:to>
    <xdr:cxnSp macro="">
      <xdr:nvCxnSpPr>
        <xdr:cNvPr id="251" name="直線コネクタ 250"/>
        <xdr:cNvCxnSpPr/>
      </xdr:nvCxnSpPr>
      <xdr:spPr>
        <a:xfrm>
          <a:off x="16929100" y="1380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89663</xdr:rowOff>
    </xdr:to>
    <xdr:cxnSp macro="">
      <xdr:nvCxnSpPr>
        <xdr:cNvPr id="252" name="直線コネクタ 251"/>
        <xdr:cNvCxnSpPr/>
      </xdr:nvCxnSpPr>
      <xdr:spPr>
        <a:xfrm flipV="1">
          <a:off x="16179800" y="14643608"/>
          <a:ext cx="8382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3"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4" name="フローチャート : 判断 253"/>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164592</xdr:rowOff>
    </xdr:from>
    <xdr:to>
      <xdr:col>23</xdr:col>
      <xdr:colOff>406400</xdr:colOff>
      <xdr:row>85</xdr:row>
      <xdr:rowOff>89663</xdr:rowOff>
    </xdr:to>
    <xdr:cxnSp macro="">
      <xdr:nvCxnSpPr>
        <xdr:cNvPr id="255" name="直線コネクタ 254"/>
        <xdr:cNvCxnSpPr/>
      </xdr:nvCxnSpPr>
      <xdr:spPr>
        <a:xfrm>
          <a:off x="15290800" y="145663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56" name="フローチャート : 判断 255"/>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57" name="テキスト ボックス 256"/>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164592</xdr:rowOff>
    </xdr:to>
    <xdr:cxnSp macro="">
      <xdr:nvCxnSpPr>
        <xdr:cNvPr id="258" name="直線コネクタ 257"/>
        <xdr:cNvCxnSpPr/>
      </xdr:nvCxnSpPr>
      <xdr:spPr>
        <a:xfrm>
          <a:off x="14401800" y="1450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26924</xdr:rowOff>
    </xdr:from>
    <xdr:to>
      <xdr:col>22</xdr:col>
      <xdr:colOff>254000</xdr:colOff>
      <xdr:row>84</xdr:row>
      <xdr:rowOff>128524</xdr:rowOff>
    </xdr:to>
    <xdr:sp macro="" textlink="">
      <xdr:nvSpPr>
        <xdr:cNvPr id="259" name="フローチャート : 判断 258"/>
        <xdr:cNvSpPr/>
      </xdr:nvSpPr>
      <xdr:spPr>
        <a:xfrm>
          <a:off x="152400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138701</xdr:rowOff>
    </xdr:from>
    <xdr:ext cx="762000" cy="259045"/>
    <xdr:sp macro="" textlink="">
      <xdr:nvSpPr>
        <xdr:cNvPr id="260" name="テキスト ボックス 259"/>
        <xdr:cNvSpPr txBox="1"/>
      </xdr:nvSpPr>
      <xdr:spPr>
        <a:xfrm>
          <a:off x="14909800" y="1419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21589</xdr:rowOff>
    </xdr:to>
    <xdr:cxnSp macro="">
      <xdr:nvCxnSpPr>
        <xdr:cNvPr id="261" name="直線コネクタ 260"/>
        <xdr:cNvCxnSpPr/>
      </xdr:nvCxnSpPr>
      <xdr:spPr>
        <a:xfrm flipV="1">
          <a:off x="13512800" y="145084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2" name="フローチャート : 判断 261"/>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3" name="テキスト ボックス 262"/>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4" name="フローチャート : 判断 263"/>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5" name="テキスト ボックス 264"/>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1" name="円/楕円 270"/>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86885</xdr:rowOff>
    </xdr:from>
    <xdr:ext cx="762000" cy="259045"/>
    <xdr:sp macro="" textlink="">
      <xdr:nvSpPr>
        <xdr:cNvPr id="272" name="給与水準   （国との比較）該当値テキスト"/>
        <xdr:cNvSpPr txBox="1"/>
      </xdr:nvSpPr>
      <xdr:spPr>
        <a:xfrm>
          <a:off x="17106900" y="14488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38863</xdr:rowOff>
    </xdr:from>
    <xdr:to>
      <xdr:col>23</xdr:col>
      <xdr:colOff>457200</xdr:colOff>
      <xdr:row>85</xdr:row>
      <xdr:rowOff>140463</xdr:rowOff>
    </xdr:to>
    <xdr:sp macro="" textlink="">
      <xdr:nvSpPr>
        <xdr:cNvPr id="273" name="円/楕円 272"/>
        <xdr:cNvSpPr/>
      </xdr:nvSpPr>
      <xdr:spPr>
        <a:xfrm>
          <a:off x="16129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125240</xdr:rowOff>
    </xdr:from>
    <xdr:ext cx="736600" cy="259045"/>
    <xdr:sp macro="" textlink="">
      <xdr:nvSpPr>
        <xdr:cNvPr id="274" name="テキスト ボックス 273"/>
        <xdr:cNvSpPr txBox="1"/>
      </xdr:nvSpPr>
      <xdr:spPr>
        <a:xfrm>
          <a:off x="15798800" y="1469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113792</xdr:rowOff>
    </xdr:from>
    <xdr:to>
      <xdr:col>22</xdr:col>
      <xdr:colOff>254000</xdr:colOff>
      <xdr:row>85</xdr:row>
      <xdr:rowOff>43942</xdr:rowOff>
    </xdr:to>
    <xdr:sp macro="" textlink="">
      <xdr:nvSpPr>
        <xdr:cNvPr id="275" name="円/楕円 274"/>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28719</xdr:rowOff>
    </xdr:from>
    <xdr:ext cx="762000" cy="259045"/>
    <xdr:sp macro="" textlink="">
      <xdr:nvSpPr>
        <xdr:cNvPr id="276" name="テキスト ボックス 275"/>
        <xdr:cNvSpPr txBox="1"/>
      </xdr:nvSpPr>
      <xdr:spPr>
        <a:xfrm>
          <a:off x="14909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79" name="円/楕円 278"/>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0" name="テキスト ボックス 279"/>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人員の削減を着実に進めてきたことにより、</a:t>
          </a:r>
          <a:r>
            <a:rPr kumimoji="1" lang="ja-JP" altLang="ja-JP" sz="1100">
              <a:solidFill>
                <a:schemeClr val="dk1"/>
              </a:solidFill>
              <a:effectLst/>
              <a:latin typeface="+mn-lt"/>
              <a:ea typeface="+mn-ea"/>
              <a:cs typeface="+mn-cs"/>
            </a:rPr>
            <a:t>東日本大震災</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対応のため職員数が増加した</a:t>
          </a:r>
          <a:r>
            <a:rPr kumimoji="1" lang="ja-JP" altLang="en-US" sz="1100">
              <a:solidFill>
                <a:schemeClr val="dk1"/>
              </a:solidFill>
              <a:effectLst/>
              <a:latin typeface="+mn-lt"/>
              <a:ea typeface="+mn-ea"/>
              <a:cs typeface="+mn-cs"/>
            </a:rPr>
            <a:t>特殊事情がありつつも、本市の数値は類似団体平均を下回る水準で推移している。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年度当初は、県費負担教職員の権限移譲にともな</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大幅に増加した</a:t>
          </a:r>
          <a:r>
            <a:rPr kumimoji="1" lang="ja-JP" altLang="en-US" sz="1100">
              <a:solidFill>
                <a:schemeClr val="dk1"/>
              </a:solidFill>
              <a:effectLst/>
              <a:latin typeface="+mn-lt"/>
              <a:ea typeface="+mn-ea"/>
              <a:cs typeface="+mn-cs"/>
            </a:rPr>
            <a:t>。今後も「仙台市行財政改革推進プラン</a:t>
          </a:r>
          <a:r>
            <a:rPr kumimoji="1" lang="en-US" altLang="ja-JP" sz="1100">
              <a:solidFill>
                <a:schemeClr val="dk1"/>
              </a:solidFill>
              <a:effectLst/>
              <a:latin typeface="+mn-lt"/>
              <a:ea typeface="+mn-ea"/>
              <a:cs typeface="+mn-cs"/>
            </a:rPr>
            <a:t>2016</a:t>
          </a:r>
          <a:r>
            <a:rPr kumimoji="1" lang="ja-JP" altLang="en-US" sz="1100">
              <a:solidFill>
                <a:schemeClr val="dk1"/>
              </a:solidFill>
              <a:effectLst/>
              <a:latin typeface="+mn-lt"/>
              <a:ea typeface="+mn-ea"/>
              <a:cs typeface="+mn-cs"/>
            </a:rPr>
            <a:t>」に基づき、市全体の人員配置の見直しを進める。</a:t>
          </a:r>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08" name="直線コネクタ 307"/>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09"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0" name="直線コネクタ 309"/>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1"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2" name="直線コネクタ 311"/>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170434</xdr:rowOff>
    </xdr:from>
    <xdr:to>
      <xdr:col>24</xdr:col>
      <xdr:colOff>558800</xdr:colOff>
      <xdr:row>65</xdr:row>
      <xdr:rowOff>60960</xdr:rowOff>
    </xdr:to>
    <xdr:cxnSp macro="">
      <xdr:nvCxnSpPr>
        <xdr:cNvPr id="313" name="直線コネクタ 312"/>
        <xdr:cNvCxnSpPr/>
      </xdr:nvCxnSpPr>
      <xdr:spPr>
        <a:xfrm>
          <a:off x="16179800" y="10114534"/>
          <a:ext cx="838200" cy="10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4"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5" name="フローチャート : 判断 314"/>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170434</xdr:rowOff>
    </xdr:from>
    <xdr:to>
      <xdr:col>23</xdr:col>
      <xdr:colOff>406400</xdr:colOff>
      <xdr:row>59</xdr:row>
      <xdr:rowOff>15875</xdr:rowOff>
    </xdr:to>
    <xdr:cxnSp macro="">
      <xdr:nvCxnSpPr>
        <xdr:cNvPr id="316" name="直線コネクタ 315"/>
        <xdr:cNvCxnSpPr/>
      </xdr:nvCxnSpPr>
      <xdr:spPr>
        <a:xfrm flipV="1">
          <a:off x="15290800" y="1011453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7" name="フローチャート : 判断 316"/>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18" name="テキスト ボックス 317"/>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15875</xdr:rowOff>
    </xdr:from>
    <xdr:to>
      <xdr:col>22</xdr:col>
      <xdr:colOff>203200</xdr:colOff>
      <xdr:row>59</xdr:row>
      <xdr:rowOff>37592</xdr:rowOff>
    </xdr:to>
    <xdr:cxnSp macro="">
      <xdr:nvCxnSpPr>
        <xdr:cNvPr id="319" name="直線コネクタ 318"/>
        <xdr:cNvCxnSpPr/>
      </xdr:nvCxnSpPr>
      <xdr:spPr>
        <a:xfrm flipV="1">
          <a:off x="14401800" y="1013142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0" name="フローチャート : 判断 319"/>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1" name="テキスト ボックス 320"/>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37592</xdr:rowOff>
    </xdr:from>
    <xdr:to>
      <xdr:col>21</xdr:col>
      <xdr:colOff>0</xdr:colOff>
      <xdr:row>59</xdr:row>
      <xdr:rowOff>37592</xdr:rowOff>
    </xdr:to>
    <xdr:cxnSp macro="">
      <xdr:nvCxnSpPr>
        <xdr:cNvPr id="322" name="直線コネクタ 321"/>
        <xdr:cNvCxnSpPr/>
      </xdr:nvCxnSpPr>
      <xdr:spPr>
        <a:xfrm>
          <a:off x="13512800" y="10153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3" name="フローチャート : 判断 322"/>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24" name="テキスト ボックス 323"/>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5" name="フローチャート : 判断 324"/>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26" name="テキスト ボックス 325"/>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10160</xdr:rowOff>
    </xdr:from>
    <xdr:to>
      <xdr:col>24</xdr:col>
      <xdr:colOff>609600</xdr:colOff>
      <xdr:row>65</xdr:row>
      <xdr:rowOff>111760</xdr:rowOff>
    </xdr:to>
    <xdr:sp macro="" textlink="">
      <xdr:nvSpPr>
        <xdr:cNvPr id="332" name="円/楕円 331"/>
        <xdr:cNvSpPr/>
      </xdr:nvSpPr>
      <xdr:spPr>
        <a:xfrm>
          <a:off x="16967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26687</xdr:rowOff>
    </xdr:from>
    <xdr:ext cx="762000" cy="259045"/>
    <xdr:sp macro="" textlink="">
      <xdr:nvSpPr>
        <xdr:cNvPr id="333" name="定員管理の状況該当値テキスト"/>
        <xdr:cNvSpPr txBox="1"/>
      </xdr:nvSpPr>
      <xdr:spPr>
        <a:xfrm>
          <a:off x="171069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119634</xdr:rowOff>
    </xdr:from>
    <xdr:to>
      <xdr:col>23</xdr:col>
      <xdr:colOff>457200</xdr:colOff>
      <xdr:row>59</xdr:row>
      <xdr:rowOff>49784</xdr:rowOff>
    </xdr:to>
    <xdr:sp macro="" textlink="">
      <xdr:nvSpPr>
        <xdr:cNvPr id="334" name="円/楕円 333"/>
        <xdr:cNvSpPr/>
      </xdr:nvSpPr>
      <xdr:spPr>
        <a:xfrm>
          <a:off x="16129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59961</xdr:rowOff>
    </xdr:from>
    <xdr:ext cx="736600" cy="259045"/>
    <xdr:sp macro="" textlink="">
      <xdr:nvSpPr>
        <xdr:cNvPr id="335" name="テキスト ボックス 334"/>
        <xdr:cNvSpPr txBox="1"/>
      </xdr:nvSpPr>
      <xdr:spPr>
        <a:xfrm>
          <a:off x="15798800" y="9832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136525</xdr:rowOff>
    </xdr:from>
    <xdr:to>
      <xdr:col>22</xdr:col>
      <xdr:colOff>254000</xdr:colOff>
      <xdr:row>59</xdr:row>
      <xdr:rowOff>66675</xdr:rowOff>
    </xdr:to>
    <xdr:sp macro="" textlink="">
      <xdr:nvSpPr>
        <xdr:cNvPr id="336" name="円/楕円 335"/>
        <xdr:cNvSpPr/>
      </xdr:nvSpPr>
      <xdr:spPr>
        <a:xfrm>
          <a:off x="15240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76852</xdr:rowOff>
    </xdr:from>
    <xdr:ext cx="762000" cy="259045"/>
    <xdr:sp macro="" textlink="">
      <xdr:nvSpPr>
        <xdr:cNvPr id="337" name="テキスト ボックス 336"/>
        <xdr:cNvSpPr txBox="1"/>
      </xdr:nvSpPr>
      <xdr:spPr>
        <a:xfrm>
          <a:off x="1490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158242</xdr:rowOff>
    </xdr:from>
    <xdr:to>
      <xdr:col>21</xdr:col>
      <xdr:colOff>50800</xdr:colOff>
      <xdr:row>59</xdr:row>
      <xdr:rowOff>88392</xdr:rowOff>
    </xdr:to>
    <xdr:sp macro="" textlink="">
      <xdr:nvSpPr>
        <xdr:cNvPr id="338" name="円/楕円 337"/>
        <xdr:cNvSpPr/>
      </xdr:nvSpPr>
      <xdr:spPr>
        <a:xfrm>
          <a:off x="14351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98569</xdr:rowOff>
    </xdr:from>
    <xdr:ext cx="762000" cy="259045"/>
    <xdr:sp macro="" textlink="">
      <xdr:nvSpPr>
        <xdr:cNvPr id="339" name="テキスト ボックス 338"/>
        <xdr:cNvSpPr txBox="1"/>
      </xdr:nvSpPr>
      <xdr:spPr>
        <a:xfrm>
          <a:off x="14020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158242</xdr:rowOff>
    </xdr:from>
    <xdr:to>
      <xdr:col>19</xdr:col>
      <xdr:colOff>533400</xdr:colOff>
      <xdr:row>59</xdr:row>
      <xdr:rowOff>88392</xdr:rowOff>
    </xdr:to>
    <xdr:sp macro="" textlink="">
      <xdr:nvSpPr>
        <xdr:cNvPr id="340" name="円/楕円 339"/>
        <xdr:cNvSpPr/>
      </xdr:nvSpPr>
      <xdr:spPr>
        <a:xfrm>
          <a:off x="13462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98569</xdr:rowOff>
    </xdr:from>
    <xdr:ext cx="762000" cy="259045"/>
    <xdr:sp macro="" textlink="">
      <xdr:nvSpPr>
        <xdr:cNvPr id="341" name="テキスト ボックス 340"/>
        <xdr:cNvSpPr txBox="1"/>
      </xdr:nvSpPr>
      <xdr:spPr>
        <a:xfrm>
          <a:off x="13131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単年度の実質公債費比率を見ると、平成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:11.03%</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:9.03%</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:9.61%</a:t>
          </a:r>
          <a:r>
            <a:rPr kumimoji="1" lang="ja-JP" altLang="ja-JP" sz="1100">
              <a:solidFill>
                <a:schemeClr val="dk1"/>
              </a:solidFill>
              <a:effectLst/>
              <a:latin typeface="+mn-lt"/>
              <a:ea typeface="+mn-ea"/>
              <a:cs typeface="+mn-cs"/>
            </a:rPr>
            <a:t>と推移している。平成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年度は、過去の起債実績から元金支払いが増えたことなどにより、平成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0.58</a:t>
          </a:r>
          <a:r>
            <a:rPr kumimoji="1" lang="ja-JP" altLang="ja-JP" sz="1100">
              <a:solidFill>
                <a:schemeClr val="dk1"/>
              </a:solidFill>
              <a:effectLst/>
              <a:latin typeface="+mn-lt"/>
              <a:ea typeface="+mn-ea"/>
              <a:cs typeface="+mn-cs"/>
            </a:rPr>
            <a:t>ポイント増加しているが、直近数年間のトレンドとして満期一括償還での市場公募債の発行増により元利償還金が減少傾向となっているため、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ヵ年平均の算定結果では昨年度から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ポイント減少となった。</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9" name="テキスト ボックス 36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1" name="テキスト ボックス 37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3" name="直線コネクタ 372"/>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5" name="直線コネクタ 37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6"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7" name="直線コネクタ 376"/>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160565</xdr:rowOff>
    </xdr:from>
    <xdr:to>
      <xdr:col>24</xdr:col>
      <xdr:colOff>558800</xdr:colOff>
      <xdr:row>40</xdr:row>
      <xdr:rowOff>46567</xdr:rowOff>
    </xdr:to>
    <xdr:cxnSp macro="">
      <xdr:nvCxnSpPr>
        <xdr:cNvPr id="378" name="直線コネクタ 377"/>
        <xdr:cNvCxnSpPr/>
      </xdr:nvCxnSpPr>
      <xdr:spPr>
        <a:xfrm flipV="1">
          <a:off x="16179800" y="6847115"/>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79"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0" name="フローチャート : 判断 379"/>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161472</xdr:rowOff>
    </xdr:to>
    <xdr:cxnSp macro="">
      <xdr:nvCxnSpPr>
        <xdr:cNvPr id="381" name="直線コネクタ 380"/>
        <xdr:cNvCxnSpPr/>
      </xdr:nvCxnSpPr>
      <xdr:spPr>
        <a:xfrm flipV="1">
          <a:off x="15290800" y="69045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2" name="フローチャート : 判断 381"/>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3" name="テキスト ボックス 382"/>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161472</xdr:rowOff>
    </xdr:from>
    <xdr:to>
      <xdr:col>22</xdr:col>
      <xdr:colOff>203200</xdr:colOff>
      <xdr:row>41</xdr:row>
      <xdr:rowOff>47474</xdr:rowOff>
    </xdr:to>
    <xdr:cxnSp macro="">
      <xdr:nvCxnSpPr>
        <xdr:cNvPr id="384" name="直線コネクタ 383"/>
        <xdr:cNvCxnSpPr/>
      </xdr:nvCxnSpPr>
      <xdr:spPr>
        <a:xfrm flipV="1">
          <a:off x="14401800" y="70194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5" name="フローチャート : 判断 384"/>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6" name="テキスト ボックス 38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41</xdr:row>
      <xdr:rowOff>47474</xdr:rowOff>
    </xdr:to>
    <xdr:cxnSp macro="">
      <xdr:nvCxnSpPr>
        <xdr:cNvPr id="387" name="直線コネクタ 386"/>
        <xdr:cNvCxnSpPr/>
      </xdr:nvCxnSpPr>
      <xdr:spPr>
        <a:xfrm>
          <a:off x="13512800" y="70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8" name="フローチャート : 判断 38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9" name="テキスト ボックス 388"/>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0" name="フローチャート : 判断 38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1" name="テキスト ボックス 390"/>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7" name="円/楕円 396"/>
        <xdr:cNvSpPr/>
      </xdr:nvSpPr>
      <xdr:spPr>
        <a:xfrm>
          <a:off x="16967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126292</xdr:rowOff>
    </xdr:from>
    <xdr:ext cx="762000" cy="259045"/>
    <xdr:sp macro="" textlink="">
      <xdr:nvSpPr>
        <xdr:cNvPr id="398" name="公債費負担の状況該当値テキスト"/>
        <xdr:cNvSpPr txBox="1"/>
      </xdr:nvSpPr>
      <xdr:spPr>
        <a:xfrm>
          <a:off x="17106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399" name="円/楕円 398"/>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0" name="テキスト ボックス 399"/>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110672</xdr:rowOff>
    </xdr:from>
    <xdr:to>
      <xdr:col>22</xdr:col>
      <xdr:colOff>254000</xdr:colOff>
      <xdr:row>41</xdr:row>
      <xdr:rowOff>40822</xdr:rowOff>
    </xdr:to>
    <xdr:sp macro="" textlink="">
      <xdr:nvSpPr>
        <xdr:cNvPr id="401" name="円/楕円 400"/>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50999</xdr:rowOff>
    </xdr:from>
    <xdr:ext cx="762000" cy="259045"/>
    <xdr:sp macro="" textlink="">
      <xdr:nvSpPr>
        <xdr:cNvPr id="402" name="テキスト ボックス 401"/>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168124</xdr:rowOff>
    </xdr:from>
    <xdr:to>
      <xdr:col>21</xdr:col>
      <xdr:colOff>50800</xdr:colOff>
      <xdr:row>41</xdr:row>
      <xdr:rowOff>98274</xdr:rowOff>
    </xdr:to>
    <xdr:sp macro="" textlink="">
      <xdr:nvSpPr>
        <xdr:cNvPr id="403" name="円/楕円 402"/>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83051</xdr:rowOff>
    </xdr:from>
    <xdr:ext cx="762000" cy="259045"/>
    <xdr:sp macro="" textlink="">
      <xdr:nvSpPr>
        <xdr:cNvPr id="404" name="テキスト ボックス 403"/>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168124</xdr:rowOff>
    </xdr:from>
    <xdr:to>
      <xdr:col>19</xdr:col>
      <xdr:colOff>533400</xdr:colOff>
      <xdr:row>41</xdr:row>
      <xdr:rowOff>98274</xdr:rowOff>
    </xdr:to>
    <xdr:sp macro="" textlink="">
      <xdr:nvSpPr>
        <xdr:cNvPr id="405" name="円/楕円 404"/>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108451</xdr:rowOff>
    </xdr:from>
    <xdr:ext cx="762000" cy="259045"/>
    <xdr:sp macro="" textlink="">
      <xdr:nvSpPr>
        <xdr:cNvPr id="406" name="テキスト ボックス 405"/>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年度は、公営企業債等繰入見込額の減等により将来負担額が減少した一方、基金の増加等により充当可能財源は増加しているため、将来負担額は前年度より</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ポイント減少し、前年度までと同様に類似団体平均を下回った。</a:t>
          </a:r>
          <a:endParaRPr lang="ja-JP" altLang="ja-JP">
            <a:effectLst/>
          </a:endParaRPr>
        </a:p>
        <a:p>
          <a:r>
            <a:rPr kumimoji="1" lang="ja-JP" altLang="ja-JP" sz="1100">
              <a:solidFill>
                <a:schemeClr val="dk1"/>
              </a:solidFill>
              <a:effectLst/>
              <a:latin typeface="+mn-lt"/>
              <a:ea typeface="+mn-ea"/>
              <a:cs typeface="+mn-cs"/>
            </a:rPr>
            <a:t>今後も市債（通常債）残高の縮減など行財政改革を進め、財政の健全化に努める。</a:t>
          </a:r>
          <a:endParaRPr lang="ja-JP" altLang="ja-JP">
            <a:effectLst/>
          </a:endParaRP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3" name="直線コネクタ 432"/>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4"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5" name="直線コネクタ 434"/>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60071</xdr:rowOff>
    </xdr:from>
    <xdr:to>
      <xdr:col>24</xdr:col>
      <xdr:colOff>558800</xdr:colOff>
      <xdr:row>17</xdr:row>
      <xdr:rowOff>129083</xdr:rowOff>
    </xdr:to>
    <xdr:cxnSp macro="">
      <xdr:nvCxnSpPr>
        <xdr:cNvPr id="438" name="直線コネクタ 437"/>
        <xdr:cNvCxnSpPr/>
      </xdr:nvCxnSpPr>
      <xdr:spPr>
        <a:xfrm flipV="1">
          <a:off x="16179800" y="2974721"/>
          <a:ext cx="8382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39"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0" name="フローチャート : 判断 439"/>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129083</xdr:rowOff>
    </xdr:from>
    <xdr:to>
      <xdr:col>23</xdr:col>
      <xdr:colOff>406400</xdr:colOff>
      <xdr:row>18</xdr:row>
      <xdr:rowOff>7823</xdr:rowOff>
    </xdr:to>
    <xdr:cxnSp macro="">
      <xdr:nvCxnSpPr>
        <xdr:cNvPr id="441" name="直線コネクタ 440"/>
        <xdr:cNvCxnSpPr/>
      </xdr:nvCxnSpPr>
      <xdr:spPr>
        <a:xfrm flipV="1">
          <a:off x="15290800" y="3043733"/>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2" name="フローチャート : 判断 44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3" name="テキスト ボックス 442"/>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7823</xdr:rowOff>
    </xdr:from>
    <xdr:to>
      <xdr:col>22</xdr:col>
      <xdr:colOff>203200</xdr:colOff>
      <xdr:row>18</xdr:row>
      <xdr:rowOff>14580</xdr:rowOff>
    </xdr:to>
    <xdr:cxnSp macro="">
      <xdr:nvCxnSpPr>
        <xdr:cNvPr id="444" name="直線コネクタ 443"/>
        <xdr:cNvCxnSpPr/>
      </xdr:nvCxnSpPr>
      <xdr:spPr>
        <a:xfrm flipV="1">
          <a:off x="14401800" y="3093923"/>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5" name="フローチャート : 判断 444"/>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64939</xdr:rowOff>
    </xdr:from>
    <xdr:ext cx="762000" cy="259045"/>
    <xdr:sp macro="" textlink="">
      <xdr:nvSpPr>
        <xdr:cNvPr id="446" name="テキスト ボックス 445"/>
        <xdr:cNvSpPr txBox="1"/>
      </xdr:nvSpPr>
      <xdr:spPr>
        <a:xfrm>
          <a:off x="14909800" y="280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14580</xdr:rowOff>
    </xdr:from>
    <xdr:to>
      <xdr:col>21</xdr:col>
      <xdr:colOff>0</xdr:colOff>
      <xdr:row>18</xdr:row>
      <xdr:rowOff>46431</xdr:rowOff>
    </xdr:to>
    <xdr:cxnSp macro="">
      <xdr:nvCxnSpPr>
        <xdr:cNvPr id="447" name="直線コネクタ 446"/>
        <xdr:cNvCxnSpPr/>
      </xdr:nvCxnSpPr>
      <xdr:spPr>
        <a:xfrm flipV="1">
          <a:off x="13512800" y="3100680"/>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48" name="フローチャート : 判断 447"/>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49" name="テキスト ボックス 448"/>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0" name="フローチャート : 判断 449"/>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1" name="テキスト ボックス 450"/>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9271</xdr:rowOff>
    </xdr:from>
    <xdr:to>
      <xdr:col>24</xdr:col>
      <xdr:colOff>609600</xdr:colOff>
      <xdr:row>17</xdr:row>
      <xdr:rowOff>110871</xdr:rowOff>
    </xdr:to>
    <xdr:sp macro="" textlink="">
      <xdr:nvSpPr>
        <xdr:cNvPr id="457" name="円/楕円 456"/>
        <xdr:cNvSpPr/>
      </xdr:nvSpPr>
      <xdr:spPr>
        <a:xfrm>
          <a:off x="169672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25798</xdr:rowOff>
    </xdr:from>
    <xdr:ext cx="762000" cy="259045"/>
    <xdr:sp macro="" textlink="">
      <xdr:nvSpPr>
        <xdr:cNvPr id="458" name="将来負担の状況該当値テキスト"/>
        <xdr:cNvSpPr txBox="1"/>
      </xdr:nvSpPr>
      <xdr:spPr>
        <a:xfrm>
          <a:off x="171069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78283</xdr:rowOff>
    </xdr:from>
    <xdr:to>
      <xdr:col>23</xdr:col>
      <xdr:colOff>457200</xdr:colOff>
      <xdr:row>18</xdr:row>
      <xdr:rowOff>8433</xdr:rowOff>
    </xdr:to>
    <xdr:sp macro="" textlink="">
      <xdr:nvSpPr>
        <xdr:cNvPr id="459" name="円/楕円 458"/>
        <xdr:cNvSpPr/>
      </xdr:nvSpPr>
      <xdr:spPr>
        <a:xfrm>
          <a:off x="16129000" y="299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18610</xdr:rowOff>
    </xdr:from>
    <xdr:ext cx="736600" cy="259045"/>
    <xdr:sp macro="" textlink="">
      <xdr:nvSpPr>
        <xdr:cNvPr id="460" name="テキスト ボックス 459"/>
        <xdr:cNvSpPr txBox="1"/>
      </xdr:nvSpPr>
      <xdr:spPr>
        <a:xfrm>
          <a:off x="15798800" y="276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128473</xdr:rowOff>
    </xdr:from>
    <xdr:to>
      <xdr:col>22</xdr:col>
      <xdr:colOff>254000</xdr:colOff>
      <xdr:row>18</xdr:row>
      <xdr:rowOff>58623</xdr:rowOff>
    </xdr:to>
    <xdr:sp macro="" textlink="">
      <xdr:nvSpPr>
        <xdr:cNvPr id="461" name="円/楕円 460"/>
        <xdr:cNvSpPr/>
      </xdr:nvSpPr>
      <xdr:spPr>
        <a:xfrm>
          <a:off x="15240000" y="3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43400</xdr:rowOff>
    </xdr:from>
    <xdr:ext cx="762000" cy="259045"/>
    <xdr:sp macro="" textlink="">
      <xdr:nvSpPr>
        <xdr:cNvPr id="462" name="テキスト ボックス 461"/>
        <xdr:cNvSpPr txBox="1"/>
      </xdr:nvSpPr>
      <xdr:spPr>
        <a:xfrm>
          <a:off x="14909800" y="312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135230</xdr:rowOff>
    </xdr:from>
    <xdr:to>
      <xdr:col>21</xdr:col>
      <xdr:colOff>50800</xdr:colOff>
      <xdr:row>18</xdr:row>
      <xdr:rowOff>65380</xdr:rowOff>
    </xdr:to>
    <xdr:sp macro="" textlink="">
      <xdr:nvSpPr>
        <xdr:cNvPr id="463" name="円/楕円 462"/>
        <xdr:cNvSpPr/>
      </xdr:nvSpPr>
      <xdr:spPr>
        <a:xfrm>
          <a:off x="14351000" y="30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75557</xdr:rowOff>
    </xdr:from>
    <xdr:ext cx="762000" cy="259045"/>
    <xdr:sp macro="" textlink="">
      <xdr:nvSpPr>
        <xdr:cNvPr id="464" name="テキスト ボックス 463"/>
        <xdr:cNvSpPr txBox="1"/>
      </xdr:nvSpPr>
      <xdr:spPr>
        <a:xfrm>
          <a:off x="14020800" y="28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167081</xdr:rowOff>
    </xdr:from>
    <xdr:to>
      <xdr:col>19</xdr:col>
      <xdr:colOff>533400</xdr:colOff>
      <xdr:row>18</xdr:row>
      <xdr:rowOff>97231</xdr:rowOff>
    </xdr:to>
    <xdr:sp macro="" textlink="">
      <xdr:nvSpPr>
        <xdr:cNvPr id="465" name="円/楕円 464"/>
        <xdr:cNvSpPr/>
      </xdr:nvSpPr>
      <xdr:spPr>
        <a:xfrm>
          <a:off x="13462000" y="308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107408</xdr:rowOff>
    </xdr:from>
    <xdr:ext cx="762000" cy="259045"/>
    <xdr:sp macro="" textlink="">
      <xdr:nvSpPr>
        <xdr:cNvPr id="466" name="テキスト ボックス 465"/>
        <xdr:cNvSpPr txBox="1"/>
      </xdr:nvSpPr>
      <xdr:spPr>
        <a:xfrm>
          <a:off x="13131800" y="285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より高い傾向が続いている。これは、使用料や退職手当債など人件費に充当している特定財源が他都市に比べて少なく、一般財源で賄われる歳出額の割合が高いことが原因と考えられ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本市で独自に行っていた地域手当の減額措置の終了や勤勉手当の見直し</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ポイントの増となった。</a:t>
          </a:r>
          <a:endParaRPr lang="ja-JP" altLang="ja-JP">
            <a:effectLst/>
          </a:endParaRPr>
        </a:p>
        <a:p>
          <a:r>
            <a:rPr kumimoji="1" lang="ja-JP" altLang="ja-JP" sz="1100">
              <a:solidFill>
                <a:schemeClr val="dk1"/>
              </a:solidFill>
              <a:effectLst/>
              <a:latin typeface="+mn-lt"/>
              <a:ea typeface="+mn-ea"/>
              <a:cs typeface="+mn-cs"/>
            </a:rPr>
            <a:t> 今後も適正な給与水準のあり方の検討や職員数の削減に努める。</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38100</xdr:rowOff>
    </xdr:from>
    <xdr:to>
      <xdr:col>7</xdr:col>
      <xdr:colOff>15875</xdr:colOff>
      <xdr:row>39</xdr:row>
      <xdr:rowOff>6350</xdr:rowOff>
    </xdr:to>
    <xdr:cxnSp macro="">
      <xdr:nvCxnSpPr>
        <xdr:cNvPr id="66" name="直線コネクタ 65"/>
        <xdr:cNvCxnSpPr/>
      </xdr:nvCxnSpPr>
      <xdr:spPr>
        <a:xfrm>
          <a:off x="3987800" y="6553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38100</xdr:rowOff>
    </xdr:from>
    <xdr:to>
      <xdr:col>5</xdr:col>
      <xdr:colOff>549275</xdr:colOff>
      <xdr:row>38</xdr:row>
      <xdr:rowOff>63500</xdr:rowOff>
    </xdr:to>
    <xdr:cxnSp macro="">
      <xdr:nvCxnSpPr>
        <xdr:cNvPr id="69" name="直線コネクタ 68"/>
        <xdr:cNvCxnSpPr/>
      </xdr:nvCxnSpPr>
      <xdr:spPr>
        <a:xfrm flipV="1">
          <a:off x="30988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0</xdr:rowOff>
    </xdr:from>
    <xdr:to>
      <xdr:col>4</xdr:col>
      <xdr:colOff>346075</xdr:colOff>
      <xdr:row>38</xdr:row>
      <xdr:rowOff>63500</xdr:rowOff>
    </xdr:to>
    <xdr:cxnSp macro="">
      <xdr:nvCxnSpPr>
        <xdr:cNvPr id="72" name="直線コネクタ 71"/>
        <xdr:cNvCxnSpPr/>
      </xdr:nvCxnSpPr>
      <xdr:spPr>
        <a:xfrm>
          <a:off x="2209800" y="6515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0</xdr:rowOff>
    </xdr:from>
    <xdr:to>
      <xdr:col>3</xdr:col>
      <xdr:colOff>142875</xdr:colOff>
      <xdr:row>38</xdr:row>
      <xdr:rowOff>50800</xdr:rowOff>
    </xdr:to>
    <xdr:cxnSp macro="">
      <xdr:nvCxnSpPr>
        <xdr:cNvPr id="75" name="直線コネクタ 74"/>
        <xdr:cNvCxnSpPr/>
      </xdr:nvCxnSpPr>
      <xdr:spPr>
        <a:xfrm flipV="1">
          <a:off x="1320800" y="6515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127000</xdr:rowOff>
    </xdr:from>
    <xdr:to>
      <xdr:col>7</xdr:col>
      <xdr:colOff>66675</xdr:colOff>
      <xdr:row>39</xdr:row>
      <xdr:rowOff>57150</xdr:rowOff>
    </xdr:to>
    <xdr:sp macro="" textlink="">
      <xdr:nvSpPr>
        <xdr:cNvPr id="85" name="円/楕円 84"/>
        <xdr:cNvSpPr/>
      </xdr:nvSpPr>
      <xdr:spPr>
        <a:xfrm>
          <a:off x="47752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99077</xdr:rowOff>
    </xdr:from>
    <xdr:ext cx="762000" cy="259045"/>
    <xdr:sp macro="" textlink="">
      <xdr:nvSpPr>
        <xdr:cNvPr id="86" name="人件費該当値テキスト"/>
        <xdr:cNvSpPr txBox="1"/>
      </xdr:nvSpPr>
      <xdr:spPr>
        <a:xfrm>
          <a:off x="49149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158750</xdr:rowOff>
    </xdr:from>
    <xdr:to>
      <xdr:col>5</xdr:col>
      <xdr:colOff>600075</xdr:colOff>
      <xdr:row>38</xdr:row>
      <xdr:rowOff>88900</xdr:rowOff>
    </xdr:to>
    <xdr:sp macro="" textlink="">
      <xdr:nvSpPr>
        <xdr:cNvPr id="87" name="円/楕円 86"/>
        <xdr:cNvSpPr/>
      </xdr:nvSpPr>
      <xdr:spPr>
        <a:xfrm>
          <a:off x="3937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73677</xdr:rowOff>
    </xdr:from>
    <xdr:ext cx="736600" cy="259045"/>
    <xdr:sp macro="" textlink="">
      <xdr:nvSpPr>
        <xdr:cNvPr id="88" name="テキスト ボックス 87"/>
        <xdr:cNvSpPr txBox="1"/>
      </xdr:nvSpPr>
      <xdr:spPr>
        <a:xfrm>
          <a:off x="3606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12700</xdr:rowOff>
    </xdr:from>
    <xdr:to>
      <xdr:col>4</xdr:col>
      <xdr:colOff>396875</xdr:colOff>
      <xdr:row>38</xdr:row>
      <xdr:rowOff>114300</xdr:rowOff>
    </xdr:to>
    <xdr:sp macro="" textlink="">
      <xdr:nvSpPr>
        <xdr:cNvPr id="89" name="円/楕円 88"/>
        <xdr:cNvSpPr/>
      </xdr:nvSpPr>
      <xdr:spPr>
        <a:xfrm>
          <a:off x="3048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90" name="テキスト ボックス 89"/>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120650</xdr:rowOff>
    </xdr:from>
    <xdr:to>
      <xdr:col>3</xdr:col>
      <xdr:colOff>193675</xdr:colOff>
      <xdr:row>38</xdr:row>
      <xdr:rowOff>50800</xdr:rowOff>
    </xdr:to>
    <xdr:sp macro="" textlink="">
      <xdr:nvSpPr>
        <xdr:cNvPr id="91" name="円/楕円 90"/>
        <xdr:cNvSpPr/>
      </xdr:nvSpPr>
      <xdr:spPr>
        <a:xfrm>
          <a:off x="2159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35577</xdr:rowOff>
    </xdr:from>
    <xdr:ext cx="762000" cy="259045"/>
    <xdr:sp macro="" textlink="">
      <xdr:nvSpPr>
        <xdr:cNvPr id="92" name="テキスト ボックス 91"/>
        <xdr:cNvSpPr txBox="1"/>
      </xdr:nvSpPr>
      <xdr:spPr>
        <a:xfrm>
          <a:off x="1828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3" name="円/楕円 92"/>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4" name="テキスト ボックス 93"/>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物件費に係る経常収支比率は類似団体平均より高い傾向が続いている。これは、ごみ収集業務や学校給食調理業務で民営化が進んでいることなどが原因と考えられる。平成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年度は経常経費の歳出額は減となったものの地方消費税交付金等の一般財源の減により僅かに悪化して</a:t>
          </a:r>
          <a:r>
            <a:rPr kumimoji="1" lang="en-US" altLang="ja-JP" sz="1100">
              <a:solidFill>
                <a:schemeClr val="dk1"/>
              </a:solidFill>
              <a:effectLst/>
              <a:latin typeface="+mn-lt"/>
              <a:ea typeface="+mn-ea"/>
              <a:cs typeface="+mn-cs"/>
            </a:rPr>
            <a:t>16.7</a:t>
          </a:r>
          <a:r>
            <a:rPr kumimoji="1" lang="ja-JP" altLang="ja-JP" sz="1100">
              <a:solidFill>
                <a:schemeClr val="dk1"/>
              </a:solidFill>
              <a:effectLst/>
              <a:latin typeface="+mn-lt"/>
              <a:ea typeface="+mn-ea"/>
              <a:cs typeface="+mn-cs"/>
            </a:rPr>
            <a:t>％となったが、類似団体平均との差は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ポイントに縮小している。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18</xdr:row>
      <xdr:rowOff>114300</xdr:rowOff>
    </xdr:to>
    <xdr:cxnSp macro="">
      <xdr:nvCxnSpPr>
        <xdr:cNvPr id="127" name="直線コネクタ 126"/>
        <xdr:cNvCxnSpPr/>
      </xdr:nvCxnSpPr>
      <xdr:spPr>
        <a:xfrm>
          <a:off x="15671800" y="318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101600</xdr:rowOff>
    </xdr:from>
    <xdr:to>
      <xdr:col>22</xdr:col>
      <xdr:colOff>565150</xdr:colOff>
      <xdr:row>19</xdr:row>
      <xdr:rowOff>31750</xdr:rowOff>
    </xdr:to>
    <xdr:cxnSp macro="">
      <xdr:nvCxnSpPr>
        <xdr:cNvPr id="130" name="直線コネクタ 129"/>
        <xdr:cNvCxnSpPr/>
      </xdr:nvCxnSpPr>
      <xdr:spPr>
        <a:xfrm flipV="1">
          <a:off x="14782800" y="318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101600</xdr:rowOff>
    </xdr:from>
    <xdr:to>
      <xdr:col>21</xdr:col>
      <xdr:colOff>361950</xdr:colOff>
      <xdr:row>19</xdr:row>
      <xdr:rowOff>31750</xdr:rowOff>
    </xdr:to>
    <xdr:cxnSp macro="">
      <xdr:nvCxnSpPr>
        <xdr:cNvPr id="133" name="直線コネクタ 132"/>
        <xdr:cNvCxnSpPr/>
      </xdr:nvCxnSpPr>
      <xdr:spPr>
        <a:xfrm>
          <a:off x="13893800" y="318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25400</xdr:rowOff>
    </xdr:from>
    <xdr:to>
      <xdr:col>20</xdr:col>
      <xdr:colOff>158750</xdr:colOff>
      <xdr:row>18</xdr:row>
      <xdr:rowOff>101600</xdr:rowOff>
    </xdr:to>
    <xdr:cxnSp macro="">
      <xdr:nvCxnSpPr>
        <xdr:cNvPr id="136" name="直線コネクタ 135"/>
        <xdr:cNvCxnSpPr/>
      </xdr:nvCxnSpPr>
      <xdr:spPr>
        <a:xfrm>
          <a:off x="13004800" y="311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48" name="円/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152400</xdr:rowOff>
    </xdr:from>
    <xdr:to>
      <xdr:col>21</xdr:col>
      <xdr:colOff>412750</xdr:colOff>
      <xdr:row>19</xdr:row>
      <xdr:rowOff>82550</xdr:rowOff>
    </xdr:to>
    <xdr:sp macro="" textlink="">
      <xdr:nvSpPr>
        <xdr:cNvPr id="150" name="円/楕円 149"/>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67327</xdr:rowOff>
    </xdr:from>
    <xdr:ext cx="762000" cy="259045"/>
    <xdr:sp macro="" textlink="">
      <xdr:nvSpPr>
        <xdr:cNvPr id="151" name="テキスト ボックス 150"/>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50800</xdr:rowOff>
    </xdr:from>
    <xdr:to>
      <xdr:col>20</xdr:col>
      <xdr:colOff>209550</xdr:colOff>
      <xdr:row>18</xdr:row>
      <xdr:rowOff>152400</xdr:rowOff>
    </xdr:to>
    <xdr:sp macro="" textlink="">
      <xdr:nvSpPr>
        <xdr:cNvPr id="152" name="円/楕円 151"/>
        <xdr:cNvSpPr/>
      </xdr:nvSpPr>
      <xdr:spPr>
        <a:xfrm>
          <a:off x="13843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137177</xdr:rowOff>
    </xdr:from>
    <xdr:ext cx="762000" cy="259045"/>
    <xdr:sp macro="" textlink="">
      <xdr:nvSpPr>
        <xdr:cNvPr id="153" name="テキスト ボックス 152"/>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146050</xdr:rowOff>
    </xdr:from>
    <xdr:to>
      <xdr:col>19</xdr:col>
      <xdr:colOff>6350</xdr:colOff>
      <xdr:row>18</xdr:row>
      <xdr:rowOff>76200</xdr:rowOff>
    </xdr:to>
    <xdr:sp macro="" textlink="">
      <xdr:nvSpPr>
        <xdr:cNvPr id="154" name="円/楕円 153"/>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60977</xdr:rowOff>
    </xdr:from>
    <xdr:ext cx="762000" cy="259045"/>
    <xdr:sp macro="" textlink="">
      <xdr:nvSpPr>
        <xdr:cNvPr id="155" name="テキスト ボックス 154"/>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扶助費に係る経常収支比率は、平成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年度は類似団体平均を</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っている。これは、他都市に比べて保護率や高齢化率が低い傾向にあることなどが要因と考えられる。しかし、保育施設等の運営など子育て支援に要する経費が増加傾向であることなどから、上昇傾向が続いている。</a:t>
          </a:r>
          <a:endParaRPr lang="ja-JP" altLang="ja-JP">
            <a:effectLst/>
          </a:endParaRPr>
        </a:p>
        <a:p>
          <a:r>
            <a:rPr kumimoji="1" lang="ja-JP" altLang="ja-JP" sz="1100">
              <a:solidFill>
                <a:schemeClr val="dk1"/>
              </a:solidFill>
              <a:effectLst/>
              <a:latin typeface="+mn-lt"/>
              <a:ea typeface="+mn-ea"/>
              <a:cs typeface="+mn-cs"/>
            </a:rPr>
            <a:t>本格的な少子高齢化の到来によりさらなる上昇も見込まれるが、持続可能な財政運営に努める。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50800</xdr:rowOff>
    </xdr:from>
    <xdr:to>
      <xdr:col>7</xdr:col>
      <xdr:colOff>15875</xdr:colOff>
      <xdr:row>54</xdr:row>
      <xdr:rowOff>50800</xdr:rowOff>
    </xdr:to>
    <xdr:cxnSp macro="">
      <xdr:nvCxnSpPr>
        <xdr:cNvPr id="188" name="直線コネクタ 187"/>
        <xdr:cNvCxnSpPr/>
      </xdr:nvCxnSpPr>
      <xdr:spPr>
        <a:xfrm>
          <a:off x="3987800" y="91376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29227</xdr:rowOff>
    </xdr:from>
    <xdr:ext cx="762000" cy="259045"/>
    <xdr:sp macro="" textlink="">
      <xdr:nvSpPr>
        <xdr:cNvPr id="189"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50800</xdr:rowOff>
    </xdr:from>
    <xdr:to>
      <xdr:col>5</xdr:col>
      <xdr:colOff>549275</xdr:colOff>
      <xdr:row>53</xdr:row>
      <xdr:rowOff>146050</xdr:rowOff>
    </xdr:to>
    <xdr:cxnSp macro="">
      <xdr:nvCxnSpPr>
        <xdr:cNvPr id="191" name="直線コネクタ 190"/>
        <xdr:cNvCxnSpPr/>
      </xdr:nvCxnSpPr>
      <xdr:spPr>
        <a:xfrm flipV="1">
          <a:off x="3098800" y="913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162577</xdr:rowOff>
    </xdr:from>
    <xdr:ext cx="736600" cy="259045"/>
    <xdr:sp macro="" textlink="">
      <xdr:nvSpPr>
        <xdr:cNvPr id="193" name="テキスト ボックス 192"/>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4" name="直線コネクタ 193"/>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67327</xdr:rowOff>
    </xdr:from>
    <xdr:ext cx="762000" cy="259045"/>
    <xdr:sp macro="" textlink="">
      <xdr:nvSpPr>
        <xdr:cNvPr id="196" name="テキスト ボックス 195"/>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127000</xdr:rowOff>
    </xdr:to>
    <xdr:cxnSp macro="">
      <xdr:nvCxnSpPr>
        <xdr:cNvPr id="197" name="直線コネクタ 196"/>
        <xdr:cNvCxnSpPr/>
      </xdr:nvCxnSpPr>
      <xdr:spPr>
        <a:xfrm>
          <a:off x="1320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01" name="テキスト ボックス 200"/>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7" name="円/楕円 206"/>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8"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0</xdr:rowOff>
    </xdr:from>
    <xdr:to>
      <xdr:col>5</xdr:col>
      <xdr:colOff>600075</xdr:colOff>
      <xdr:row>53</xdr:row>
      <xdr:rowOff>101600</xdr:rowOff>
    </xdr:to>
    <xdr:sp macro="" textlink="">
      <xdr:nvSpPr>
        <xdr:cNvPr id="209" name="円/楕円 208"/>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111777</xdr:rowOff>
    </xdr:from>
    <xdr:ext cx="736600" cy="259045"/>
    <xdr:sp macro="" textlink="">
      <xdr:nvSpPr>
        <xdr:cNvPr id="210" name="テキスト ボックス 209"/>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1" name="円/楕円 210"/>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2" name="テキスト ボックス 211"/>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3" name="円/楕円 212"/>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4" name="テキスト ボックス 213"/>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5" name="円/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その他に係る経常収支比率は類似団体平均並みの推移となっている。</a:t>
          </a:r>
          <a:endParaRPr lang="ja-JP" altLang="ja-JP">
            <a:effectLst/>
          </a:endParaRPr>
        </a:p>
        <a:p>
          <a:r>
            <a:rPr kumimoji="1" lang="ja-JP" altLang="ja-JP" sz="1100">
              <a:solidFill>
                <a:schemeClr val="dk1"/>
              </a:solidFill>
              <a:effectLst/>
              <a:latin typeface="+mn-lt"/>
              <a:ea typeface="+mn-ea"/>
              <a:cs typeface="+mn-cs"/>
            </a:rPr>
            <a:t>その他の主な経費は維持補修費や繰出金であるが、平成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年度は道路維持修繕費が増加したことなどに伴い、前年度比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ポイントの増加となった。</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56</xdr:row>
      <xdr:rowOff>110672</xdr:rowOff>
    </xdr:to>
    <xdr:cxnSp macro="">
      <xdr:nvCxnSpPr>
        <xdr:cNvPr id="251" name="直線コネクタ 250"/>
        <xdr:cNvCxnSpPr/>
      </xdr:nvCxnSpPr>
      <xdr:spPr>
        <a:xfrm>
          <a:off x="15671800" y="95159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27412</xdr:rowOff>
    </xdr:from>
    <xdr:ext cx="762000" cy="259045"/>
    <xdr:sp macro="" textlink="">
      <xdr:nvSpPr>
        <xdr:cNvPr id="252" name="その他平均値テキスト"/>
        <xdr:cNvSpPr txBox="1"/>
      </xdr:nvSpPr>
      <xdr:spPr>
        <a:xfrm>
          <a:off x="16598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86178</xdr:rowOff>
    </xdr:to>
    <xdr:cxnSp macro="">
      <xdr:nvCxnSpPr>
        <xdr:cNvPr id="254" name="直線コネクタ 253"/>
        <xdr:cNvCxnSpPr/>
      </xdr:nvCxnSpPr>
      <xdr:spPr>
        <a:xfrm>
          <a:off x="14782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4535</xdr:rowOff>
    </xdr:from>
    <xdr:to>
      <xdr:col>21</xdr:col>
      <xdr:colOff>361950</xdr:colOff>
      <xdr:row>55</xdr:row>
      <xdr:rowOff>20865</xdr:rowOff>
    </xdr:to>
    <xdr:cxnSp macro="">
      <xdr:nvCxnSpPr>
        <xdr:cNvPr id="257" name="直線コネクタ 256"/>
        <xdr:cNvCxnSpPr/>
      </xdr:nvCxnSpPr>
      <xdr:spPr>
        <a:xfrm>
          <a:off x="13893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94343</xdr:rowOff>
    </xdr:from>
    <xdr:to>
      <xdr:col>20</xdr:col>
      <xdr:colOff>158750</xdr:colOff>
      <xdr:row>55</xdr:row>
      <xdr:rowOff>4535</xdr:rowOff>
    </xdr:to>
    <xdr:cxnSp macro="">
      <xdr:nvCxnSpPr>
        <xdr:cNvPr id="260" name="直線コネクタ 259"/>
        <xdr:cNvCxnSpPr/>
      </xdr:nvCxnSpPr>
      <xdr:spPr>
        <a:xfrm>
          <a:off x="13004800" y="93526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59872</xdr:rowOff>
    </xdr:from>
    <xdr:to>
      <xdr:col>24</xdr:col>
      <xdr:colOff>82550</xdr:colOff>
      <xdr:row>56</xdr:row>
      <xdr:rowOff>161472</xdr:rowOff>
    </xdr:to>
    <xdr:sp macro="" textlink="">
      <xdr:nvSpPr>
        <xdr:cNvPr id="270" name="円/楕円 269"/>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31949</xdr:rowOff>
    </xdr:from>
    <xdr:ext cx="762000" cy="259045"/>
    <xdr:sp macro="" textlink="">
      <xdr:nvSpPr>
        <xdr:cNvPr id="271" name="その他該当値テキスト"/>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35378</xdr:rowOff>
    </xdr:from>
    <xdr:to>
      <xdr:col>22</xdr:col>
      <xdr:colOff>615950</xdr:colOff>
      <xdr:row>55</xdr:row>
      <xdr:rowOff>136978</xdr:rowOff>
    </xdr:to>
    <xdr:sp macro="" textlink="">
      <xdr:nvSpPr>
        <xdr:cNvPr id="272" name="円/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141515</xdr:rowOff>
    </xdr:from>
    <xdr:to>
      <xdr:col>21</xdr:col>
      <xdr:colOff>412750</xdr:colOff>
      <xdr:row>55</xdr:row>
      <xdr:rowOff>71665</xdr:rowOff>
    </xdr:to>
    <xdr:sp macro="" textlink="">
      <xdr:nvSpPr>
        <xdr:cNvPr id="274" name="円/楕円 273"/>
        <xdr:cNvSpPr/>
      </xdr:nvSpPr>
      <xdr:spPr>
        <a:xfrm>
          <a:off x="14732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81842</xdr:rowOff>
    </xdr:from>
    <xdr:ext cx="762000" cy="259045"/>
    <xdr:sp macro="" textlink="">
      <xdr:nvSpPr>
        <xdr:cNvPr id="275" name="テキスト ボックス 274"/>
        <xdr:cNvSpPr txBox="1"/>
      </xdr:nvSpPr>
      <xdr:spPr>
        <a:xfrm>
          <a:off x="14401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125185</xdr:rowOff>
    </xdr:from>
    <xdr:to>
      <xdr:col>20</xdr:col>
      <xdr:colOff>209550</xdr:colOff>
      <xdr:row>55</xdr:row>
      <xdr:rowOff>55335</xdr:rowOff>
    </xdr:to>
    <xdr:sp macro="" textlink="">
      <xdr:nvSpPr>
        <xdr:cNvPr id="276" name="円/楕円 275"/>
        <xdr:cNvSpPr/>
      </xdr:nvSpPr>
      <xdr:spPr>
        <a:xfrm>
          <a:off x="13843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65512</xdr:rowOff>
    </xdr:from>
    <xdr:ext cx="762000" cy="259045"/>
    <xdr:sp macro="" textlink="">
      <xdr:nvSpPr>
        <xdr:cNvPr id="277" name="テキスト ボックス 276"/>
        <xdr:cNvSpPr txBox="1"/>
      </xdr:nvSpPr>
      <xdr:spPr>
        <a:xfrm>
          <a:off x="13512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43543</xdr:rowOff>
    </xdr:from>
    <xdr:to>
      <xdr:col>19</xdr:col>
      <xdr:colOff>6350</xdr:colOff>
      <xdr:row>54</xdr:row>
      <xdr:rowOff>145143</xdr:rowOff>
    </xdr:to>
    <xdr:sp macro="" textlink="">
      <xdr:nvSpPr>
        <xdr:cNvPr id="278" name="円/楕円 277"/>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155320</xdr:rowOff>
    </xdr:from>
    <xdr:ext cx="762000" cy="259045"/>
    <xdr:sp macro="" textlink="">
      <xdr:nvSpPr>
        <xdr:cNvPr id="279" name="テキスト ボックス 278"/>
        <xdr:cNvSpPr txBox="1"/>
      </xdr:nvSpPr>
      <xdr:spPr>
        <a:xfrm>
          <a:off x="12623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補助費に係る経常収支比率は類似団体平均よりも低い傾向が続いている。これは、他都市に比べて高齢化率が低い傾向にあることなどが要因と考えられる。平成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年度は経常経費の歳出額の減により僅かに回復して</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％となり、例年同様の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台での推移となった。</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165100</xdr:rowOff>
    </xdr:to>
    <xdr:cxnSp macro="">
      <xdr:nvCxnSpPr>
        <xdr:cNvPr id="312" name="直線コネクタ 311"/>
        <xdr:cNvCxnSpPr/>
      </xdr:nvCxnSpPr>
      <xdr:spPr>
        <a:xfrm flipV="1">
          <a:off x="15671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165100</xdr:rowOff>
    </xdr:from>
    <xdr:to>
      <xdr:col>22</xdr:col>
      <xdr:colOff>565150</xdr:colOff>
      <xdr:row>37</xdr:row>
      <xdr:rowOff>31750</xdr:rowOff>
    </xdr:to>
    <xdr:cxnSp macro="">
      <xdr:nvCxnSpPr>
        <xdr:cNvPr id="315" name="直線コネクタ 314"/>
        <xdr:cNvCxnSpPr/>
      </xdr:nvCxnSpPr>
      <xdr:spPr>
        <a:xfrm flipV="1">
          <a:off x="14782800" y="633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127000</xdr:rowOff>
    </xdr:from>
    <xdr:to>
      <xdr:col>21</xdr:col>
      <xdr:colOff>361950</xdr:colOff>
      <xdr:row>37</xdr:row>
      <xdr:rowOff>31750</xdr:rowOff>
    </xdr:to>
    <xdr:cxnSp macro="">
      <xdr:nvCxnSpPr>
        <xdr:cNvPr id="318" name="直線コネクタ 317"/>
        <xdr:cNvCxnSpPr/>
      </xdr:nvCxnSpPr>
      <xdr:spPr>
        <a:xfrm>
          <a:off x="13893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139700</xdr:rowOff>
    </xdr:to>
    <xdr:cxnSp macro="">
      <xdr:nvCxnSpPr>
        <xdr:cNvPr id="321" name="直線コネクタ 320"/>
        <xdr:cNvCxnSpPr/>
      </xdr:nvCxnSpPr>
      <xdr:spPr>
        <a:xfrm flipV="1">
          <a:off x="13004800" y="629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1" name="円/楕円 330"/>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2"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114300</xdr:rowOff>
    </xdr:from>
    <xdr:to>
      <xdr:col>22</xdr:col>
      <xdr:colOff>615950</xdr:colOff>
      <xdr:row>37</xdr:row>
      <xdr:rowOff>44450</xdr:rowOff>
    </xdr:to>
    <xdr:sp macro="" textlink="">
      <xdr:nvSpPr>
        <xdr:cNvPr id="333" name="円/楕円 33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34" name="テキスト ボックス 33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152400</xdr:rowOff>
    </xdr:from>
    <xdr:to>
      <xdr:col>21</xdr:col>
      <xdr:colOff>412750</xdr:colOff>
      <xdr:row>37</xdr:row>
      <xdr:rowOff>82550</xdr:rowOff>
    </xdr:to>
    <xdr:sp macro="" textlink="">
      <xdr:nvSpPr>
        <xdr:cNvPr id="335" name="円/楕円 334"/>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92727</xdr:rowOff>
    </xdr:from>
    <xdr:ext cx="762000" cy="259045"/>
    <xdr:sp macro="" textlink="">
      <xdr:nvSpPr>
        <xdr:cNvPr id="336" name="テキスト ボックス 335"/>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76200</xdr:rowOff>
    </xdr:from>
    <xdr:to>
      <xdr:col>20</xdr:col>
      <xdr:colOff>209550</xdr:colOff>
      <xdr:row>37</xdr:row>
      <xdr:rowOff>6350</xdr:rowOff>
    </xdr:to>
    <xdr:sp macro="" textlink="">
      <xdr:nvSpPr>
        <xdr:cNvPr id="337" name="円/楕円 336"/>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38" name="テキスト ボックス 337"/>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39" name="円/楕円 338"/>
        <xdr:cNvSpPr/>
      </xdr:nvSpPr>
      <xdr:spPr>
        <a:xfrm>
          <a:off x="12954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40" name="テキスト ボックス 339"/>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ポイント増加し、類似団体平均と比べて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23.0</a:t>
          </a:r>
          <a:r>
            <a:rPr kumimoji="1" lang="ja-JP" altLang="ja-JP" sz="1100">
              <a:solidFill>
                <a:schemeClr val="dk1"/>
              </a:solidFill>
              <a:effectLst/>
              <a:latin typeface="+mn-lt"/>
              <a:ea typeface="+mn-ea"/>
              <a:cs typeface="+mn-cs"/>
            </a:rPr>
            <a:t>％となった。臨時財政対策債の発行等による市債残高の増加に伴い、いまだ公債費負担が高い傾向が続いているものの、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ヵ年の推移を見ると、類似団体平均との差は確実に縮まりつつある。今後とも、「仙台市行財政改革推進プラン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」に基づき公共投資の厳選・重点化を行い、臨時財政対策債等を除いた市債残高の縮減に努める。</a:t>
          </a:r>
          <a:endParaRPr lang="ja-JP" altLang="ja-JP" sz="96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102507</xdr:rowOff>
    </xdr:from>
    <xdr:to>
      <xdr:col>7</xdr:col>
      <xdr:colOff>15875</xdr:colOff>
      <xdr:row>77</xdr:row>
      <xdr:rowOff>124279</xdr:rowOff>
    </xdr:to>
    <xdr:cxnSp macro="">
      <xdr:nvCxnSpPr>
        <xdr:cNvPr id="375" name="直線コネクタ 374"/>
        <xdr:cNvCxnSpPr/>
      </xdr:nvCxnSpPr>
      <xdr:spPr>
        <a:xfrm>
          <a:off x="3987800" y="13304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163484</xdr:rowOff>
    </xdr:from>
    <xdr:ext cx="762000" cy="259045"/>
    <xdr:sp macro="" textlink="">
      <xdr:nvSpPr>
        <xdr:cNvPr id="376"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102507</xdr:rowOff>
    </xdr:from>
    <xdr:to>
      <xdr:col>5</xdr:col>
      <xdr:colOff>549275</xdr:colOff>
      <xdr:row>77</xdr:row>
      <xdr:rowOff>167821</xdr:rowOff>
    </xdr:to>
    <xdr:cxnSp macro="">
      <xdr:nvCxnSpPr>
        <xdr:cNvPr id="378" name="直線コネクタ 377"/>
        <xdr:cNvCxnSpPr/>
      </xdr:nvCxnSpPr>
      <xdr:spPr>
        <a:xfrm flipV="1">
          <a:off x="3098800" y="13304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80" name="テキスト ボックス 379"/>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167821</xdr:rowOff>
    </xdr:from>
    <xdr:to>
      <xdr:col>4</xdr:col>
      <xdr:colOff>346075</xdr:colOff>
      <xdr:row>78</xdr:row>
      <xdr:rowOff>127000</xdr:rowOff>
    </xdr:to>
    <xdr:cxnSp macro="">
      <xdr:nvCxnSpPr>
        <xdr:cNvPr id="381" name="直線コネクタ 380"/>
        <xdr:cNvCxnSpPr/>
      </xdr:nvCxnSpPr>
      <xdr:spPr>
        <a:xfrm flipV="1">
          <a:off x="2209800" y="133694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109056</xdr:rowOff>
    </xdr:from>
    <xdr:ext cx="762000" cy="259045"/>
    <xdr:sp macro="" textlink="">
      <xdr:nvSpPr>
        <xdr:cNvPr id="383" name="テキスト ボックス 382"/>
        <xdr:cNvSpPr txBox="1"/>
      </xdr:nvSpPr>
      <xdr:spPr>
        <a:xfrm>
          <a:off x="2717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148771</xdr:rowOff>
    </xdr:to>
    <xdr:cxnSp macro="">
      <xdr:nvCxnSpPr>
        <xdr:cNvPr id="384" name="直線コネクタ 383"/>
        <xdr:cNvCxnSpPr/>
      </xdr:nvCxnSpPr>
      <xdr:spPr>
        <a:xfrm flipV="1">
          <a:off x="1320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163484</xdr:rowOff>
    </xdr:from>
    <xdr:ext cx="762000" cy="259045"/>
    <xdr:sp macro="" textlink="">
      <xdr:nvSpPr>
        <xdr:cNvPr id="386" name="テキスト ボックス 385"/>
        <xdr:cNvSpPr txBox="1"/>
      </xdr:nvSpPr>
      <xdr:spPr>
        <a:xfrm>
          <a:off x="1828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152598</xdr:rowOff>
    </xdr:from>
    <xdr:ext cx="762000" cy="259045"/>
    <xdr:sp macro="" textlink="">
      <xdr:nvSpPr>
        <xdr:cNvPr id="388" name="テキスト ボックス 387"/>
        <xdr:cNvSpPr txBox="1"/>
      </xdr:nvSpPr>
      <xdr:spPr>
        <a:xfrm>
          <a:off x="939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94" name="円/楕円 393"/>
        <xdr:cNvSpPr/>
      </xdr:nvSpPr>
      <xdr:spPr>
        <a:xfrm>
          <a:off x="47752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45556</xdr:rowOff>
    </xdr:from>
    <xdr:ext cx="762000" cy="259045"/>
    <xdr:sp macro="" textlink="">
      <xdr:nvSpPr>
        <xdr:cNvPr id="395" name="公債費該当値テキスト"/>
        <xdr:cNvSpPr txBox="1"/>
      </xdr:nvSpPr>
      <xdr:spPr>
        <a:xfrm>
          <a:off x="4914900" y="132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96" name="円/楕円 395"/>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97" name="テキスト ボックス 396"/>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117021</xdr:rowOff>
    </xdr:from>
    <xdr:to>
      <xdr:col>4</xdr:col>
      <xdr:colOff>396875</xdr:colOff>
      <xdr:row>78</xdr:row>
      <xdr:rowOff>47171</xdr:rowOff>
    </xdr:to>
    <xdr:sp macro="" textlink="">
      <xdr:nvSpPr>
        <xdr:cNvPr id="398" name="円/楕円 397"/>
        <xdr:cNvSpPr/>
      </xdr:nvSpPr>
      <xdr:spPr>
        <a:xfrm>
          <a:off x="3048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31948</xdr:rowOff>
    </xdr:from>
    <xdr:ext cx="762000" cy="259045"/>
    <xdr:sp macro="" textlink="">
      <xdr:nvSpPr>
        <xdr:cNvPr id="399" name="テキスト ボックス 398"/>
        <xdr:cNvSpPr txBox="1"/>
      </xdr:nvSpPr>
      <xdr:spPr>
        <a:xfrm>
          <a:off x="2717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400" name="円/楕円 399"/>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401" name="テキスト ボックス 400"/>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97971</xdr:rowOff>
    </xdr:from>
    <xdr:to>
      <xdr:col>1</xdr:col>
      <xdr:colOff>676275</xdr:colOff>
      <xdr:row>79</xdr:row>
      <xdr:rowOff>28121</xdr:rowOff>
    </xdr:to>
    <xdr:sp macro="" textlink="">
      <xdr:nvSpPr>
        <xdr:cNvPr id="402" name="円/楕円 401"/>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12898</xdr:rowOff>
    </xdr:from>
    <xdr:ext cx="762000" cy="259045"/>
    <xdr:sp macro="" textlink="">
      <xdr:nvSpPr>
        <xdr:cNvPr id="403" name="テキスト ボックス 402"/>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公債費以外の経費に係る経常収支比率は、</a:t>
          </a:r>
          <a:r>
            <a:rPr kumimoji="1" lang="ja-JP" altLang="en-US" sz="1100">
              <a:solidFill>
                <a:sysClr val="windowText" lastClr="000000"/>
              </a:solidFill>
              <a:effectLst/>
              <a:latin typeface="+mn-lt"/>
              <a:ea typeface="+mn-ea"/>
              <a:cs typeface="+mn-cs"/>
            </a:rPr>
            <a:t>類似団体平均と比べて物件費は高くなっているものの、扶助費や補助費が低くなっていることから、</a:t>
          </a:r>
          <a:r>
            <a:rPr kumimoji="1" lang="ja-JP" altLang="ja-JP" sz="1100">
              <a:solidFill>
                <a:sysClr val="windowText" lastClr="000000"/>
              </a:solidFill>
              <a:effectLst/>
              <a:latin typeface="+mn-lt"/>
              <a:ea typeface="+mn-ea"/>
              <a:cs typeface="+mn-cs"/>
            </a:rPr>
            <a:t>平均に近い</a:t>
          </a:r>
          <a:r>
            <a:rPr kumimoji="1" lang="ja-JP" altLang="en-US" sz="1100">
              <a:solidFill>
                <a:sysClr val="windowText" lastClr="000000"/>
              </a:solidFill>
              <a:effectLst/>
              <a:latin typeface="+mn-lt"/>
              <a:ea typeface="+mn-ea"/>
              <a:cs typeface="+mn-cs"/>
            </a:rPr>
            <a:t>割合</a:t>
          </a:r>
          <a:r>
            <a:rPr kumimoji="1" lang="ja-JP" altLang="ja-JP" sz="1100">
              <a:solidFill>
                <a:sysClr val="windowText" lastClr="000000"/>
              </a:solidFill>
              <a:effectLst/>
              <a:latin typeface="+mn-lt"/>
              <a:ea typeface="+mn-ea"/>
              <a:cs typeface="+mn-cs"/>
            </a:rPr>
            <a:t>で推移している。</a:t>
          </a:r>
          <a:endParaRPr lang="ja-JP" altLang="ja-JP" sz="1400">
            <a:solidFill>
              <a:sysClr val="windowText" lastClr="000000"/>
            </a:solidFill>
            <a:effectLst/>
          </a:endParaRPr>
        </a:p>
        <a:p>
          <a:r>
            <a:rPr kumimoji="1" lang="ja-JP" altLang="ja-JP" sz="1100" b="0">
              <a:solidFill>
                <a:sysClr val="windowText" lastClr="000000"/>
              </a:solidFill>
              <a:effectLst/>
              <a:latin typeface="+mn-lt"/>
              <a:ea typeface="+mn-ea"/>
              <a:cs typeface="+mn-cs"/>
            </a:rPr>
            <a:t>平成</a:t>
          </a:r>
          <a:r>
            <a:rPr kumimoji="1" lang="en-US" altLang="ja-JP" sz="1100" b="0">
              <a:solidFill>
                <a:sysClr val="windowText" lastClr="000000"/>
              </a:solidFill>
              <a:effectLst/>
              <a:latin typeface="+mn-lt"/>
              <a:ea typeface="+mn-ea"/>
              <a:cs typeface="+mn-cs"/>
            </a:rPr>
            <a:t>28</a:t>
          </a:r>
          <a:r>
            <a:rPr kumimoji="1" lang="ja-JP" altLang="ja-JP" sz="1100" b="0">
              <a:solidFill>
                <a:sysClr val="windowText" lastClr="000000"/>
              </a:solidFill>
              <a:effectLst/>
              <a:latin typeface="+mn-lt"/>
              <a:ea typeface="+mn-ea"/>
              <a:cs typeface="+mn-cs"/>
            </a:rPr>
            <a:t>年度は人件費・扶助費等が増加したほか、地方消費税交付金等の一般財源の減により</a:t>
          </a:r>
          <a:r>
            <a:rPr kumimoji="1" lang="en-US" altLang="ja-JP" sz="1100" b="0">
              <a:solidFill>
                <a:sysClr val="windowText" lastClr="000000"/>
              </a:solidFill>
              <a:effectLst/>
              <a:latin typeface="+mn-lt"/>
              <a:ea typeface="+mn-ea"/>
              <a:cs typeface="+mn-cs"/>
            </a:rPr>
            <a:t>3.0</a:t>
          </a:r>
          <a:r>
            <a:rPr kumimoji="1" lang="ja-JP" altLang="ja-JP" sz="1100" b="0">
              <a:solidFill>
                <a:sysClr val="windowText" lastClr="000000"/>
              </a:solidFill>
              <a:effectLst/>
              <a:latin typeface="+mn-lt"/>
              <a:ea typeface="+mn-ea"/>
              <a:cs typeface="+mn-cs"/>
            </a:rPr>
            <a:t>ポイントの悪化となり</a:t>
          </a:r>
          <a:r>
            <a:rPr kumimoji="1" lang="en-US" altLang="ja-JP" sz="1100" b="0">
              <a:solidFill>
                <a:sysClr val="windowText" lastClr="000000"/>
              </a:solidFill>
              <a:effectLst/>
              <a:latin typeface="+mn-lt"/>
              <a:ea typeface="+mn-ea"/>
              <a:cs typeface="+mn-cs"/>
            </a:rPr>
            <a:t>76.4</a:t>
          </a:r>
          <a:r>
            <a:rPr kumimoji="1" lang="ja-JP" altLang="ja-JP" sz="1100" b="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76</xdr:row>
      <xdr:rowOff>140715</xdr:rowOff>
    </xdr:to>
    <xdr:cxnSp macro="">
      <xdr:nvCxnSpPr>
        <xdr:cNvPr id="434" name="直線コネクタ 433"/>
        <xdr:cNvCxnSpPr/>
      </xdr:nvCxnSpPr>
      <xdr:spPr>
        <a:xfrm>
          <a:off x="15671800" y="12896596"/>
          <a:ext cx="8382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75</xdr:row>
      <xdr:rowOff>165863</xdr:rowOff>
    </xdr:to>
    <xdr:cxnSp macro="">
      <xdr:nvCxnSpPr>
        <xdr:cNvPr id="437" name="直線コネクタ 436"/>
        <xdr:cNvCxnSpPr/>
      </xdr:nvCxnSpPr>
      <xdr:spPr>
        <a:xfrm flipV="1">
          <a:off x="14782800" y="12896596"/>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75</xdr:row>
      <xdr:rowOff>165863</xdr:rowOff>
    </xdr:to>
    <xdr:cxnSp macro="">
      <xdr:nvCxnSpPr>
        <xdr:cNvPr id="440" name="直線コネクタ 439"/>
        <xdr:cNvCxnSpPr/>
      </xdr:nvCxnSpPr>
      <xdr:spPr>
        <a:xfrm>
          <a:off x="13893800" y="12832588"/>
          <a:ext cx="889000" cy="19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53848</xdr:rowOff>
    </xdr:from>
    <xdr:to>
      <xdr:col>20</xdr:col>
      <xdr:colOff>158750</xdr:colOff>
      <xdr:row>74</xdr:row>
      <xdr:rowOff>145288</xdr:rowOff>
    </xdr:to>
    <xdr:cxnSp macro="">
      <xdr:nvCxnSpPr>
        <xdr:cNvPr id="443" name="直線コネクタ 442"/>
        <xdr:cNvCxnSpPr/>
      </xdr:nvCxnSpPr>
      <xdr:spPr>
        <a:xfrm>
          <a:off x="13004800" y="127411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64279</xdr:rowOff>
    </xdr:from>
    <xdr:ext cx="762000" cy="259045"/>
    <xdr:sp macro="" textlink="">
      <xdr:nvSpPr>
        <xdr:cNvPr id="447" name="テキスト ボックス 446"/>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53" name="円/楕円 452"/>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54"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158496</xdr:rowOff>
    </xdr:from>
    <xdr:to>
      <xdr:col>22</xdr:col>
      <xdr:colOff>615950</xdr:colOff>
      <xdr:row>75</xdr:row>
      <xdr:rowOff>88646</xdr:rowOff>
    </xdr:to>
    <xdr:sp macro="" textlink="">
      <xdr:nvSpPr>
        <xdr:cNvPr id="455" name="円/楕円 454"/>
        <xdr:cNvSpPr/>
      </xdr:nvSpPr>
      <xdr:spPr>
        <a:xfrm>
          <a:off x="15621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73423</xdr:rowOff>
    </xdr:from>
    <xdr:ext cx="736600" cy="259045"/>
    <xdr:sp macro="" textlink="">
      <xdr:nvSpPr>
        <xdr:cNvPr id="456" name="テキスト ボックス 455"/>
        <xdr:cNvSpPr txBox="1"/>
      </xdr:nvSpPr>
      <xdr:spPr>
        <a:xfrm>
          <a:off x="15290800" y="12932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115062</xdr:rowOff>
    </xdr:from>
    <xdr:to>
      <xdr:col>21</xdr:col>
      <xdr:colOff>412750</xdr:colOff>
      <xdr:row>76</xdr:row>
      <xdr:rowOff>45213</xdr:rowOff>
    </xdr:to>
    <xdr:sp macro="" textlink="">
      <xdr:nvSpPr>
        <xdr:cNvPr id="457" name="円/楕円 456"/>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29990</xdr:rowOff>
    </xdr:from>
    <xdr:ext cx="762000" cy="259045"/>
    <xdr:sp macro="" textlink="">
      <xdr:nvSpPr>
        <xdr:cNvPr id="458" name="テキスト ボックス 457"/>
        <xdr:cNvSpPr txBox="1"/>
      </xdr:nvSpPr>
      <xdr:spPr>
        <a:xfrm>
          <a:off x="14401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9" name="円/楕円 458"/>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9415</xdr:rowOff>
    </xdr:from>
    <xdr:ext cx="762000" cy="259045"/>
    <xdr:sp macro="" textlink="">
      <xdr:nvSpPr>
        <xdr:cNvPr id="460" name="テキスト ボックス 459"/>
        <xdr:cNvSpPr txBox="1"/>
      </xdr:nvSpPr>
      <xdr:spPr>
        <a:xfrm>
          <a:off x="13512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xdr:rowOff>
    </xdr:from>
    <xdr:to>
      <xdr:col>19</xdr:col>
      <xdr:colOff>6350</xdr:colOff>
      <xdr:row>74</xdr:row>
      <xdr:rowOff>104648</xdr:rowOff>
    </xdr:to>
    <xdr:sp macro="" textlink="">
      <xdr:nvSpPr>
        <xdr:cNvPr id="461" name="円/楕円 460"/>
        <xdr:cNvSpPr/>
      </xdr:nvSpPr>
      <xdr:spPr>
        <a:xfrm>
          <a:off x="12954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114825</xdr:rowOff>
    </xdr:from>
    <xdr:ext cx="762000" cy="259045"/>
    <xdr:sp macro="" textlink="">
      <xdr:nvSpPr>
        <xdr:cNvPr id="462" name="テキスト ボックス 461"/>
        <xdr:cNvSpPr txBox="1"/>
      </xdr:nvSpPr>
      <xdr:spPr>
        <a:xfrm>
          <a:off x="12623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宮城県仙台市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70155</xdr:rowOff>
    </xdr:from>
    <xdr:to>
      <xdr:col>4</xdr:col>
      <xdr:colOff>1117600</xdr:colOff>
      <xdr:row>15</xdr:row>
      <xdr:rowOff>113040</xdr:rowOff>
    </xdr:to>
    <xdr:cxnSp macro="">
      <xdr:nvCxnSpPr>
        <xdr:cNvPr id="48" name="直線コネクタ 47"/>
        <xdr:cNvCxnSpPr/>
      </xdr:nvCxnSpPr>
      <xdr:spPr bwMode="auto">
        <a:xfrm flipV="1">
          <a:off x="5003800" y="2689530"/>
          <a:ext cx="647700" cy="42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162379</xdr:rowOff>
    </xdr:from>
    <xdr:ext cx="762000" cy="259045"/>
    <xdr:sp macro="" textlink="">
      <xdr:nvSpPr>
        <xdr:cNvPr id="49" name="人口1人当たり決算額の推移平均値テキスト130"/>
        <xdr:cNvSpPr txBox="1"/>
      </xdr:nvSpPr>
      <xdr:spPr>
        <a:xfrm>
          <a:off x="5740400" y="2781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113040</xdr:rowOff>
    </xdr:from>
    <xdr:to>
      <xdr:col>4</xdr:col>
      <xdr:colOff>469900</xdr:colOff>
      <xdr:row>15</xdr:row>
      <xdr:rowOff>138826</xdr:rowOff>
    </xdr:to>
    <xdr:cxnSp macro="">
      <xdr:nvCxnSpPr>
        <xdr:cNvPr id="51" name="直線コネクタ 50"/>
        <xdr:cNvCxnSpPr/>
      </xdr:nvCxnSpPr>
      <xdr:spPr bwMode="auto">
        <a:xfrm flipV="1">
          <a:off x="4305300" y="2732415"/>
          <a:ext cx="698500" cy="2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138826</xdr:rowOff>
    </xdr:from>
    <xdr:to>
      <xdr:col>3</xdr:col>
      <xdr:colOff>904875</xdr:colOff>
      <xdr:row>16</xdr:row>
      <xdr:rowOff>7793</xdr:rowOff>
    </xdr:to>
    <xdr:cxnSp macro="">
      <xdr:nvCxnSpPr>
        <xdr:cNvPr id="54" name="直線コネクタ 53"/>
        <xdr:cNvCxnSpPr/>
      </xdr:nvCxnSpPr>
      <xdr:spPr bwMode="auto">
        <a:xfrm flipV="1">
          <a:off x="3606800" y="2758201"/>
          <a:ext cx="698500" cy="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142118</xdr:rowOff>
    </xdr:from>
    <xdr:to>
      <xdr:col>3</xdr:col>
      <xdr:colOff>206375</xdr:colOff>
      <xdr:row>16</xdr:row>
      <xdr:rowOff>7793</xdr:rowOff>
    </xdr:to>
    <xdr:cxnSp macro="">
      <xdr:nvCxnSpPr>
        <xdr:cNvPr id="57" name="直線コネクタ 56"/>
        <xdr:cNvCxnSpPr/>
      </xdr:nvCxnSpPr>
      <xdr:spPr bwMode="auto">
        <a:xfrm>
          <a:off x="2908300" y="2761493"/>
          <a:ext cx="6985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19355</xdr:rowOff>
    </xdr:from>
    <xdr:to>
      <xdr:col>5</xdr:col>
      <xdr:colOff>34925</xdr:colOff>
      <xdr:row>15</xdr:row>
      <xdr:rowOff>120955</xdr:rowOff>
    </xdr:to>
    <xdr:sp macro="" textlink="">
      <xdr:nvSpPr>
        <xdr:cNvPr id="67" name="円/楕円 66"/>
        <xdr:cNvSpPr/>
      </xdr:nvSpPr>
      <xdr:spPr bwMode="auto">
        <a:xfrm>
          <a:off x="5600700" y="263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35882</xdr:rowOff>
    </xdr:from>
    <xdr:ext cx="762000" cy="259045"/>
    <xdr:sp macro="" textlink="">
      <xdr:nvSpPr>
        <xdr:cNvPr id="68" name="人口1人当たり決算額の推移該当値テキスト130"/>
        <xdr:cNvSpPr txBox="1"/>
      </xdr:nvSpPr>
      <xdr:spPr>
        <a:xfrm>
          <a:off x="5740400" y="24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67,285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62240</xdr:rowOff>
    </xdr:from>
    <xdr:to>
      <xdr:col>4</xdr:col>
      <xdr:colOff>520700</xdr:colOff>
      <xdr:row>15</xdr:row>
      <xdr:rowOff>163840</xdr:rowOff>
    </xdr:to>
    <xdr:sp macro="" textlink="">
      <xdr:nvSpPr>
        <xdr:cNvPr id="69" name="円/楕円 68"/>
        <xdr:cNvSpPr/>
      </xdr:nvSpPr>
      <xdr:spPr bwMode="auto">
        <a:xfrm>
          <a:off x="4953000" y="268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2567</xdr:rowOff>
    </xdr:from>
    <xdr:ext cx="736600" cy="259045"/>
    <xdr:sp macro="" textlink="">
      <xdr:nvSpPr>
        <xdr:cNvPr id="70" name="テキスト ボックス 69"/>
        <xdr:cNvSpPr txBox="1"/>
      </xdr:nvSpPr>
      <xdr:spPr>
        <a:xfrm>
          <a:off x="4622800" y="245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66,347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88026</xdr:rowOff>
    </xdr:from>
    <xdr:to>
      <xdr:col>3</xdr:col>
      <xdr:colOff>955675</xdr:colOff>
      <xdr:row>16</xdr:row>
      <xdr:rowOff>18176</xdr:rowOff>
    </xdr:to>
    <xdr:sp macro="" textlink="">
      <xdr:nvSpPr>
        <xdr:cNvPr id="71" name="円/楕円 70"/>
        <xdr:cNvSpPr/>
      </xdr:nvSpPr>
      <xdr:spPr bwMode="auto">
        <a:xfrm>
          <a:off x="4254500" y="2707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28353</xdr:rowOff>
    </xdr:from>
    <xdr:ext cx="762000" cy="259045"/>
    <xdr:sp macro="" textlink="">
      <xdr:nvSpPr>
        <xdr:cNvPr id="72" name="テキスト ボックス 71"/>
        <xdr:cNvSpPr txBox="1"/>
      </xdr:nvSpPr>
      <xdr:spPr>
        <a:xfrm>
          <a:off x="3924300" y="247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65,783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128443</xdr:rowOff>
    </xdr:from>
    <xdr:to>
      <xdr:col>3</xdr:col>
      <xdr:colOff>257175</xdr:colOff>
      <xdr:row>16</xdr:row>
      <xdr:rowOff>58593</xdr:rowOff>
    </xdr:to>
    <xdr:sp macro="" textlink="">
      <xdr:nvSpPr>
        <xdr:cNvPr id="73" name="円/楕円 72"/>
        <xdr:cNvSpPr/>
      </xdr:nvSpPr>
      <xdr:spPr bwMode="auto">
        <a:xfrm>
          <a:off x="3556000" y="274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68770</xdr:rowOff>
    </xdr:from>
    <xdr:ext cx="762000" cy="259045"/>
    <xdr:sp macro="" textlink="">
      <xdr:nvSpPr>
        <xdr:cNvPr id="74" name="テキスト ボックス 73"/>
        <xdr:cNvSpPr txBox="1"/>
      </xdr:nvSpPr>
      <xdr:spPr>
        <a:xfrm>
          <a:off x="3225800" y="251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64,899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91318</xdr:rowOff>
    </xdr:from>
    <xdr:to>
      <xdr:col>2</xdr:col>
      <xdr:colOff>692150</xdr:colOff>
      <xdr:row>16</xdr:row>
      <xdr:rowOff>21468</xdr:rowOff>
    </xdr:to>
    <xdr:sp macro="" textlink="">
      <xdr:nvSpPr>
        <xdr:cNvPr id="75" name="円/楕円 74"/>
        <xdr:cNvSpPr/>
      </xdr:nvSpPr>
      <xdr:spPr bwMode="auto">
        <a:xfrm>
          <a:off x="2857500" y="271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31645</xdr:rowOff>
    </xdr:from>
    <xdr:ext cx="762000" cy="259045"/>
    <xdr:sp macro="" textlink="">
      <xdr:nvSpPr>
        <xdr:cNvPr id="76" name="テキスト ボックス 75"/>
        <xdr:cNvSpPr txBox="1"/>
      </xdr:nvSpPr>
      <xdr:spPr>
        <a:xfrm>
          <a:off x="2527300" y="247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30897</xdr:rowOff>
    </xdr:from>
    <xdr:to>
      <xdr:col>4</xdr:col>
      <xdr:colOff>1117600</xdr:colOff>
      <xdr:row>35</xdr:row>
      <xdr:rowOff>85623</xdr:rowOff>
    </xdr:to>
    <xdr:cxnSp macro="">
      <xdr:nvCxnSpPr>
        <xdr:cNvPr id="108" name="直線コネクタ 107"/>
        <xdr:cNvCxnSpPr/>
      </xdr:nvCxnSpPr>
      <xdr:spPr bwMode="auto">
        <a:xfrm flipV="1">
          <a:off x="5003800" y="6641247"/>
          <a:ext cx="647700" cy="5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48087</xdr:rowOff>
    </xdr:from>
    <xdr:to>
      <xdr:col>4</xdr:col>
      <xdr:colOff>469900</xdr:colOff>
      <xdr:row>35</xdr:row>
      <xdr:rowOff>85623</xdr:rowOff>
    </xdr:to>
    <xdr:cxnSp macro="">
      <xdr:nvCxnSpPr>
        <xdr:cNvPr id="111" name="直線コネクタ 110"/>
        <xdr:cNvCxnSpPr/>
      </xdr:nvCxnSpPr>
      <xdr:spPr bwMode="auto">
        <a:xfrm>
          <a:off x="4305300" y="6658437"/>
          <a:ext cx="698500" cy="37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273441</xdr:rowOff>
    </xdr:from>
    <xdr:to>
      <xdr:col>3</xdr:col>
      <xdr:colOff>904875</xdr:colOff>
      <xdr:row>35</xdr:row>
      <xdr:rowOff>48087</xdr:rowOff>
    </xdr:to>
    <xdr:cxnSp macro="">
      <xdr:nvCxnSpPr>
        <xdr:cNvPr id="114" name="直線コネクタ 113"/>
        <xdr:cNvCxnSpPr/>
      </xdr:nvCxnSpPr>
      <xdr:spPr bwMode="auto">
        <a:xfrm>
          <a:off x="3606800" y="6540891"/>
          <a:ext cx="698500" cy="117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202209</xdr:rowOff>
    </xdr:from>
    <xdr:to>
      <xdr:col>3</xdr:col>
      <xdr:colOff>206375</xdr:colOff>
      <xdr:row>34</xdr:row>
      <xdr:rowOff>273441</xdr:rowOff>
    </xdr:to>
    <xdr:cxnSp macro="">
      <xdr:nvCxnSpPr>
        <xdr:cNvPr id="117" name="直線コネクタ 116"/>
        <xdr:cNvCxnSpPr/>
      </xdr:nvCxnSpPr>
      <xdr:spPr bwMode="auto">
        <a:xfrm>
          <a:off x="2908300" y="6469659"/>
          <a:ext cx="698500" cy="71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322997</xdr:rowOff>
    </xdr:from>
    <xdr:to>
      <xdr:col>5</xdr:col>
      <xdr:colOff>34925</xdr:colOff>
      <xdr:row>35</xdr:row>
      <xdr:rowOff>81697</xdr:rowOff>
    </xdr:to>
    <xdr:sp macro="" textlink="">
      <xdr:nvSpPr>
        <xdr:cNvPr id="127" name="円/楕円 126"/>
        <xdr:cNvSpPr/>
      </xdr:nvSpPr>
      <xdr:spPr bwMode="auto">
        <a:xfrm>
          <a:off x="5600700" y="6590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295074</xdr:rowOff>
    </xdr:from>
    <xdr:ext cx="762000" cy="259045"/>
    <xdr:sp macro="" textlink="">
      <xdr:nvSpPr>
        <xdr:cNvPr id="128" name="人口1人当たり決算額の推移該当値テキスト445"/>
        <xdr:cNvSpPr txBox="1"/>
      </xdr:nvSpPr>
      <xdr:spPr>
        <a:xfrm>
          <a:off x="5740400" y="65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34823</xdr:rowOff>
    </xdr:from>
    <xdr:to>
      <xdr:col>4</xdr:col>
      <xdr:colOff>520700</xdr:colOff>
      <xdr:row>35</xdr:row>
      <xdr:rowOff>136423</xdr:rowOff>
    </xdr:to>
    <xdr:sp macro="" textlink="">
      <xdr:nvSpPr>
        <xdr:cNvPr id="129" name="円/楕円 128"/>
        <xdr:cNvSpPr/>
      </xdr:nvSpPr>
      <xdr:spPr bwMode="auto">
        <a:xfrm>
          <a:off x="4953000" y="664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121200</xdr:rowOff>
    </xdr:from>
    <xdr:ext cx="736600" cy="259045"/>
    <xdr:sp macro="" textlink="">
      <xdr:nvSpPr>
        <xdr:cNvPr id="130" name="テキスト ボックス 129"/>
        <xdr:cNvSpPr txBox="1"/>
      </xdr:nvSpPr>
      <xdr:spPr>
        <a:xfrm>
          <a:off x="4622800" y="673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340187</xdr:rowOff>
    </xdr:from>
    <xdr:to>
      <xdr:col>3</xdr:col>
      <xdr:colOff>955675</xdr:colOff>
      <xdr:row>35</xdr:row>
      <xdr:rowOff>98887</xdr:rowOff>
    </xdr:to>
    <xdr:sp macro="" textlink="">
      <xdr:nvSpPr>
        <xdr:cNvPr id="131" name="円/楕円 130"/>
        <xdr:cNvSpPr/>
      </xdr:nvSpPr>
      <xdr:spPr bwMode="auto">
        <a:xfrm>
          <a:off x="4254500" y="660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83664</xdr:rowOff>
    </xdr:from>
    <xdr:ext cx="762000" cy="259045"/>
    <xdr:sp macro="" textlink="">
      <xdr:nvSpPr>
        <xdr:cNvPr id="132" name="テキスト ボックス 131"/>
        <xdr:cNvSpPr txBox="1"/>
      </xdr:nvSpPr>
      <xdr:spPr>
        <a:xfrm>
          <a:off x="3924300" y="66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222641</xdr:rowOff>
    </xdr:from>
    <xdr:to>
      <xdr:col>3</xdr:col>
      <xdr:colOff>257175</xdr:colOff>
      <xdr:row>34</xdr:row>
      <xdr:rowOff>324241</xdr:rowOff>
    </xdr:to>
    <xdr:sp macro="" textlink="">
      <xdr:nvSpPr>
        <xdr:cNvPr id="133" name="円/楕円 132"/>
        <xdr:cNvSpPr/>
      </xdr:nvSpPr>
      <xdr:spPr bwMode="auto">
        <a:xfrm>
          <a:off x="3556000" y="6490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309018</xdr:rowOff>
    </xdr:from>
    <xdr:ext cx="762000" cy="259045"/>
    <xdr:sp macro="" textlink="">
      <xdr:nvSpPr>
        <xdr:cNvPr id="134" name="テキスト ボックス 133"/>
        <xdr:cNvSpPr txBox="1"/>
      </xdr:nvSpPr>
      <xdr:spPr>
        <a:xfrm>
          <a:off x="3225800" y="65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151409</xdr:rowOff>
    </xdr:from>
    <xdr:to>
      <xdr:col>2</xdr:col>
      <xdr:colOff>692150</xdr:colOff>
      <xdr:row>34</xdr:row>
      <xdr:rowOff>253009</xdr:rowOff>
    </xdr:to>
    <xdr:sp macro="" textlink="">
      <xdr:nvSpPr>
        <xdr:cNvPr id="135" name="円/楕円 134"/>
        <xdr:cNvSpPr/>
      </xdr:nvSpPr>
      <xdr:spPr bwMode="auto">
        <a:xfrm>
          <a:off x="2857500" y="641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237786</xdr:rowOff>
    </xdr:from>
    <xdr:ext cx="762000" cy="259045"/>
    <xdr:sp macro="" textlink="">
      <xdr:nvSpPr>
        <xdr:cNvPr id="136" name="テキスト ボックス 135"/>
        <xdr:cNvSpPr txBox="1"/>
      </xdr:nvSpPr>
      <xdr:spPr>
        <a:xfrm>
          <a:off x="2527300" y="6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24600</xdr:rowOff>
    </xdr:from>
    <xdr:to>
      <xdr:col>6</xdr:col>
      <xdr:colOff>511175</xdr:colOff>
      <xdr:row>34</xdr:row>
      <xdr:rowOff>55880</xdr:rowOff>
    </xdr:to>
    <xdr:cxnSp macro="">
      <xdr:nvCxnSpPr>
        <xdr:cNvPr id="61" name="直線コネクタ 60"/>
        <xdr:cNvCxnSpPr/>
      </xdr:nvCxnSpPr>
      <xdr:spPr>
        <a:xfrm flipV="1">
          <a:off x="3797300" y="5853900"/>
          <a:ext cx="8382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145356</xdr:rowOff>
    </xdr:from>
    <xdr:ext cx="534377" cy="259045"/>
    <xdr:sp macro="" textlink="">
      <xdr:nvSpPr>
        <xdr:cNvPr id="62" name="人件費平均値テキスト"/>
        <xdr:cNvSpPr txBox="1"/>
      </xdr:nvSpPr>
      <xdr:spPr>
        <a:xfrm>
          <a:off x="4686300" y="580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55880</xdr:rowOff>
    </xdr:from>
    <xdr:to>
      <xdr:col>5</xdr:col>
      <xdr:colOff>358775</xdr:colOff>
      <xdr:row>34</xdr:row>
      <xdr:rowOff>99962</xdr:rowOff>
    </xdr:to>
    <xdr:cxnSp macro="">
      <xdr:nvCxnSpPr>
        <xdr:cNvPr id="64" name="直線コネクタ 63"/>
        <xdr:cNvCxnSpPr/>
      </xdr:nvCxnSpPr>
      <xdr:spPr>
        <a:xfrm flipV="1">
          <a:off x="2908300" y="5885180"/>
          <a:ext cx="889000" cy="4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99962</xdr:rowOff>
    </xdr:from>
    <xdr:to>
      <xdr:col>4</xdr:col>
      <xdr:colOff>155575</xdr:colOff>
      <xdr:row>34</xdr:row>
      <xdr:rowOff>152921</xdr:rowOff>
    </xdr:to>
    <xdr:cxnSp macro="">
      <xdr:nvCxnSpPr>
        <xdr:cNvPr id="67" name="直線コネクタ 66"/>
        <xdr:cNvCxnSpPr/>
      </xdr:nvCxnSpPr>
      <xdr:spPr>
        <a:xfrm flipV="1">
          <a:off x="2019300" y="5929262"/>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85636</xdr:rowOff>
    </xdr:from>
    <xdr:to>
      <xdr:col>2</xdr:col>
      <xdr:colOff>638175</xdr:colOff>
      <xdr:row>34</xdr:row>
      <xdr:rowOff>152921</xdr:rowOff>
    </xdr:to>
    <xdr:cxnSp macro="">
      <xdr:nvCxnSpPr>
        <xdr:cNvPr id="70" name="直線コネクタ 69"/>
        <xdr:cNvCxnSpPr/>
      </xdr:nvCxnSpPr>
      <xdr:spPr>
        <a:xfrm>
          <a:off x="1130300" y="5914936"/>
          <a:ext cx="889000" cy="6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145250</xdr:rowOff>
    </xdr:from>
    <xdr:to>
      <xdr:col>6</xdr:col>
      <xdr:colOff>561975</xdr:colOff>
      <xdr:row>34</xdr:row>
      <xdr:rowOff>75400</xdr:rowOff>
    </xdr:to>
    <xdr:sp macro="" textlink="">
      <xdr:nvSpPr>
        <xdr:cNvPr id="80" name="円/楕円 79"/>
        <xdr:cNvSpPr/>
      </xdr:nvSpPr>
      <xdr:spPr>
        <a:xfrm>
          <a:off x="4584700" y="58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168127</xdr:rowOff>
    </xdr:from>
    <xdr:ext cx="534377" cy="259045"/>
    <xdr:sp macro="" textlink="">
      <xdr:nvSpPr>
        <xdr:cNvPr id="81" name="人件費該当値テキスト"/>
        <xdr:cNvSpPr txBox="1"/>
      </xdr:nvSpPr>
      <xdr:spPr>
        <a:xfrm>
          <a:off x="4686300" y="5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5080</xdr:rowOff>
    </xdr:from>
    <xdr:to>
      <xdr:col>5</xdr:col>
      <xdr:colOff>409575</xdr:colOff>
      <xdr:row>34</xdr:row>
      <xdr:rowOff>106680</xdr:rowOff>
    </xdr:to>
    <xdr:sp macro="" textlink="">
      <xdr:nvSpPr>
        <xdr:cNvPr id="82" name="円/楕円 81"/>
        <xdr:cNvSpPr/>
      </xdr:nvSpPr>
      <xdr:spPr>
        <a:xfrm>
          <a:off x="3746500" y="58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97807</xdr:rowOff>
    </xdr:from>
    <xdr:ext cx="534377" cy="259045"/>
    <xdr:sp macro="" textlink="">
      <xdr:nvSpPr>
        <xdr:cNvPr id="83" name="テキスト ボックス 82"/>
        <xdr:cNvSpPr txBox="1"/>
      </xdr:nvSpPr>
      <xdr:spPr>
        <a:xfrm>
          <a:off x="3530111" y="59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49162</xdr:rowOff>
    </xdr:from>
    <xdr:to>
      <xdr:col>4</xdr:col>
      <xdr:colOff>206375</xdr:colOff>
      <xdr:row>34</xdr:row>
      <xdr:rowOff>150762</xdr:rowOff>
    </xdr:to>
    <xdr:sp macro="" textlink="">
      <xdr:nvSpPr>
        <xdr:cNvPr id="84" name="円/楕円 83"/>
        <xdr:cNvSpPr/>
      </xdr:nvSpPr>
      <xdr:spPr>
        <a:xfrm>
          <a:off x="2857500" y="58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141889</xdr:rowOff>
    </xdr:from>
    <xdr:ext cx="534377" cy="259045"/>
    <xdr:sp macro="" textlink="">
      <xdr:nvSpPr>
        <xdr:cNvPr id="85" name="テキスト ボックス 84"/>
        <xdr:cNvSpPr txBox="1"/>
      </xdr:nvSpPr>
      <xdr:spPr>
        <a:xfrm>
          <a:off x="2641111" y="597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102121</xdr:rowOff>
    </xdr:from>
    <xdr:to>
      <xdr:col>3</xdr:col>
      <xdr:colOff>3175</xdr:colOff>
      <xdr:row>35</xdr:row>
      <xdr:rowOff>32271</xdr:rowOff>
    </xdr:to>
    <xdr:sp macro="" textlink="">
      <xdr:nvSpPr>
        <xdr:cNvPr id="86" name="円/楕円 85"/>
        <xdr:cNvSpPr/>
      </xdr:nvSpPr>
      <xdr:spPr>
        <a:xfrm>
          <a:off x="1968500" y="59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23398</xdr:rowOff>
    </xdr:from>
    <xdr:ext cx="534377" cy="259045"/>
    <xdr:sp macro="" textlink="">
      <xdr:nvSpPr>
        <xdr:cNvPr id="87" name="テキスト ボックス 86"/>
        <xdr:cNvSpPr txBox="1"/>
      </xdr:nvSpPr>
      <xdr:spPr>
        <a:xfrm>
          <a:off x="1752111" y="60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34836</xdr:rowOff>
    </xdr:from>
    <xdr:to>
      <xdr:col>1</xdr:col>
      <xdr:colOff>485775</xdr:colOff>
      <xdr:row>34</xdr:row>
      <xdr:rowOff>136436</xdr:rowOff>
    </xdr:to>
    <xdr:sp macro="" textlink="">
      <xdr:nvSpPr>
        <xdr:cNvPr id="88" name="円/楕円 87"/>
        <xdr:cNvSpPr/>
      </xdr:nvSpPr>
      <xdr:spPr>
        <a:xfrm>
          <a:off x="1079500" y="58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127563</xdr:rowOff>
    </xdr:from>
    <xdr:ext cx="534377" cy="259045"/>
    <xdr:sp macro="" textlink="">
      <xdr:nvSpPr>
        <xdr:cNvPr id="89" name="テキスト ボックス 88"/>
        <xdr:cNvSpPr txBox="1"/>
      </xdr:nvSpPr>
      <xdr:spPr>
        <a:xfrm>
          <a:off x="863111" y="5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65565</xdr:rowOff>
    </xdr:from>
    <xdr:to>
      <xdr:col>6</xdr:col>
      <xdr:colOff>511175</xdr:colOff>
      <xdr:row>56</xdr:row>
      <xdr:rowOff>114805</xdr:rowOff>
    </xdr:to>
    <xdr:cxnSp macro="">
      <xdr:nvCxnSpPr>
        <xdr:cNvPr id="117" name="直線コネクタ 116"/>
        <xdr:cNvCxnSpPr/>
      </xdr:nvCxnSpPr>
      <xdr:spPr>
        <a:xfrm flipV="1">
          <a:off x="3797300" y="9666765"/>
          <a:ext cx="8382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100472</xdr:rowOff>
    </xdr:from>
    <xdr:to>
      <xdr:col>5</xdr:col>
      <xdr:colOff>358775</xdr:colOff>
      <xdr:row>56</xdr:row>
      <xdr:rowOff>114805</xdr:rowOff>
    </xdr:to>
    <xdr:cxnSp macro="">
      <xdr:nvCxnSpPr>
        <xdr:cNvPr id="120" name="直線コネクタ 119"/>
        <xdr:cNvCxnSpPr/>
      </xdr:nvCxnSpPr>
      <xdr:spPr>
        <a:xfrm>
          <a:off x="2908300" y="9701672"/>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100472</xdr:rowOff>
    </xdr:from>
    <xdr:to>
      <xdr:col>4</xdr:col>
      <xdr:colOff>155575</xdr:colOff>
      <xdr:row>56</xdr:row>
      <xdr:rowOff>119172</xdr:rowOff>
    </xdr:to>
    <xdr:cxnSp macro="">
      <xdr:nvCxnSpPr>
        <xdr:cNvPr id="123" name="直線コネクタ 122"/>
        <xdr:cNvCxnSpPr/>
      </xdr:nvCxnSpPr>
      <xdr:spPr>
        <a:xfrm flipV="1">
          <a:off x="2019300" y="970167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83762</xdr:rowOff>
    </xdr:from>
    <xdr:to>
      <xdr:col>2</xdr:col>
      <xdr:colOff>638175</xdr:colOff>
      <xdr:row>56</xdr:row>
      <xdr:rowOff>119172</xdr:rowOff>
    </xdr:to>
    <xdr:cxnSp macro="">
      <xdr:nvCxnSpPr>
        <xdr:cNvPr id="126" name="直線コネクタ 125"/>
        <xdr:cNvCxnSpPr/>
      </xdr:nvCxnSpPr>
      <xdr:spPr>
        <a:xfrm>
          <a:off x="1130300" y="9513512"/>
          <a:ext cx="889000" cy="20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14765</xdr:rowOff>
    </xdr:from>
    <xdr:to>
      <xdr:col>6</xdr:col>
      <xdr:colOff>561975</xdr:colOff>
      <xdr:row>56</xdr:row>
      <xdr:rowOff>116365</xdr:rowOff>
    </xdr:to>
    <xdr:sp macro="" textlink="">
      <xdr:nvSpPr>
        <xdr:cNvPr id="136" name="円/楕円 135"/>
        <xdr:cNvSpPr/>
      </xdr:nvSpPr>
      <xdr:spPr>
        <a:xfrm>
          <a:off x="4584700" y="9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37642</xdr:rowOff>
    </xdr:from>
    <xdr:ext cx="534377" cy="259045"/>
    <xdr:sp macro="" textlink="">
      <xdr:nvSpPr>
        <xdr:cNvPr id="137" name="物件費該当値テキスト"/>
        <xdr:cNvSpPr txBox="1"/>
      </xdr:nvSpPr>
      <xdr:spPr>
        <a:xfrm>
          <a:off x="4686300" y="94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64005</xdr:rowOff>
    </xdr:from>
    <xdr:to>
      <xdr:col>5</xdr:col>
      <xdr:colOff>409575</xdr:colOff>
      <xdr:row>56</xdr:row>
      <xdr:rowOff>165605</xdr:rowOff>
    </xdr:to>
    <xdr:sp macro="" textlink="">
      <xdr:nvSpPr>
        <xdr:cNvPr id="138" name="円/楕円 137"/>
        <xdr:cNvSpPr/>
      </xdr:nvSpPr>
      <xdr:spPr>
        <a:xfrm>
          <a:off x="3746500" y="96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10682</xdr:rowOff>
    </xdr:from>
    <xdr:ext cx="534377" cy="259045"/>
    <xdr:sp macro="" textlink="">
      <xdr:nvSpPr>
        <xdr:cNvPr id="139" name="テキスト ボックス 138"/>
        <xdr:cNvSpPr txBox="1"/>
      </xdr:nvSpPr>
      <xdr:spPr>
        <a:xfrm>
          <a:off x="3530111" y="94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49672</xdr:rowOff>
    </xdr:from>
    <xdr:to>
      <xdr:col>4</xdr:col>
      <xdr:colOff>206375</xdr:colOff>
      <xdr:row>56</xdr:row>
      <xdr:rowOff>151272</xdr:rowOff>
    </xdr:to>
    <xdr:sp macro="" textlink="">
      <xdr:nvSpPr>
        <xdr:cNvPr id="140" name="円/楕円 139"/>
        <xdr:cNvSpPr/>
      </xdr:nvSpPr>
      <xdr:spPr>
        <a:xfrm>
          <a:off x="2857500" y="965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167799</xdr:rowOff>
    </xdr:from>
    <xdr:ext cx="534377" cy="259045"/>
    <xdr:sp macro="" textlink="">
      <xdr:nvSpPr>
        <xdr:cNvPr id="141" name="テキスト ボックス 140"/>
        <xdr:cNvSpPr txBox="1"/>
      </xdr:nvSpPr>
      <xdr:spPr>
        <a:xfrm>
          <a:off x="2641111" y="942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68372</xdr:rowOff>
    </xdr:from>
    <xdr:to>
      <xdr:col>3</xdr:col>
      <xdr:colOff>3175</xdr:colOff>
      <xdr:row>56</xdr:row>
      <xdr:rowOff>169972</xdr:rowOff>
    </xdr:to>
    <xdr:sp macro="" textlink="">
      <xdr:nvSpPr>
        <xdr:cNvPr id="142" name="円/楕円 141"/>
        <xdr:cNvSpPr/>
      </xdr:nvSpPr>
      <xdr:spPr>
        <a:xfrm>
          <a:off x="1968500" y="96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15049</xdr:rowOff>
    </xdr:from>
    <xdr:ext cx="534377" cy="259045"/>
    <xdr:sp macro="" textlink="">
      <xdr:nvSpPr>
        <xdr:cNvPr id="143" name="テキスト ボックス 142"/>
        <xdr:cNvSpPr txBox="1"/>
      </xdr:nvSpPr>
      <xdr:spPr>
        <a:xfrm>
          <a:off x="1752111" y="94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32962</xdr:rowOff>
    </xdr:from>
    <xdr:to>
      <xdr:col>1</xdr:col>
      <xdr:colOff>485775</xdr:colOff>
      <xdr:row>55</xdr:row>
      <xdr:rowOff>134562</xdr:rowOff>
    </xdr:to>
    <xdr:sp macro="" textlink="">
      <xdr:nvSpPr>
        <xdr:cNvPr id="144" name="円/楕円 143"/>
        <xdr:cNvSpPr/>
      </xdr:nvSpPr>
      <xdr:spPr>
        <a:xfrm>
          <a:off x="1079500" y="9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151089</xdr:rowOff>
    </xdr:from>
    <xdr:ext cx="534377" cy="259045"/>
    <xdr:sp macro="" textlink="">
      <xdr:nvSpPr>
        <xdr:cNvPr id="145" name="テキスト ボックス 144"/>
        <xdr:cNvSpPr txBox="1"/>
      </xdr:nvSpPr>
      <xdr:spPr>
        <a:xfrm>
          <a:off x="863111" y="92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82836</xdr:rowOff>
    </xdr:from>
    <xdr:to>
      <xdr:col>6</xdr:col>
      <xdr:colOff>511175</xdr:colOff>
      <xdr:row>75</xdr:row>
      <xdr:rowOff>79693</xdr:rowOff>
    </xdr:to>
    <xdr:cxnSp macro="">
      <xdr:nvCxnSpPr>
        <xdr:cNvPr id="178" name="直線コネクタ 177"/>
        <xdr:cNvCxnSpPr/>
      </xdr:nvCxnSpPr>
      <xdr:spPr>
        <a:xfrm flipV="1">
          <a:off x="3797300" y="12770136"/>
          <a:ext cx="838200" cy="16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139812</xdr:rowOff>
    </xdr:from>
    <xdr:ext cx="469744" cy="259045"/>
    <xdr:sp macro="" textlink="">
      <xdr:nvSpPr>
        <xdr:cNvPr id="179" name="維持補修費平均値テキスト"/>
        <xdr:cNvSpPr txBox="1"/>
      </xdr:nvSpPr>
      <xdr:spPr>
        <a:xfrm>
          <a:off x="4686300" y="129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47593</xdr:rowOff>
    </xdr:from>
    <xdr:to>
      <xdr:col>5</xdr:col>
      <xdr:colOff>358775</xdr:colOff>
      <xdr:row>75</xdr:row>
      <xdr:rowOff>79693</xdr:rowOff>
    </xdr:to>
    <xdr:cxnSp macro="">
      <xdr:nvCxnSpPr>
        <xdr:cNvPr id="181" name="直線コネクタ 180"/>
        <xdr:cNvCxnSpPr/>
      </xdr:nvCxnSpPr>
      <xdr:spPr>
        <a:xfrm>
          <a:off x="2908300" y="12906343"/>
          <a:ext cx="889000" cy="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96474</xdr:rowOff>
    </xdr:from>
    <xdr:ext cx="469744" cy="259045"/>
    <xdr:sp macro="" textlink="">
      <xdr:nvSpPr>
        <xdr:cNvPr id="183" name="テキスト ボックス 182"/>
        <xdr:cNvSpPr txBox="1"/>
      </xdr:nvSpPr>
      <xdr:spPr>
        <a:xfrm>
          <a:off x="3562427" y="1312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47593</xdr:rowOff>
    </xdr:from>
    <xdr:to>
      <xdr:col>4</xdr:col>
      <xdr:colOff>155575</xdr:colOff>
      <xdr:row>75</xdr:row>
      <xdr:rowOff>88836</xdr:rowOff>
    </xdr:to>
    <xdr:cxnSp macro="">
      <xdr:nvCxnSpPr>
        <xdr:cNvPr id="184" name="直線コネクタ 183"/>
        <xdr:cNvCxnSpPr/>
      </xdr:nvCxnSpPr>
      <xdr:spPr>
        <a:xfrm flipV="1">
          <a:off x="2019300" y="12906343"/>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70471</xdr:rowOff>
    </xdr:from>
    <xdr:ext cx="469744" cy="259045"/>
    <xdr:sp macro="" textlink="">
      <xdr:nvSpPr>
        <xdr:cNvPr id="186" name="テキスト ボックス 185"/>
        <xdr:cNvSpPr txBox="1"/>
      </xdr:nvSpPr>
      <xdr:spPr>
        <a:xfrm>
          <a:off x="2673427" y="131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88836</xdr:rowOff>
    </xdr:from>
    <xdr:to>
      <xdr:col>2</xdr:col>
      <xdr:colOff>638175</xdr:colOff>
      <xdr:row>75</xdr:row>
      <xdr:rowOff>125031</xdr:rowOff>
    </xdr:to>
    <xdr:cxnSp macro="">
      <xdr:nvCxnSpPr>
        <xdr:cNvPr id="187" name="直線コネクタ 186"/>
        <xdr:cNvCxnSpPr/>
      </xdr:nvCxnSpPr>
      <xdr:spPr>
        <a:xfrm flipV="1">
          <a:off x="1130300" y="129475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87996</xdr:rowOff>
    </xdr:from>
    <xdr:ext cx="469744" cy="259045"/>
    <xdr:sp macro="" textlink="">
      <xdr:nvSpPr>
        <xdr:cNvPr id="189" name="テキスト ボックス 188"/>
        <xdr:cNvSpPr txBox="1"/>
      </xdr:nvSpPr>
      <xdr:spPr>
        <a:xfrm>
          <a:off x="1784427" y="131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83805</xdr:rowOff>
    </xdr:from>
    <xdr:ext cx="469744" cy="259045"/>
    <xdr:sp macro="" textlink="">
      <xdr:nvSpPr>
        <xdr:cNvPr id="191" name="テキスト ボックス 190"/>
        <xdr:cNvSpPr txBox="1"/>
      </xdr:nvSpPr>
      <xdr:spPr>
        <a:xfrm>
          <a:off x="895427" y="1311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32036</xdr:rowOff>
    </xdr:from>
    <xdr:to>
      <xdr:col>6</xdr:col>
      <xdr:colOff>561975</xdr:colOff>
      <xdr:row>74</xdr:row>
      <xdr:rowOff>133636</xdr:rowOff>
    </xdr:to>
    <xdr:sp macro="" textlink="">
      <xdr:nvSpPr>
        <xdr:cNvPr id="197" name="円/楕円 196"/>
        <xdr:cNvSpPr/>
      </xdr:nvSpPr>
      <xdr:spPr>
        <a:xfrm>
          <a:off x="4584700" y="127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54913</xdr:rowOff>
    </xdr:from>
    <xdr:ext cx="469744" cy="259045"/>
    <xdr:sp macro="" textlink="">
      <xdr:nvSpPr>
        <xdr:cNvPr id="198" name="維持補修費該当値テキスト"/>
        <xdr:cNvSpPr txBox="1"/>
      </xdr:nvSpPr>
      <xdr:spPr>
        <a:xfrm>
          <a:off x="4686300" y="125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28893</xdr:rowOff>
    </xdr:from>
    <xdr:to>
      <xdr:col>5</xdr:col>
      <xdr:colOff>409575</xdr:colOff>
      <xdr:row>75</xdr:row>
      <xdr:rowOff>130493</xdr:rowOff>
    </xdr:to>
    <xdr:sp macro="" textlink="">
      <xdr:nvSpPr>
        <xdr:cNvPr id="199" name="円/楕円 198"/>
        <xdr:cNvSpPr/>
      </xdr:nvSpPr>
      <xdr:spPr>
        <a:xfrm>
          <a:off x="3746500" y="128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147020</xdr:rowOff>
    </xdr:from>
    <xdr:ext cx="469744" cy="259045"/>
    <xdr:sp macro="" textlink="">
      <xdr:nvSpPr>
        <xdr:cNvPr id="200" name="テキスト ボックス 199"/>
        <xdr:cNvSpPr txBox="1"/>
      </xdr:nvSpPr>
      <xdr:spPr>
        <a:xfrm>
          <a:off x="3562427" y="126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168243</xdr:rowOff>
    </xdr:from>
    <xdr:to>
      <xdr:col>4</xdr:col>
      <xdr:colOff>206375</xdr:colOff>
      <xdr:row>75</xdr:row>
      <xdr:rowOff>98393</xdr:rowOff>
    </xdr:to>
    <xdr:sp macro="" textlink="">
      <xdr:nvSpPr>
        <xdr:cNvPr id="201" name="円/楕円 200"/>
        <xdr:cNvSpPr/>
      </xdr:nvSpPr>
      <xdr:spPr>
        <a:xfrm>
          <a:off x="2857500" y="128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114920</xdr:rowOff>
    </xdr:from>
    <xdr:ext cx="469744" cy="259045"/>
    <xdr:sp macro="" textlink="">
      <xdr:nvSpPr>
        <xdr:cNvPr id="202" name="テキスト ボックス 201"/>
        <xdr:cNvSpPr txBox="1"/>
      </xdr:nvSpPr>
      <xdr:spPr>
        <a:xfrm>
          <a:off x="2673427" y="1263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38036</xdr:rowOff>
    </xdr:from>
    <xdr:to>
      <xdr:col>3</xdr:col>
      <xdr:colOff>3175</xdr:colOff>
      <xdr:row>75</xdr:row>
      <xdr:rowOff>139636</xdr:rowOff>
    </xdr:to>
    <xdr:sp macro="" textlink="">
      <xdr:nvSpPr>
        <xdr:cNvPr id="203" name="円/楕円 202"/>
        <xdr:cNvSpPr/>
      </xdr:nvSpPr>
      <xdr:spPr>
        <a:xfrm>
          <a:off x="1968500" y="1289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156163</xdr:rowOff>
    </xdr:from>
    <xdr:ext cx="469744" cy="259045"/>
    <xdr:sp macro="" textlink="">
      <xdr:nvSpPr>
        <xdr:cNvPr id="204" name="テキスト ボックス 203"/>
        <xdr:cNvSpPr txBox="1"/>
      </xdr:nvSpPr>
      <xdr:spPr>
        <a:xfrm>
          <a:off x="1784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74231</xdr:rowOff>
    </xdr:from>
    <xdr:to>
      <xdr:col>1</xdr:col>
      <xdr:colOff>485775</xdr:colOff>
      <xdr:row>76</xdr:row>
      <xdr:rowOff>4381</xdr:rowOff>
    </xdr:to>
    <xdr:sp macro="" textlink="">
      <xdr:nvSpPr>
        <xdr:cNvPr id="205" name="円/楕円 204"/>
        <xdr:cNvSpPr/>
      </xdr:nvSpPr>
      <xdr:spPr>
        <a:xfrm>
          <a:off x="1079500" y="129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20908</xdr:rowOff>
    </xdr:from>
    <xdr:ext cx="469744" cy="259045"/>
    <xdr:sp macro="" textlink="">
      <xdr:nvSpPr>
        <xdr:cNvPr id="206" name="テキスト ボックス 205"/>
        <xdr:cNvSpPr txBox="1"/>
      </xdr:nvSpPr>
      <xdr:spPr>
        <a:xfrm>
          <a:off x="895427" y="1270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52614</xdr:rowOff>
    </xdr:from>
    <xdr:to>
      <xdr:col>6</xdr:col>
      <xdr:colOff>511175</xdr:colOff>
      <xdr:row>97</xdr:row>
      <xdr:rowOff>127301</xdr:rowOff>
    </xdr:to>
    <xdr:cxnSp macro="">
      <xdr:nvCxnSpPr>
        <xdr:cNvPr id="238" name="直線コネクタ 237"/>
        <xdr:cNvCxnSpPr/>
      </xdr:nvCxnSpPr>
      <xdr:spPr>
        <a:xfrm flipV="1">
          <a:off x="3797300" y="16683264"/>
          <a:ext cx="8382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127301</xdr:rowOff>
    </xdr:from>
    <xdr:to>
      <xdr:col>5</xdr:col>
      <xdr:colOff>358775</xdr:colOff>
      <xdr:row>97</xdr:row>
      <xdr:rowOff>157020</xdr:rowOff>
    </xdr:to>
    <xdr:cxnSp macro="">
      <xdr:nvCxnSpPr>
        <xdr:cNvPr id="241" name="直線コネクタ 240"/>
        <xdr:cNvCxnSpPr/>
      </xdr:nvCxnSpPr>
      <xdr:spPr>
        <a:xfrm flipV="1">
          <a:off x="2908300" y="16757951"/>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157020</xdr:rowOff>
    </xdr:from>
    <xdr:to>
      <xdr:col>4</xdr:col>
      <xdr:colOff>155575</xdr:colOff>
      <xdr:row>98</xdr:row>
      <xdr:rowOff>39824</xdr:rowOff>
    </xdr:to>
    <xdr:cxnSp macro="">
      <xdr:nvCxnSpPr>
        <xdr:cNvPr id="244" name="直線コネクタ 243"/>
        <xdr:cNvCxnSpPr/>
      </xdr:nvCxnSpPr>
      <xdr:spPr>
        <a:xfrm flipV="1">
          <a:off x="2019300" y="16787670"/>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39824</xdr:rowOff>
    </xdr:from>
    <xdr:to>
      <xdr:col>2</xdr:col>
      <xdr:colOff>638175</xdr:colOff>
      <xdr:row>98</xdr:row>
      <xdr:rowOff>52756</xdr:rowOff>
    </xdr:to>
    <xdr:cxnSp macro="">
      <xdr:nvCxnSpPr>
        <xdr:cNvPr id="247" name="直線コネクタ 246"/>
        <xdr:cNvCxnSpPr/>
      </xdr:nvCxnSpPr>
      <xdr:spPr>
        <a:xfrm flipV="1">
          <a:off x="1130300" y="16841924"/>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1814</xdr:rowOff>
    </xdr:from>
    <xdr:to>
      <xdr:col>6</xdr:col>
      <xdr:colOff>561975</xdr:colOff>
      <xdr:row>97</xdr:row>
      <xdr:rowOff>103414</xdr:rowOff>
    </xdr:to>
    <xdr:sp macro="" textlink="">
      <xdr:nvSpPr>
        <xdr:cNvPr id="257" name="円/楕円 256"/>
        <xdr:cNvSpPr/>
      </xdr:nvSpPr>
      <xdr:spPr>
        <a:xfrm>
          <a:off x="4584700" y="166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151691</xdr:rowOff>
    </xdr:from>
    <xdr:ext cx="534377" cy="259045"/>
    <xdr:sp macro="" textlink="">
      <xdr:nvSpPr>
        <xdr:cNvPr id="258" name="扶助費該当値テキスト"/>
        <xdr:cNvSpPr txBox="1"/>
      </xdr:nvSpPr>
      <xdr:spPr>
        <a:xfrm>
          <a:off x="4686300" y="1661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95,750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76501</xdr:rowOff>
    </xdr:from>
    <xdr:to>
      <xdr:col>5</xdr:col>
      <xdr:colOff>409575</xdr:colOff>
      <xdr:row>98</xdr:row>
      <xdr:rowOff>6651</xdr:rowOff>
    </xdr:to>
    <xdr:sp macro="" textlink="">
      <xdr:nvSpPr>
        <xdr:cNvPr id="259" name="円/楕円 258"/>
        <xdr:cNvSpPr/>
      </xdr:nvSpPr>
      <xdr:spPr>
        <a:xfrm>
          <a:off x="3746500" y="1670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169228</xdr:rowOff>
    </xdr:from>
    <xdr:ext cx="534377" cy="259045"/>
    <xdr:sp macro="" textlink="">
      <xdr:nvSpPr>
        <xdr:cNvPr id="260" name="テキスト ボックス 259"/>
        <xdr:cNvSpPr txBox="1"/>
      </xdr:nvSpPr>
      <xdr:spPr>
        <a:xfrm>
          <a:off x="3530111" y="1679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106220</xdr:rowOff>
    </xdr:from>
    <xdr:to>
      <xdr:col>4</xdr:col>
      <xdr:colOff>206375</xdr:colOff>
      <xdr:row>98</xdr:row>
      <xdr:rowOff>36370</xdr:rowOff>
    </xdr:to>
    <xdr:sp macro="" textlink="">
      <xdr:nvSpPr>
        <xdr:cNvPr id="261" name="円/楕円 260"/>
        <xdr:cNvSpPr/>
      </xdr:nvSpPr>
      <xdr:spPr>
        <a:xfrm>
          <a:off x="2857500" y="167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27497</xdr:rowOff>
    </xdr:from>
    <xdr:ext cx="534377" cy="259045"/>
    <xdr:sp macro="" textlink="">
      <xdr:nvSpPr>
        <xdr:cNvPr id="262" name="テキスト ボックス 261"/>
        <xdr:cNvSpPr txBox="1"/>
      </xdr:nvSpPr>
      <xdr:spPr>
        <a:xfrm>
          <a:off x="2641111" y="1682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160474</xdr:rowOff>
    </xdr:from>
    <xdr:to>
      <xdr:col>3</xdr:col>
      <xdr:colOff>3175</xdr:colOff>
      <xdr:row>98</xdr:row>
      <xdr:rowOff>90624</xdr:rowOff>
    </xdr:to>
    <xdr:sp macro="" textlink="">
      <xdr:nvSpPr>
        <xdr:cNvPr id="263" name="円/楕円 262"/>
        <xdr:cNvSpPr/>
      </xdr:nvSpPr>
      <xdr:spPr>
        <a:xfrm>
          <a:off x="1968500" y="167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81751</xdr:rowOff>
    </xdr:from>
    <xdr:ext cx="534377" cy="259045"/>
    <xdr:sp macro="" textlink="">
      <xdr:nvSpPr>
        <xdr:cNvPr id="264" name="テキスト ボックス 263"/>
        <xdr:cNvSpPr txBox="1"/>
      </xdr:nvSpPr>
      <xdr:spPr>
        <a:xfrm>
          <a:off x="1752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1956</xdr:rowOff>
    </xdr:from>
    <xdr:to>
      <xdr:col>1</xdr:col>
      <xdr:colOff>485775</xdr:colOff>
      <xdr:row>98</xdr:row>
      <xdr:rowOff>103556</xdr:rowOff>
    </xdr:to>
    <xdr:sp macro="" textlink="">
      <xdr:nvSpPr>
        <xdr:cNvPr id="265" name="円/楕円 264"/>
        <xdr:cNvSpPr/>
      </xdr:nvSpPr>
      <xdr:spPr>
        <a:xfrm>
          <a:off x="1079500" y="168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94683</xdr:rowOff>
    </xdr:from>
    <xdr:ext cx="534377" cy="259045"/>
    <xdr:sp macro="" textlink="">
      <xdr:nvSpPr>
        <xdr:cNvPr id="266" name="テキスト ボックス 265"/>
        <xdr:cNvSpPr txBox="1"/>
      </xdr:nvSpPr>
      <xdr:spPr>
        <a:xfrm>
          <a:off x="863111" y="168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129184</xdr:rowOff>
    </xdr:from>
    <xdr:to>
      <xdr:col>15</xdr:col>
      <xdr:colOff>180975</xdr:colOff>
      <xdr:row>32</xdr:row>
      <xdr:rowOff>163055</xdr:rowOff>
    </xdr:to>
    <xdr:cxnSp macro="">
      <xdr:nvCxnSpPr>
        <xdr:cNvPr id="296" name="直線コネクタ 295"/>
        <xdr:cNvCxnSpPr/>
      </xdr:nvCxnSpPr>
      <xdr:spPr>
        <a:xfrm>
          <a:off x="9639300" y="5444134"/>
          <a:ext cx="838200" cy="2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37495</xdr:rowOff>
    </xdr:from>
    <xdr:ext cx="534377" cy="259045"/>
    <xdr:sp macro="" textlink="">
      <xdr:nvSpPr>
        <xdr:cNvPr id="297" name="補助費等平均値テキスト"/>
        <xdr:cNvSpPr txBox="1"/>
      </xdr:nvSpPr>
      <xdr:spPr>
        <a:xfrm>
          <a:off x="10528300" y="5695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77940</xdr:rowOff>
    </xdr:from>
    <xdr:to>
      <xdr:col>14</xdr:col>
      <xdr:colOff>28575</xdr:colOff>
      <xdr:row>31</xdr:row>
      <xdr:rowOff>129184</xdr:rowOff>
    </xdr:to>
    <xdr:cxnSp macro="">
      <xdr:nvCxnSpPr>
        <xdr:cNvPr id="299" name="直線コネクタ 298"/>
        <xdr:cNvCxnSpPr/>
      </xdr:nvCxnSpPr>
      <xdr:spPr>
        <a:xfrm>
          <a:off x="8750300" y="5392890"/>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77940</xdr:rowOff>
    </xdr:from>
    <xdr:to>
      <xdr:col>12</xdr:col>
      <xdr:colOff>511175</xdr:colOff>
      <xdr:row>31</xdr:row>
      <xdr:rowOff>120231</xdr:rowOff>
    </xdr:to>
    <xdr:cxnSp macro="">
      <xdr:nvCxnSpPr>
        <xdr:cNvPr id="302" name="直線コネクタ 301"/>
        <xdr:cNvCxnSpPr/>
      </xdr:nvCxnSpPr>
      <xdr:spPr>
        <a:xfrm flipV="1">
          <a:off x="7861300" y="5392890"/>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156062</xdr:rowOff>
    </xdr:from>
    <xdr:ext cx="534377" cy="259045"/>
    <xdr:sp macro="" textlink="">
      <xdr:nvSpPr>
        <xdr:cNvPr id="304" name="テキスト ボックス 303"/>
        <xdr:cNvSpPr txBox="1"/>
      </xdr:nvSpPr>
      <xdr:spPr>
        <a:xfrm>
          <a:off x="8483111" y="58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75921</xdr:rowOff>
    </xdr:from>
    <xdr:to>
      <xdr:col>11</xdr:col>
      <xdr:colOff>307975</xdr:colOff>
      <xdr:row>31</xdr:row>
      <xdr:rowOff>120231</xdr:rowOff>
    </xdr:to>
    <xdr:cxnSp macro="">
      <xdr:nvCxnSpPr>
        <xdr:cNvPr id="305" name="直線コネクタ 304"/>
        <xdr:cNvCxnSpPr/>
      </xdr:nvCxnSpPr>
      <xdr:spPr>
        <a:xfrm>
          <a:off x="6972300" y="5219421"/>
          <a:ext cx="889000" cy="2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94073</xdr:rowOff>
    </xdr:from>
    <xdr:ext cx="534377" cy="259045"/>
    <xdr:sp macro="" textlink="">
      <xdr:nvSpPr>
        <xdr:cNvPr id="307" name="テキスト ボックス 306"/>
        <xdr:cNvSpPr txBox="1"/>
      </xdr:nvSpPr>
      <xdr:spPr>
        <a:xfrm>
          <a:off x="7594111" y="55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81424</xdr:rowOff>
    </xdr:from>
    <xdr:ext cx="534377" cy="259045"/>
    <xdr:sp macro="" textlink="">
      <xdr:nvSpPr>
        <xdr:cNvPr id="309" name="テキスト ボックス 308"/>
        <xdr:cNvSpPr txBox="1"/>
      </xdr:nvSpPr>
      <xdr:spPr>
        <a:xfrm>
          <a:off x="6705111" y="57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112255</xdr:rowOff>
    </xdr:from>
    <xdr:to>
      <xdr:col>15</xdr:col>
      <xdr:colOff>231775</xdr:colOff>
      <xdr:row>33</xdr:row>
      <xdr:rowOff>42405</xdr:rowOff>
    </xdr:to>
    <xdr:sp macro="" textlink="">
      <xdr:nvSpPr>
        <xdr:cNvPr id="315" name="円/楕円 314"/>
        <xdr:cNvSpPr/>
      </xdr:nvSpPr>
      <xdr:spPr>
        <a:xfrm>
          <a:off x="10426700" y="55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135132</xdr:rowOff>
    </xdr:from>
    <xdr:ext cx="534377" cy="259045"/>
    <xdr:sp macro="" textlink="">
      <xdr:nvSpPr>
        <xdr:cNvPr id="316" name="補助費等該当値テキスト"/>
        <xdr:cNvSpPr txBox="1"/>
      </xdr:nvSpPr>
      <xdr:spPr>
        <a:xfrm>
          <a:off x="10528300" y="54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38,387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78384</xdr:rowOff>
    </xdr:from>
    <xdr:to>
      <xdr:col>14</xdr:col>
      <xdr:colOff>79375</xdr:colOff>
      <xdr:row>32</xdr:row>
      <xdr:rowOff>8534</xdr:rowOff>
    </xdr:to>
    <xdr:sp macro="" textlink="">
      <xdr:nvSpPr>
        <xdr:cNvPr id="317" name="円/楕円 316"/>
        <xdr:cNvSpPr/>
      </xdr:nvSpPr>
      <xdr:spPr>
        <a:xfrm>
          <a:off x="9588500" y="5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25061</xdr:rowOff>
    </xdr:from>
    <xdr:ext cx="534377" cy="259045"/>
    <xdr:sp macro="" textlink="">
      <xdr:nvSpPr>
        <xdr:cNvPr id="318" name="テキスト ボックス 317"/>
        <xdr:cNvSpPr txBox="1"/>
      </xdr:nvSpPr>
      <xdr:spPr>
        <a:xfrm>
          <a:off x="9372111" y="51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43,776</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27140</xdr:rowOff>
    </xdr:from>
    <xdr:to>
      <xdr:col>12</xdr:col>
      <xdr:colOff>561975</xdr:colOff>
      <xdr:row>31</xdr:row>
      <xdr:rowOff>128740</xdr:rowOff>
    </xdr:to>
    <xdr:sp macro="" textlink="">
      <xdr:nvSpPr>
        <xdr:cNvPr id="319" name="円/楕円 318"/>
        <xdr:cNvSpPr/>
      </xdr:nvSpPr>
      <xdr:spPr>
        <a:xfrm>
          <a:off x="8699500" y="534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145267</xdr:rowOff>
    </xdr:from>
    <xdr:ext cx="534377" cy="259045"/>
    <xdr:sp macro="" textlink="">
      <xdr:nvSpPr>
        <xdr:cNvPr id="320" name="テキスト ボックス 319"/>
        <xdr:cNvSpPr txBox="1"/>
      </xdr:nvSpPr>
      <xdr:spPr>
        <a:xfrm>
          <a:off x="8483111" y="51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45,121</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69431</xdr:rowOff>
    </xdr:from>
    <xdr:to>
      <xdr:col>11</xdr:col>
      <xdr:colOff>358775</xdr:colOff>
      <xdr:row>31</xdr:row>
      <xdr:rowOff>171031</xdr:rowOff>
    </xdr:to>
    <xdr:sp macro="" textlink="">
      <xdr:nvSpPr>
        <xdr:cNvPr id="321" name="円/楕円 320"/>
        <xdr:cNvSpPr/>
      </xdr:nvSpPr>
      <xdr:spPr>
        <a:xfrm>
          <a:off x="7810500" y="53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16108</xdr:rowOff>
    </xdr:from>
    <xdr:ext cx="534377" cy="259045"/>
    <xdr:sp macro="" textlink="">
      <xdr:nvSpPr>
        <xdr:cNvPr id="322" name="テキスト ボックス 321"/>
        <xdr:cNvSpPr txBox="1"/>
      </xdr:nvSpPr>
      <xdr:spPr>
        <a:xfrm>
          <a:off x="7594111" y="51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25121</xdr:rowOff>
    </xdr:from>
    <xdr:to>
      <xdr:col>10</xdr:col>
      <xdr:colOff>155575</xdr:colOff>
      <xdr:row>30</xdr:row>
      <xdr:rowOff>126721</xdr:rowOff>
    </xdr:to>
    <xdr:sp macro="" textlink="">
      <xdr:nvSpPr>
        <xdr:cNvPr id="323" name="円/楕円 322"/>
        <xdr:cNvSpPr/>
      </xdr:nvSpPr>
      <xdr:spPr>
        <a:xfrm>
          <a:off x="6921500" y="516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143248</xdr:rowOff>
    </xdr:from>
    <xdr:ext cx="534377" cy="259045"/>
    <xdr:sp macro="" textlink="">
      <xdr:nvSpPr>
        <xdr:cNvPr id="324" name="テキスト ボックス 323"/>
        <xdr:cNvSpPr txBox="1"/>
      </xdr:nvSpPr>
      <xdr:spPr>
        <a:xfrm>
          <a:off x="6705111" y="49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139871</xdr:rowOff>
    </xdr:from>
    <xdr:to>
      <xdr:col>15</xdr:col>
      <xdr:colOff>180340</xdr:colOff>
      <xdr:row>58</xdr:row>
      <xdr:rowOff>137452</xdr:rowOff>
    </xdr:to>
    <xdr:cxnSp macro="">
      <xdr:nvCxnSpPr>
        <xdr:cNvPr id="349" name="直線コネクタ 348"/>
        <xdr:cNvCxnSpPr/>
      </xdr:nvCxnSpPr>
      <xdr:spPr>
        <a:xfrm flipV="1">
          <a:off x="10475595" y="9055271"/>
          <a:ext cx="1270" cy="102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141279</xdr:rowOff>
    </xdr:from>
    <xdr:ext cx="534377" cy="259045"/>
    <xdr:sp macro="" textlink="">
      <xdr:nvSpPr>
        <xdr:cNvPr id="350" name="普通建設事業費最小値テキスト"/>
        <xdr:cNvSpPr txBox="1"/>
      </xdr:nvSpPr>
      <xdr:spPr>
        <a:xfrm>
          <a:off x="10528300" y="1008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137452</xdr:rowOff>
    </xdr:from>
    <xdr:to>
      <xdr:col>15</xdr:col>
      <xdr:colOff>269875</xdr:colOff>
      <xdr:row>58</xdr:row>
      <xdr:rowOff>137452</xdr:rowOff>
    </xdr:to>
    <xdr:cxnSp macro="">
      <xdr:nvCxnSpPr>
        <xdr:cNvPr id="351" name="直線コネクタ 350"/>
        <xdr:cNvCxnSpPr/>
      </xdr:nvCxnSpPr>
      <xdr:spPr>
        <a:xfrm>
          <a:off x="10388600" y="10081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86548</xdr:rowOff>
    </xdr:from>
    <xdr:ext cx="534377" cy="259045"/>
    <xdr:sp macro="" textlink="">
      <xdr:nvSpPr>
        <xdr:cNvPr id="352" name="普通建設事業費最大値テキスト"/>
        <xdr:cNvSpPr txBox="1"/>
      </xdr:nvSpPr>
      <xdr:spPr>
        <a:xfrm>
          <a:off x="10528300" y="88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52</xdr:row>
      <xdr:rowOff>139871</xdr:rowOff>
    </xdr:from>
    <xdr:to>
      <xdr:col>15</xdr:col>
      <xdr:colOff>269875</xdr:colOff>
      <xdr:row>52</xdr:row>
      <xdr:rowOff>139871</xdr:rowOff>
    </xdr:to>
    <xdr:cxnSp macro="">
      <xdr:nvCxnSpPr>
        <xdr:cNvPr id="353" name="直線コネクタ 352"/>
        <xdr:cNvCxnSpPr/>
      </xdr:nvCxnSpPr>
      <xdr:spPr>
        <a:xfrm>
          <a:off x="10388600" y="9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95504</xdr:rowOff>
    </xdr:from>
    <xdr:to>
      <xdr:col>15</xdr:col>
      <xdr:colOff>180975</xdr:colOff>
      <xdr:row>55</xdr:row>
      <xdr:rowOff>71406</xdr:rowOff>
    </xdr:to>
    <xdr:cxnSp macro="">
      <xdr:nvCxnSpPr>
        <xdr:cNvPr id="354" name="直線コネクタ 353"/>
        <xdr:cNvCxnSpPr/>
      </xdr:nvCxnSpPr>
      <xdr:spPr>
        <a:xfrm>
          <a:off x="9639300" y="8839454"/>
          <a:ext cx="838200" cy="6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54297</xdr:rowOff>
    </xdr:from>
    <xdr:ext cx="534377" cy="259045"/>
    <xdr:sp macro="" textlink="">
      <xdr:nvSpPr>
        <xdr:cNvPr id="355" name="普通建設事業費平均値テキスト"/>
        <xdr:cNvSpPr txBox="1"/>
      </xdr:nvSpPr>
      <xdr:spPr>
        <a:xfrm>
          <a:off x="10528300" y="9484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75870</xdr:rowOff>
    </xdr:from>
    <xdr:to>
      <xdr:col>15</xdr:col>
      <xdr:colOff>231775</xdr:colOff>
      <xdr:row>56</xdr:row>
      <xdr:rowOff>6020</xdr:rowOff>
    </xdr:to>
    <xdr:sp macro="" textlink="">
      <xdr:nvSpPr>
        <xdr:cNvPr id="356" name="フローチャート : 判断 355"/>
        <xdr:cNvSpPr/>
      </xdr:nvSpPr>
      <xdr:spPr>
        <a:xfrm>
          <a:off x="104267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49</xdr:row>
      <xdr:rowOff>138785</xdr:rowOff>
    </xdr:from>
    <xdr:to>
      <xdr:col>14</xdr:col>
      <xdr:colOff>28575</xdr:colOff>
      <xdr:row>51</xdr:row>
      <xdr:rowOff>95504</xdr:rowOff>
    </xdr:to>
    <xdr:cxnSp macro="">
      <xdr:nvCxnSpPr>
        <xdr:cNvPr id="357" name="直線コネクタ 356"/>
        <xdr:cNvCxnSpPr/>
      </xdr:nvCxnSpPr>
      <xdr:spPr>
        <a:xfrm>
          <a:off x="8750300" y="8539835"/>
          <a:ext cx="889000" cy="2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71793</xdr:rowOff>
    </xdr:from>
    <xdr:to>
      <xdr:col>14</xdr:col>
      <xdr:colOff>79375</xdr:colOff>
      <xdr:row>56</xdr:row>
      <xdr:rowOff>1943</xdr:rowOff>
    </xdr:to>
    <xdr:sp macro="" textlink="">
      <xdr:nvSpPr>
        <xdr:cNvPr id="358" name="フローチャート : 判断 357"/>
        <xdr:cNvSpPr/>
      </xdr:nvSpPr>
      <xdr:spPr>
        <a:xfrm>
          <a:off x="9588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164520</xdr:rowOff>
    </xdr:from>
    <xdr:ext cx="534377" cy="259045"/>
    <xdr:sp macro="" textlink="">
      <xdr:nvSpPr>
        <xdr:cNvPr id="359" name="テキスト ボックス 358"/>
        <xdr:cNvSpPr txBox="1"/>
      </xdr:nvSpPr>
      <xdr:spPr>
        <a:xfrm>
          <a:off x="9372111" y="95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49</xdr:row>
      <xdr:rowOff>138785</xdr:rowOff>
    </xdr:from>
    <xdr:to>
      <xdr:col>12</xdr:col>
      <xdr:colOff>511175</xdr:colOff>
      <xdr:row>52</xdr:row>
      <xdr:rowOff>104115</xdr:rowOff>
    </xdr:to>
    <xdr:cxnSp macro="">
      <xdr:nvCxnSpPr>
        <xdr:cNvPr id="360" name="直線コネクタ 359"/>
        <xdr:cNvCxnSpPr/>
      </xdr:nvCxnSpPr>
      <xdr:spPr>
        <a:xfrm flipV="1">
          <a:off x="7861300" y="8539835"/>
          <a:ext cx="889000" cy="47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39904</xdr:rowOff>
    </xdr:from>
    <xdr:to>
      <xdr:col>12</xdr:col>
      <xdr:colOff>561975</xdr:colOff>
      <xdr:row>55</xdr:row>
      <xdr:rowOff>141504</xdr:rowOff>
    </xdr:to>
    <xdr:sp macro="" textlink="">
      <xdr:nvSpPr>
        <xdr:cNvPr id="361" name="フローチャート : 判断 360"/>
        <xdr:cNvSpPr/>
      </xdr:nvSpPr>
      <xdr:spPr>
        <a:xfrm>
          <a:off x="8699500" y="946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132631</xdr:rowOff>
    </xdr:from>
    <xdr:ext cx="534377" cy="259045"/>
    <xdr:sp macro="" textlink="">
      <xdr:nvSpPr>
        <xdr:cNvPr id="362" name="テキスト ボックス 361"/>
        <xdr:cNvSpPr txBox="1"/>
      </xdr:nvSpPr>
      <xdr:spPr>
        <a:xfrm>
          <a:off x="8483111" y="956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104115</xdr:rowOff>
    </xdr:from>
    <xdr:to>
      <xdr:col>11</xdr:col>
      <xdr:colOff>307975</xdr:colOff>
      <xdr:row>55</xdr:row>
      <xdr:rowOff>87961</xdr:rowOff>
    </xdr:to>
    <xdr:cxnSp macro="">
      <xdr:nvCxnSpPr>
        <xdr:cNvPr id="363" name="直線コネクタ 362"/>
        <xdr:cNvCxnSpPr/>
      </xdr:nvCxnSpPr>
      <xdr:spPr>
        <a:xfrm flipV="1">
          <a:off x="6972300" y="9019515"/>
          <a:ext cx="889000" cy="4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91796</xdr:rowOff>
    </xdr:from>
    <xdr:to>
      <xdr:col>11</xdr:col>
      <xdr:colOff>358775</xdr:colOff>
      <xdr:row>56</xdr:row>
      <xdr:rowOff>21946</xdr:rowOff>
    </xdr:to>
    <xdr:sp macro="" textlink="">
      <xdr:nvSpPr>
        <xdr:cNvPr id="364" name="フローチャート : 判断 363"/>
        <xdr:cNvSpPr/>
      </xdr:nvSpPr>
      <xdr:spPr>
        <a:xfrm>
          <a:off x="7810500" y="952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13073</xdr:rowOff>
    </xdr:from>
    <xdr:ext cx="534377" cy="259045"/>
    <xdr:sp macro="" textlink="">
      <xdr:nvSpPr>
        <xdr:cNvPr id="365" name="テキスト ボックス 364"/>
        <xdr:cNvSpPr txBox="1"/>
      </xdr:nvSpPr>
      <xdr:spPr>
        <a:xfrm>
          <a:off x="7594111" y="96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162643</xdr:rowOff>
    </xdr:from>
    <xdr:to>
      <xdr:col>10</xdr:col>
      <xdr:colOff>155575</xdr:colOff>
      <xdr:row>56</xdr:row>
      <xdr:rowOff>92793</xdr:rowOff>
    </xdr:to>
    <xdr:sp macro="" textlink="">
      <xdr:nvSpPr>
        <xdr:cNvPr id="366" name="フローチャート : 判断 365"/>
        <xdr:cNvSpPr/>
      </xdr:nvSpPr>
      <xdr:spPr>
        <a:xfrm>
          <a:off x="6921500" y="959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83920</xdr:rowOff>
    </xdr:from>
    <xdr:ext cx="534377" cy="259045"/>
    <xdr:sp macro="" textlink="">
      <xdr:nvSpPr>
        <xdr:cNvPr id="367" name="テキスト ボックス 366"/>
        <xdr:cNvSpPr txBox="1"/>
      </xdr:nvSpPr>
      <xdr:spPr>
        <a:xfrm>
          <a:off x="6705111" y="9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20606</xdr:rowOff>
    </xdr:from>
    <xdr:to>
      <xdr:col>15</xdr:col>
      <xdr:colOff>231775</xdr:colOff>
      <xdr:row>55</xdr:row>
      <xdr:rowOff>122206</xdr:rowOff>
    </xdr:to>
    <xdr:sp macro="" textlink="">
      <xdr:nvSpPr>
        <xdr:cNvPr id="373" name="円/楕円 372"/>
        <xdr:cNvSpPr/>
      </xdr:nvSpPr>
      <xdr:spPr>
        <a:xfrm>
          <a:off x="10426700" y="94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43483</xdr:rowOff>
    </xdr:from>
    <xdr:ext cx="534377" cy="259045"/>
    <xdr:sp macro="" textlink="">
      <xdr:nvSpPr>
        <xdr:cNvPr id="374" name="普通建設事業費該当値テキスト"/>
        <xdr:cNvSpPr txBox="1"/>
      </xdr:nvSpPr>
      <xdr:spPr>
        <a:xfrm>
          <a:off x="10528300" y="93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54,585</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44704</xdr:rowOff>
    </xdr:from>
    <xdr:to>
      <xdr:col>14</xdr:col>
      <xdr:colOff>79375</xdr:colOff>
      <xdr:row>51</xdr:row>
      <xdr:rowOff>146304</xdr:rowOff>
    </xdr:to>
    <xdr:sp macro="" textlink="">
      <xdr:nvSpPr>
        <xdr:cNvPr id="375" name="円/楕円 374"/>
        <xdr:cNvSpPr/>
      </xdr:nvSpPr>
      <xdr:spPr>
        <a:xfrm>
          <a:off x="9588500" y="87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49</xdr:row>
      <xdr:rowOff>162831</xdr:rowOff>
    </xdr:from>
    <xdr:ext cx="534377" cy="259045"/>
    <xdr:sp macro="" textlink="">
      <xdr:nvSpPr>
        <xdr:cNvPr id="376" name="テキスト ボックス 375"/>
        <xdr:cNvSpPr txBox="1"/>
      </xdr:nvSpPr>
      <xdr:spPr>
        <a:xfrm>
          <a:off x="9372111" y="85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12</xdr:col>
      <xdr:colOff>460375</xdr:colOff>
      <xdr:row>49</xdr:row>
      <xdr:rowOff>87985</xdr:rowOff>
    </xdr:from>
    <xdr:to>
      <xdr:col>12</xdr:col>
      <xdr:colOff>561975</xdr:colOff>
      <xdr:row>50</xdr:row>
      <xdr:rowOff>18135</xdr:rowOff>
    </xdr:to>
    <xdr:sp macro="" textlink="">
      <xdr:nvSpPr>
        <xdr:cNvPr id="377" name="円/楕円 376"/>
        <xdr:cNvSpPr/>
      </xdr:nvSpPr>
      <xdr:spPr>
        <a:xfrm>
          <a:off x="8699500" y="84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48</xdr:row>
      <xdr:rowOff>34662</xdr:rowOff>
    </xdr:from>
    <xdr:ext cx="599010" cy="259045"/>
    <xdr:sp macro="" textlink="">
      <xdr:nvSpPr>
        <xdr:cNvPr id="378" name="テキスト ボックス 377"/>
        <xdr:cNvSpPr txBox="1"/>
      </xdr:nvSpPr>
      <xdr:spPr>
        <a:xfrm>
          <a:off x="8450794" y="8264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105,048</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53315</xdr:rowOff>
    </xdr:from>
    <xdr:to>
      <xdr:col>11</xdr:col>
      <xdr:colOff>358775</xdr:colOff>
      <xdr:row>52</xdr:row>
      <xdr:rowOff>154915</xdr:rowOff>
    </xdr:to>
    <xdr:sp macro="" textlink="">
      <xdr:nvSpPr>
        <xdr:cNvPr id="379" name="円/楕円 378"/>
        <xdr:cNvSpPr/>
      </xdr:nvSpPr>
      <xdr:spPr>
        <a:xfrm>
          <a:off x="7810500" y="896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171442</xdr:rowOff>
    </xdr:from>
    <xdr:ext cx="534377" cy="259045"/>
    <xdr:sp macro="" textlink="">
      <xdr:nvSpPr>
        <xdr:cNvPr id="380" name="テキスト ボックス 379"/>
        <xdr:cNvSpPr txBox="1"/>
      </xdr:nvSpPr>
      <xdr:spPr>
        <a:xfrm>
          <a:off x="7594111" y="87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37161</xdr:rowOff>
    </xdr:from>
    <xdr:to>
      <xdr:col>10</xdr:col>
      <xdr:colOff>155575</xdr:colOff>
      <xdr:row>55</xdr:row>
      <xdr:rowOff>138761</xdr:rowOff>
    </xdr:to>
    <xdr:sp macro="" textlink="">
      <xdr:nvSpPr>
        <xdr:cNvPr id="381" name="円/楕円 380"/>
        <xdr:cNvSpPr/>
      </xdr:nvSpPr>
      <xdr:spPr>
        <a:xfrm>
          <a:off x="6921500" y="946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155288</xdr:rowOff>
    </xdr:from>
    <xdr:ext cx="534377" cy="259045"/>
    <xdr:sp macro="" textlink="">
      <xdr:nvSpPr>
        <xdr:cNvPr id="382" name="テキスト ボックス 381"/>
        <xdr:cNvSpPr txBox="1"/>
      </xdr:nvSpPr>
      <xdr:spPr>
        <a:xfrm>
          <a:off x="6705111" y="9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75</xdr:row>
      <xdr:rowOff>8541</xdr:rowOff>
    </xdr:from>
    <xdr:to>
      <xdr:col>15</xdr:col>
      <xdr:colOff>180340</xdr:colOff>
      <xdr:row>79</xdr:row>
      <xdr:rowOff>3435</xdr:rowOff>
    </xdr:to>
    <xdr:cxnSp macro="">
      <xdr:nvCxnSpPr>
        <xdr:cNvPr id="406" name="直線コネクタ 405"/>
        <xdr:cNvCxnSpPr/>
      </xdr:nvCxnSpPr>
      <xdr:spPr>
        <a:xfrm flipV="1">
          <a:off x="10475595" y="12867291"/>
          <a:ext cx="1270" cy="68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7262</xdr:rowOff>
    </xdr:from>
    <xdr:ext cx="469744" cy="259045"/>
    <xdr:sp macro="" textlink="">
      <xdr:nvSpPr>
        <xdr:cNvPr id="407" name="普通建設事業費 （ うち新規整備　）最小値テキスト"/>
        <xdr:cNvSpPr txBox="1"/>
      </xdr:nvSpPr>
      <xdr:spPr>
        <a:xfrm>
          <a:off x="10528300" y="13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79</xdr:row>
      <xdr:rowOff>3435</xdr:rowOff>
    </xdr:from>
    <xdr:to>
      <xdr:col>15</xdr:col>
      <xdr:colOff>269875</xdr:colOff>
      <xdr:row>79</xdr:row>
      <xdr:rowOff>3435</xdr:rowOff>
    </xdr:to>
    <xdr:cxnSp macro="">
      <xdr:nvCxnSpPr>
        <xdr:cNvPr id="408" name="直線コネクタ 407"/>
        <xdr:cNvCxnSpPr/>
      </xdr:nvCxnSpPr>
      <xdr:spPr>
        <a:xfrm>
          <a:off x="10388600" y="1354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126668</xdr:rowOff>
    </xdr:from>
    <xdr:ext cx="534377" cy="259045"/>
    <xdr:sp macro="" textlink="">
      <xdr:nvSpPr>
        <xdr:cNvPr id="409" name="普通建設事業費 （ うち新規整備　）最大値テキスト"/>
        <xdr:cNvSpPr txBox="1"/>
      </xdr:nvSpPr>
      <xdr:spPr>
        <a:xfrm>
          <a:off x="10528300" y="1264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75</xdr:row>
      <xdr:rowOff>8541</xdr:rowOff>
    </xdr:from>
    <xdr:to>
      <xdr:col>15</xdr:col>
      <xdr:colOff>269875</xdr:colOff>
      <xdr:row>75</xdr:row>
      <xdr:rowOff>8541</xdr:rowOff>
    </xdr:to>
    <xdr:cxnSp macro="">
      <xdr:nvCxnSpPr>
        <xdr:cNvPr id="410" name="直線コネクタ 409"/>
        <xdr:cNvCxnSpPr/>
      </xdr:nvCxnSpPr>
      <xdr:spPr>
        <a:xfrm>
          <a:off x="10388600" y="1286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82245</xdr:rowOff>
    </xdr:from>
    <xdr:to>
      <xdr:col>15</xdr:col>
      <xdr:colOff>180975</xdr:colOff>
      <xdr:row>76</xdr:row>
      <xdr:rowOff>146081</xdr:rowOff>
    </xdr:to>
    <xdr:cxnSp macro="">
      <xdr:nvCxnSpPr>
        <xdr:cNvPr id="411" name="直線コネクタ 410"/>
        <xdr:cNvCxnSpPr/>
      </xdr:nvCxnSpPr>
      <xdr:spPr>
        <a:xfrm>
          <a:off x="9639300" y="12426645"/>
          <a:ext cx="838200" cy="7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17682</xdr:rowOff>
    </xdr:from>
    <xdr:ext cx="534377" cy="259045"/>
    <xdr:sp macro="" textlink="">
      <xdr:nvSpPr>
        <xdr:cNvPr id="412" name="普通建設事業費 （ うち新規整備　）平均値テキスト"/>
        <xdr:cNvSpPr txBox="1"/>
      </xdr:nvSpPr>
      <xdr:spPr>
        <a:xfrm>
          <a:off x="10528300" y="13219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39255</xdr:rowOff>
    </xdr:from>
    <xdr:to>
      <xdr:col>15</xdr:col>
      <xdr:colOff>231775</xdr:colOff>
      <xdr:row>77</xdr:row>
      <xdr:rowOff>140855</xdr:rowOff>
    </xdr:to>
    <xdr:sp macro="" textlink="">
      <xdr:nvSpPr>
        <xdr:cNvPr id="413" name="フローチャート : 判断 412"/>
        <xdr:cNvSpPr/>
      </xdr:nvSpPr>
      <xdr:spPr>
        <a:xfrm>
          <a:off x="10426700" y="1324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96189</xdr:rowOff>
    </xdr:from>
    <xdr:to>
      <xdr:col>14</xdr:col>
      <xdr:colOff>28575</xdr:colOff>
      <xdr:row>72</xdr:row>
      <xdr:rowOff>82245</xdr:rowOff>
    </xdr:to>
    <xdr:cxnSp macro="">
      <xdr:nvCxnSpPr>
        <xdr:cNvPr id="414" name="直線コネクタ 413"/>
        <xdr:cNvCxnSpPr/>
      </xdr:nvCxnSpPr>
      <xdr:spPr>
        <a:xfrm>
          <a:off x="8750300" y="12269139"/>
          <a:ext cx="889000" cy="15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112122</xdr:rowOff>
    </xdr:from>
    <xdr:to>
      <xdr:col>14</xdr:col>
      <xdr:colOff>79375</xdr:colOff>
      <xdr:row>77</xdr:row>
      <xdr:rowOff>42272</xdr:rowOff>
    </xdr:to>
    <xdr:sp macro="" textlink="">
      <xdr:nvSpPr>
        <xdr:cNvPr id="415" name="フローチャート : 判断 414"/>
        <xdr:cNvSpPr/>
      </xdr:nvSpPr>
      <xdr:spPr>
        <a:xfrm>
          <a:off x="9588500" y="1314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33399</xdr:rowOff>
    </xdr:from>
    <xdr:ext cx="534377" cy="259045"/>
    <xdr:sp macro="" textlink="">
      <xdr:nvSpPr>
        <xdr:cNvPr id="416" name="テキスト ボックス 415"/>
        <xdr:cNvSpPr txBox="1"/>
      </xdr:nvSpPr>
      <xdr:spPr>
        <a:xfrm>
          <a:off x="9372111" y="132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96520</xdr:rowOff>
    </xdr:from>
    <xdr:to>
      <xdr:col>12</xdr:col>
      <xdr:colOff>561975</xdr:colOff>
      <xdr:row>77</xdr:row>
      <xdr:rowOff>26670</xdr:rowOff>
    </xdr:to>
    <xdr:sp macro="" textlink="">
      <xdr:nvSpPr>
        <xdr:cNvPr id="417" name="フローチャート : 判断 416"/>
        <xdr:cNvSpPr/>
      </xdr:nvSpPr>
      <xdr:spPr>
        <a:xfrm>
          <a:off x="869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17797</xdr:rowOff>
    </xdr:from>
    <xdr:ext cx="534377" cy="259045"/>
    <xdr:sp macro="" textlink="">
      <xdr:nvSpPr>
        <xdr:cNvPr id="418" name="テキスト ボックス 417"/>
        <xdr:cNvSpPr txBox="1"/>
      </xdr:nvSpPr>
      <xdr:spPr>
        <a:xfrm>
          <a:off x="8483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95281</xdr:rowOff>
    </xdr:from>
    <xdr:to>
      <xdr:col>15</xdr:col>
      <xdr:colOff>231775</xdr:colOff>
      <xdr:row>77</xdr:row>
      <xdr:rowOff>25431</xdr:rowOff>
    </xdr:to>
    <xdr:sp macro="" textlink="">
      <xdr:nvSpPr>
        <xdr:cNvPr id="424" name="円/楕円 423"/>
        <xdr:cNvSpPr/>
      </xdr:nvSpPr>
      <xdr:spPr>
        <a:xfrm>
          <a:off x="10426700" y="131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118158</xdr:rowOff>
    </xdr:from>
    <xdr:ext cx="534377" cy="259045"/>
    <xdr:sp macro="" textlink="">
      <xdr:nvSpPr>
        <xdr:cNvPr id="425" name="普通建設事業費 （ うち新規整備　）該当値テキスト"/>
        <xdr:cNvSpPr txBox="1"/>
      </xdr:nvSpPr>
      <xdr:spPr>
        <a:xfrm>
          <a:off x="10528300" y="129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31445</xdr:rowOff>
    </xdr:from>
    <xdr:to>
      <xdr:col>14</xdr:col>
      <xdr:colOff>79375</xdr:colOff>
      <xdr:row>72</xdr:row>
      <xdr:rowOff>133045</xdr:rowOff>
    </xdr:to>
    <xdr:sp macro="" textlink="">
      <xdr:nvSpPr>
        <xdr:cNvPr id="426" name="円/楕円 425"/>
        <xdr:cNvSpPr/>
      </xdr:nvSpPr>
      <xdr:spPr>
        <a:xfrm>
          <a:off x="9588500" y="123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149572</xdr:rowOff>
    </xdr:from>
    <xdr:ext cx="534377" cy="259045"/>
    <xdr:sp macro="" textlink="">
      <xdr:nvSpPr>
        <xdr:cNvPr id="427" name="テキスト ボックス 426"/>
        <xdr:cNvSpPr txBox="1"/>
      </xdr:nvSpPr>
      <xdr:spPr>
        <a:xfrm>
          <a:off x="9372111" y="121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61,016</a:t>
          </a:r>
          <a:endParaRPr kumimoji="1" lang="ja-JP" altLang="en-US" sz="1000" b="1">
            <a:solidFill>
              <a:srgbClr val="FF0000"/>
            </a:solidFill>
            <a:latin typeface="ＭＳ Ｐゴシック"/>
          </a:endParaRPr>
        </a:p>
      </xdr:txBody>
    </xdr:sp>
    <xdr:clientData/>
  </xdr:oneCellAnchor>
  <xdr:twoCellAnchor>
    <xdr:from>
      <xdr:col>12</xdr:col>
      <xdr:colOff>460375</xdr:colOff>
      <xdr:row>71</xdr:row>
      <xdr:rowOff>45389</xdr:rowOff>
    </xdr:from>
    <xdr:to>
      <xdr:col>12</xdr:col>
      <xdr:colOff>561975</xdr:colOff>
      <xdr:row>71</xdr:row>
      <xdr:rowOff>146989</xdr:rowOff>
    </xdr:to>
    <xdr:sp macro="" textlink="">
      <xdr:nvSpPr>
        <xdr:cNvPr id="428" name="円/楕円 427"/>
        <xdr:cNvSpPr/>
      </xdr:nvSpPr>
      <xdr:spPr>
        <a:xfrm>
          <a:off x="8699500" y="1221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163516</xdr:rowOff>
    </xdr:from>
    <xdr:ext cx="534377" cy="259045"/>
    <xdr:sp macro="" textlink="">
      <xdr:nvSpPr>
        <xdr:cNvPr id="429" name="テキスト ボックス 428"/>
        <xdr:cNvSpPr txBox="1"/>
      </xdr:nvSpPr>
      <xdr:spPr>
        <a:xfrm>
          <a:off x="8483111" y="1199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69,284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2" name="テキスト ボックス 44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6" name="テキスト ボックス 445"/>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50" name="直線コネクタ 449"/>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51"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2" name="直線コネクタ 451"/>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3"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4" name="直線コネクタ 453"/>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145014</xdr:rowOff>
    </xdr:from>
    <xdr:to>
      <xdr:col>15</xdr:col>
      <xdr:colOff>180975</xdr:colOff>
      <xdr:row>95</xdr:row>
      <xdr:rowOff>129699</xdr:rowOff>
    </xdr:to>
    <xdr:cxnSp macro="">
      <xdr:nvCxnSpPr>
        <xdr:cNvPr id="455" name="直線コネクタ 454"/>
        <xdr:cNvCxnSpPr/>
      </xdr:nvCxnSpPr>
      <xdr:spPr>
        <a:xfrm flipV="1">
          <a:off x="9639300" y="16089864"/>
          <a:ext cx="838200" cy="3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6"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7" name="フローチャート : 判断 456"/>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129699</xdr:rowOff>
    </xdr:from>
    <xdr:to>
      <xdr:col>14</xdr:col>
      <xdr:colOff>28575</xdr:colOff>
      <xdr:row>97</xdr:row>
      <xdr:rowOff>19914</xdr:rowOff>
    </xdr:to>
    <xdr:cxnSp macro="">
      <xdr:nvCxnSpPr>
        <xdr:cNvPr id="458" name="直線コネクタ 457"/>
        <xdr:cNvCxnSpPr/>
      </xdr:nvCxnSpPr>
      <xdr:spPr>
        <a:xfrm flipV="1">
          <a:off x="8750300" y="16417449"/>
          <a:ext cx="889000" cy="23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9" name="フローチャート : 判断 458"/>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60" name="テキスト ボックス 459"/>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61" name="フローチャート : 判断 460"/>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2" name="テキスト ボックス 461"/>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94214</xdr:rowOff>
    </xdr:from>
    <xdr:to>
      <xdr:col>15</xdr:col>
      <xdr:colOff>231775</xdr:colOff>
      <xdr:row>94</xdr:row>
      <xdr:rowOff>24364</xdr:rowOff>
    </xdr:to>
    <xdr:sp macro="" textlink="">
      <xdr:nvSpPr>
        <xdr:cNvPr id="468" name="円/楕円 467"/>
        <xdr:cNvSpPr/>
      </xdr:nvSpPr>
      <xdr:spPr>
        <a:xfrm>
          <a:off x="10426700" y="1603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117091</xdr:rowOff>
    </xdr:from>
    <xdr:ext cx="534377" cy="259045"/>
    <xdr:sp macro="" textlink="">
      <xdr:nvSpPr>
        <xdr:cNvPr id="469" name="普通建設事業費 （ うち更新整備　）該当値テキスト"/>
        <xdr:cNvSpPr txBox="1"/>
      </xdr:nvSpPr>
      <xdr:spPr>
        <a:xfrm>
          <a:off x="10528300" y="158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78899</xdr:rowOff>
    </xdr:from>
    <xdr:to>
      <xdr:col>14</xdr:col>
      <xdr:colOff>79375</xdr:colOff>
      <xdr:row>96</xdr:row>
      <xdr:rowOff>9049</xdr:rowOff>
    </xdr:to>
    <xdr:sp macro="" textlink="">
      <xdr:nvSpPr>
        <xdr:cNvPr id="470" name="円/楕円 469"/>
        <xdr:cNvSpPr/>
      </xdr:nvSpPr>
      <xdr:spPr>
        <a:xfrm>
          <a:off x="9588500" y="163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176</xdr:rowOff>
    </xdr:from>
    <xdr:ext cx="534377" cy="259045"/>
    <xdr:sp macro="" textlink="">
      <xdr:nvSpPr>
        <xdr:cNvPr id="471" name="テキスト ボックス 470"/>
        <xdr:cNvSpPr txBox="1"/>
      </xdr:nvSpPr>
      <xdr:spPr>
        <a:xfrm>
          <a:off x="9372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140564</xdr:rowOff>
    </xdr:from>
    <xdr:to>
      <xdr:col>12</xdr:col>
      <xdr:colOff>561975</xdr:colOff>
      <xdr:row>97</xdr:row>
      <xdr:rowOff>70714</xdr:rowOff>
    </xdr:to>
    <xdr:sp macro="" textlink="">
      <xdr:nvSpPr>
        <xdr:cNvPr id="472" name="円/楕円 471"/>
        <xdr:cNvSpPr/>
      </xdr:nvSpPr>
      <xdr:spPr>
        <a:xfrm>
          <a:off x="8699500" y="165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61841</xdr:rowOff>
    </xdr:from>
    <xdr:ext cx="534377" cy="259045"/>
    <xdr:sp macro="" textlink="">
      <xdr:nvSpPr>
        <xdr:cNvPr id="473" name="テキスト ボックス 472"/>
        <xdr:cNvSpPr txBox="1"/>
      </xdr:nvSpPr>
      <xdr:spPr>
        <a:xfrm>
          <a:off x="8483111" y="166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38697</xdr:rowOff>
    </xdr:from>
    <xdr:to>
      <xdr:col>23</xdr:col>
      <xdr:colOff>516889</xdr:colOff>
      <xdr:row>39</xdr:row>
      <xdr:rowOff>44450</xdr:rowOff>
    </xdr:to>
    <xdr:cxnSp macro="">
      <xdr:nvCxnSpPr>
        <xdr:cNvPr id="497" name="直線コネクタ 496"/>
        <xdr:cNvCxnSpPr/>
      </xdr:nvCxnSpPr>
      <xdr:spPr>
        <a:xfrm flipV="1">
          <a:off x="16317595" y="6039447"/>
          <a:ext cx="1269" cy="69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68254</xdr:rowOff>
    </xdr:from>
    <xdr:ext cx="249299" cy="259045"/>
    <xdr:sp macro="" textlink="">
      <xdr:nvSpPr>
        <xdr:cNvPr id="498" name="災害復旧事業費最小値テキスト"/>
        <xdr:cNvSpPr txBox="1"/>
      </xdr:nvSpPr>
      <xdr:spPr>
        <a:xfrm>
          <a:off x="16370300" y="6754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156824</xdr:rowOff>
    </xdr:from>
    <xdr:ext cx="534377" cy="259045"/>
    <xdr:sp macro="" textlink="">
      <xdr:nvSpPr>
        <xdr:cNvPr id="500" name="災害復旧事業費最大値テキスト"/>
        <xdr:cNvSpPr txBox="1"/>
      </xdr:nvSpPr>
      <xdr:spPr>
        <a:xfrm>
          <a:off x="16370300" y="58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35</xdr:row>
      <xdr:rowOff>38697</xdr:rowOff>
    </xdr:from>
    <xdr:to>
      <xdr:col>23</xdr:col>
      <xdr:colOff>606425</xdr:colOff>
      <xdr:row>35</xdr:row>
      <xdr:rowOff>38697</xdr:rowOff>
    </xdr:to>
    <xdr:cxnSp macro="">
      <xdr:nvCxnSpPr>
        <xdr:cNvPr id="501" name="直線コネクタ 500"/>
        <xdr:cNvCxnSpPr/>
      </xdr:nvCxnSpPr>
      <xdr:spPr>
        <a:xfrm>
          <a:off x="16230600" y="60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159017</xdr:rowOff>
    </xdr:from>
    <xdr:to>
      <xdr:col>23</xdr:col>
      <xdr:colOff>517525</xdr:colOff>
      <xdr:row>38</xdr:row>
      <xdr:rowOff>24409</xdr:rowOff>
    </xdr:to>
    <xdr:cxnSp macro="">
      <xdr:nvCxnSpPr>
        <xdr:cNvPr id="502" name="直線コネクタ 501"/>
        <xdr:cNvCxnSpPr/>
      </xdr:nvCxnSpPr>
      <xdr:spPr>
        <a:xfrm>
          <a:off x="15481300" y="6502667"/>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112704</xdr:rowOff>
    </xdr:from>
    <xdr:ext cx="378565" cy="259045"/>
    <xdr:sp macro="" textlink="">
      <xdr:nvSpPr>
        <xdr:cNvPr id="503" name="災害復旧事業費平均値テキスト"/>
        <xdr:cNvSpPr txBox="1"/>
      </xdr:nvSpPr>
      <xdr:spPr>
        <a:xfrm>
          <a:off x="16370300" y="66278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134277</xdr:rowOff>
    </xdr:from>
    <xdr:to>
      <xdr:col>23</xdr:col>
      <xdr:colOff>568325</xdr:colOff>
      <xdr:row>39</xdr:row>
      <xdr:rowOff>64427</xdr:rowOff>
    </xdr:to>
    <xdr:sp macro="" textlink="">
      <xdr:nvSpPr>
        <xdr:cNvPr id="504" name="フローチャート : 判断 503"/>
        <xdr:cNvSpPr/>
      </xdr:nvSpPr>
      <xdr:spPr>
        <a:xfrm>
          <a:off x="16268700" y="664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138138</xdr:rowOff>
    </xdr:from>
    <xdr:to>
      <xdr:col>22</xdr:col>
      <xdr:colOff>365125</xdr:colOff>
      <xdr:row>37</xdr:row>
      <xdr:rowOff>159017</xdr:rowOff>
    </xdr:to>
    <xdr:cxnSp macro="">
      <xdr:nvCxnSpPr>
        <xdr:cNvPr id="505" name="直線コネクタ 504"/>
        <xdr:cNvCxnSpPr/>
      </xdr:nvCxnSpPr>
      <xdr:spPr>
        <a:xfrm>
          <a:off x="14592300" y="6481788"/>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142659</xdr:rowOff>
    </xdr:from>
    <xdr:to>
      <xdr:col>22</xdr:col>
      <xdr:colOff>415925</xdr:colOff>
      <xdr:row>39</xdr:row>
      <xdr:rowOff>72809</xdr:rowOff>
    </xdr:to>
    <xdr:sp macro="" textlink="">
      <xdr:nvSpPr>
        <xdr:cNvPr id="506" name="フローチャート : 判断 505"/>
        <xdr:cNvSpPr/>
      </xdr:nvSpPr>
      <xdr:spPr>
        <a:xfrm>
          <a:off x="15430500" y="665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63936</xdr:rowOff>
    </xdr:from>
    <xdr:ext cx="378565" cy="259045"/>
    <xdr:sp macro="" textlink="">
      <xdr:nvSpPr>
        <xdr:cNvPr id="507" name="テキスト ボックス 506"/>
        <xdr:cNvSpPr txBox="1"/>
      </xdr:nvSpPr>
      <xdr:spPr>
        <a:xfrm>
          <a:off x="15292017" y="6750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41554</xdr:rowOff>
    </xdr:from>
    <xdr:to>
      <xdr:col>21</xdr:col>
      <xdr:colOff>161925</xdr:colOff>
      <xdr:row>37</xdr:row>
      <xdr:rowOff>138138</xdr:rowOff>
    </xdr:to>
    <xdr:cxnSp macro="">
      <xdr:nvCxnSpPr>
        <xdr:cNvPr id="508" name="直線コネクタ 507"/>
        <xdr:cNvCxnSpPr/>
      </xdr:nvCxnSpPr>
      <xdr:spPr>
        <a:xfrm>
          <a:off x="13703300" y="5699404"/>
          <a:ext cx="889000" cy="78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138430</xdr:rowOff>
    </xdr:from>
    <xdr:to>
      <xdr:col>21</xdr:col>
      <xdr:colOff>212725</xdr:colOff>
      <xdr:row>39</xdr:row>
      <xdr:rowOff>68580</xdr:rowOff>
    </xdr:to>
    <xdr:sp macro="" textlink="">
      <xdr:nvSpPr>
        <xdr:cNvPr id="509" name="フローチャート : 判断 508"/>
        <xdr:cNvSpPr/>
      </xdr:nvSpPr>
      <xdr:spPr>
        <a:xfrm>
          <a:off x="14541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59707</xdr:rowOff>
    </xdr:from>
    <xdr:ext cx="378565" cy="259045"/>
    <xdr:sp macro="" textlink="">
      <xdr:nvSpPr>
        <xdr:cNvPr id="510" name="テキスト ボックス 509"/>
        <xdr:cNvSpPr txBox="1"/>
      </xdr:nvSpPr>
      <xdr:spPr>
        <a:xfrm>
          <a:off x="14403017" y="6746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48869</xdr:rowOff>
    </xdr:from>
    <xdr:to>
      <xdr:col>19</xdr:col>
      <xdr:colOff>644525</xdr:colOff>
      <xdr:row>33</xdr:row>
      <xdr:rowOff>41554</xdr:rowOff>
    </xdr:to>
    <xdr:cxnSp macro="">
      <xdr:nvCxnSpPr>
        <xdr:cNvPr id="511" name="直線コネクタ 510"/>
        <xdr:cNvCxnSpPr/>
      </xdr:nvCxnSpPr>
      <xdr:spPr>
        <a:xfrm>
          <a:off x="12814300" y="5192369"/>
          <a:ext cx="889000" cy="5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115494</xdr:rowOff>
    </xdr:from>
    <xdr:to>
      <xdr:col>20</xdr:col>
      <xdr:colOff>9525</xdr:colOff>
      <xdr:row>39</xdr:row>
      <xdr:rowOff>45644</xdr:rowOff>
    </xdr:to>
    <xdr:sp macro="" textlink="">
      <xdr:nvSpPr>
        <xdr:cNvPr id="512" name="フローチャート : 判断 511"/>
        <xdr:cNvSpPr/>
      </xdr:nvSpPr>
      <xdr:spPr>
        <a:xfrm>
          <a:off x="13652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36771</xdr:rowOff>
    </xdr:from>
    <xdr:ext cx="469744" cy="259045"/>
    <xdr:sp macro="" textlink="">
      <xdr:nvSpPr>
        <xdr:cNvPr id="513" name="テキスト ボックス 512"/>
        <xdr:cNvSpPr txBox="1"/>
      </xdr:nvSpPr>
      <xdr:spPr>
        <a:xfrm>
          <a:off x="13468427" y="67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91948</xdr:rowOff>
    </xdr:from>
    <xdr:to>
      <xdr:col>18</xdr:col>
      <xdr:colOff>492125</xdr:colOff>
      <xdr:row>39</xdr:row>
      <xdr:rowOff>22098</xdr:rowOff>
    </xdr:to>
    <xdr:sp macro="" textlink="">
      <xdr:nvSpPr>
        <xdr:cNvPr id="514" name="フローチャート : 判断 513"/>
        <xdr:cNvSpPr/>
      </xdr:nvSpPr>
      <xdr:spPr>
        <a:xfrm>
          <a:off x="127635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13225</xdr:rowOff>
    </xdr:from>
    <xdr:ext cx="469744" cy="259045"/>
    <xdr:sp macro="" textlink="">
      <xdr:nvSpPr>
        <xdr:cNvPr id="515" name="テキスト ボックス 514"/>
        <xdr:cNvSpPr txBox="1"/>
      </xdr:nvSpPr>
      <xdr:spPr>
        <a:xfrm>
          <a:off x="12579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145059</xdr:rowOff>
    </xdr:from>
    <xdr:to>
      <xdr:col>23</xdr:col>
      <xdr:colOff>568325</xdr:colOff>
      <xdr:row>38</xdr:row>
      <xdr:rowOff>75209</xdr:rowOff>
    </xdr:to>
    <xdr:sp macro="" textlink="">
      <xdr:nvSpPr>
        <xdr:cNvPr id="521" name="円/楕円 520"/>
        <xdr:cNvSpPr/>
      </xdr:nvSpPr>
      <xdr:spPr>
        <a:xfrm>
          <a:off x="16268700" y="64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167936</xdr:rowOff>
    </xdr:from>
    <xdr:ext cx="469744" cy="259045"/>
    <xdr:sp macro="" textlink="">
      <xdr:nvSpPr>
        <xdr:cNvPr id="522" name="災害復旧事業費該当値テキスト"/>
        <xdr:cNvSpPr txBox="1"/>
      </xdr:nvSpPr>
      <xdr:spPr>
        <a:xfrm>
          <a:off x="16370300" y="63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108217</xdr:rowOff>
    </xdr:from>
    <xdr:to>
      <xdr:col>22</xdr:col>
      <xdr:colOff>415925</xdr:colOff>
      <xdr:row>38</xdr:row>
      <xdr:rowOff>38367</xdr:rowOff>
    </xdr:to>
    <xdr:sp macro="" textlink="">
      <xdr:nvSpPr>
        <xdr:cNvPr id="523" name="円/楕円 522"/>
        <xdr:cNvSpPr/>
      </xdr:nvSpPr>
      <xdr:spPr>
        <a:xfrm>
          <a:off x="15430500" y="64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54894</xdr:rowOff>
    </xdr:from>
    <xdr:ext cx="469744" cy="259045"/>
    <xdr:sp macro="" textlink="">
      <xdr:nvSpPr>
        <xdr:cNvPr id="524" name="テキスト ボックス 523"/>
        <xdr:cNvSpPr txBox="1"/>
      </xdr:nvSpPr>
      <xdr:spPr>
        <a:xfrm>
          <a:off x="15246427" y="622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87338</xdr:rowOff>
    </xdr:from>
    <xdr:to>
      <xdr:col>21</xdr:col>
      <xdr:colOff>212725</xdr:colOff>
      <xdr:row>38</xdr:row>
      <xdr:rowOff>17488</xdr:rowOff>
    </xdr:to>
    <xdr:sp macro="" textlink="">
      <xdr:nvSpPr>
        <xdr:cNvPr id="525" name="円/楕円 524"/>
        <xdr:cNvSpPr/>
      </xdr:nvSpPr>
      <xdr:spPr>
        <a:xfrm>
          <a:off x="14541500" y="64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34015</xdr:rowOff>
    </xdr:from>
    <xdr:ext cx="469744" cy="259045"/>
    <xdr:sp macro="" textlink="">
      <xdr:nvSpPr>
        <xdr:cNvPr id="526" name="テキスト ボックス 525"/>
        <xdr:cNvSpPr txBox="1"/>
      </xdr:nvSpPr>
      <xdr:spPr>
        <a:xfrm>
          <a:off x="14357427" y="620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162204</xdr:rowOff>
    </xdr:from>
    <xdr:to>
      <xdr:col>20</xdr:col>
      <xdr:colOff>9525</xdr:colOff>
      <xdr:row>33</xdr:row>
      <xdr:rowOff>92354</xdr:rowOff>
    </xdr:to>
    <xdr:sp macro="" textlink="">
      <xdr:nvSpPr>
        <xdr:cNvPr id="527" name="円/楕円 526"/>
        <xdr:cNvSpPr/>
      </xdr:nvSpPr>
      <xdr:spPr>
        <a:xfrm>
          <a:off x="13652500" y="56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108881</xdr:rowOff>
    </xdr:from>
    <xdr:ext cx="534377" cy="259045"/>
    <xdr:sp macro="" textlink="">
      <xdr:nvSpPr>
        <xdr:cNvPr id="528" name="テキスト ボックス 527"/>
        <xdr:cNvSpPr txBox="1"/>
      </xdr:nvSpPr>
      <xdr:spPr>
        <a:xfrm>
          <a:off x="13436111" y="542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27,076</a:t>
          </a:r>
          <a:endParaRPr kumimoji="1" lang="ja-JP" altLang="en-US" sz="1000" b="1">
            <a:solidFill>
              <a:srgbClr val="FF0000"/>
            </a:solidFill>
            <a:latin typeface="ＭＳ Ｐゴシック"/>
          </a:endParaRPr>
        </a:p>
      </xdr:txBody>
    </xdr:sp>
    <xdr:clientData/>
  </xdr:oneCellAnchor>
  <xdr:twoCellAnchor>
    <xdr:from>
      <xdr:col>18</xdr:col>
      <xdr:colOff>390525</xdr:colOff>
      <xdr:row>29</xdr:row>
      <xdr:rowOff>169519</xdr:rowOff>
    </xdr:from>
    <xdr:to>
      <xdr:col>18</xdr:col>
      <xdr:colOff>492125</xdr:colOff>
      <xdr:row>30</xdr:row>
      <xdr:rowOff>99669</xdr:rowOff>
    </xdr:to>
    <xdr:sp macro="" textlink="">
      <xdr:nvSpPr>
        <xdr:cNvPr id="529" name="円/楕円 528"/>
        <xdr:cNvSpPr/>
      </xdr:nvSpPr>
      <xdr:spPr>
        <a:xfrm>
          <a:off x="12763500" y="51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116196</xdr:rowOff>
    </xdr:from>
    <xdr:ext cx="534377" cy="259045"/>
    <xdr:sp macro="" textlink="">
      <xdr:nvSpPr>
        <xdr:cNvPr id="530" name="テキスト ボックス 529"/>
        <xdr:cNvSpPr txBox="1"/>
      </xdr:nvSpPr>
      <xdr:spPr>
        <a:xfrm>
          <a:off x="12547111" y="49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0" name="テキスト ボックス 58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2" name="テキスト ボックス 59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4" name="直線コネクタ 603"/>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5"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6" name="直線コネクタ 605"/>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7"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8" name="直線コネクタ 607"/>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156826</xdr:rowOff>
    </xdr:from>
    <xdr:to>
      <xdr:col>23</xdr:col>
      <xdr:colOff>517525</xdr:colOff>
      <xdr:row>75</xdr:row>
      <xdr:rowOff>18466</xdr:rowOff>
    </xdr:to>
    <xdr:cxnSp macro="">
      <xdr:nvCxnSpPr>
        <xdr:cNvPr id="609" name="直線コネクタ 608"/>
        <xdr:cNvCxnSpPr/>
      </xdr:nvCxnSpPr>
      <xdr:spPr>
        <a:xfrm flipV="1">
          <a:off x="15481300" y="12844126"/>
          <a:ext cx="8382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93407</xdr:rowOff>
    </xdr:from>
    <xdr:ext cx="534377" cy="259045"/>
    <xdr:sp macro="" textlink="">
      <xdr:nvSpPr>
        <xdr:cNvPr id="610" name="公債費平均値テキスト"/>
        <xdr:cNvSpPr txBox="1"/>
      </xdr:nvSpPr>
      <xdr:spPr>
        <a:xfrm>
          <a:off x="16370300" y="1278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11" name="フローチャート : 判断 610"/>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18466</xdr:rowOff>
    </xdr:from>
    <xdr:to>
      <xdr:col>22</xdr:col>
      <xdr:colOff>365125</xdr:colOff>
      <xdr:row>75</xdr:row>
      <xdr:rowOff>19285</xdr:rowOff>
    </xdr:to>
    <xdr:cxnSp macro="">
      <xdr:nvCxnSpPr>
        <xdr:cNvPr id="612" name="直線コネクタ 611"/>
        <xdr:cNvCxnSpPr/>
      </xdr:nvCxnSpPr>
      <xdr:spPr>
        <a:xfrm flipV="1">
          <a:off x="14592300" y="12877216"/>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3" name="フローチャート : 判断 612"/>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4" name="テキスト ボックス 613"/>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101714</xdr:rowOff>
    </xdr:from>
    <xdr:to>
      <xdr:col>21</xdr:col>
      <xdr:colOff>161925</xdr:colOff>
      <xdr:row>75</xdr:row>
      <xdr:rowOff>19285</xdr:rowOff>
    </xdr:to>
    <xdr:cxnSp macro="">
      <xdr:nvCxnSpPr>
        <xdr:cNvPr id="615" name="直線コネクタ 614"/>
        <xdr:cNvCxnSpPr/>
      </xdr:nvCxnSpPr>
      <xdr:spPr>
        <a:xfrm>
          <a:off x="13703300" y="12789014"/>
          <a:ext cx="889000" cy="8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6" name="フローチャート : 判断 615"/>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7" name="テキスト ボックス 616"/>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101714</xdr:rowOff>
    </xdr:from>
    <xdr:to>
      <xdr:col>19</xdr:col>
      <xdr:colOff>644525</xdr:colOff>
      <xdr:row>74</xdr:row>
      <xdr:rowOff>123717</xdr:rowOff>
    </xdr:to>
    <xdr:cxnSp macro="">
      <xdr:nvCxnSpPr>
        <xdr:cNvPr id="618" name="直線コネクタ 617"/>
        <xdr:cNvCxnSpPr/>
      </xdr:nvCxnSpPr>
      <xdr:spPr>
        <a:xfrm flipV="1">
          <a:off x="12814300" y="12789014"/>
          <a:ext cx="889000" cy="2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9" name="フローチャート : 判断 618"/>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13320</xdr:rowOff>
    </xdr:from>
    <xdr:ext cx="534377" cy="259045"/>
    <xdr:sp macro="" textlink="">
      <xdr:nvSpPr>
        <xdr:cNvPr id="620" name="テキスト ボックス 619"/>
        <xdr:cNvSpPr txBox="1"/>
      </xdr:nvSpPr>
      <xdr:spPr>
        <a:xfrm>
          <a:off x="13436111" y="128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21" name="フローチャート : 判断 620"/>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32542</xdr:rowOff>
    </xdr:from>
    <xdr:ext cx="534377" cy="259045"/>
    <xdr:sp macro="" textlink="">
      <xdr:nvSpPr>
        <xdr:cNvPr id="622" name="テキスト ボックス 621"/>
        <xdr:cNvSpPr txBox="1"/>
      </xdr:nvSpPr>
      <xdr:spPr>
        <a:xfrm>
          <a:off x="12547111" y="12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106026</xdr:rowOff>
    </xdr:from>
    <xdr:to>
      <xdr:col>23</xdr:col>
      <xdr:colOff>568325</xdr:colOff>
      <xdr:row>75</xdr:row>
      <xdr:rowOff>36176</xdr:rowOff>
    </xdr:to>
    <xdr:sp macro="" textlink="">
      <xdr:nvSpPr>
        <xdr:cNvPr id="628" name="円/楕円 627"/>
        <xdr:cNvSpPr/>
      </xdr:nvSpPr>
      <xdr:spPr>
        <a:xfrm>
          <a:off x="16268700" y="127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128903</xdr:rowOff>
    </xdr:from>
    <xdr:ext cx="534377" cy="259045"/>
    <xdr:sp macro="" textlink="">
      <xdr:nvSpPr>
        <xdr:cNvPr id="629" name="公債費該当値テキスト"/>
        <xdr:cNvSpPr txBox="1"/>
      </xdr:nvSpPr>
      <xdr:spPr>
        <a:xfrm>
          <a:off x="16370300" y="1264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59,101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139116</xdr:rowOff>
    </xdr:from>
    <xdr:to>
      <xdr:col>22</xdr:col>
      <xdr:colOff>415925</xdr:colOff>
      <xdr:row>75</xdr:row>
      <xdr:rowOff>69266</xdr:rowOff>
    </xdr:to>
    <xdr:sp macro="" textlink="">
      <xdr:nvSpPr>
        <xdr:cNvPr id="630" name="円/楕円 629"/>
        <xdr:cNvSpPr/>
      </xdr:nvSpPr>
      <xdr:spPr>
        <a:xfrm>
          <a:off x="15430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60393</xdr:rowOff>
    </xdr:from>
    <xdr:ext cx="534377" cy="259045"/>
    <xdr:sp macro="" textlink="">
      <xdr:nvSpPr>
        <xdr:cNvPr id="631" name="テキスト ボックス 630"/>
        <xdr:cNvSpPr txBox="1"/>
      </xdr:nvSpPr>
      <xdr:spPr>
        <a:xfrm>
          <a:off x="15214111" y="129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57,364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139935</xdr:rowOff>
    </xdr:from>
    <xdr:to>
      <xdr:col>21</xdr:col>
      <xdr:colOff>212725</xdr:colOff>
      <xdr:row>75</xdr:row>
      <xdr:rowOff>70085</xdr:rowOff>
    </xdr:to>
    <xdr:sp macro="" textlink="">
      <xdr:nvSpPr>
        <xdr:cNvPr id="632" name="円/楕円 631"/>
        <xdr:cNvSpPr/>
      </xdr:nvSpPr>
      <xdr:spPr>
        <a:xfrm>
          <a:off x="14541500" y="128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61212</xdr:rowOff>
    </xdr:from>
    <xdr:ext cx="534377" cy="259045"/>
    <xdr:sp macro="" textlink="">
      <xdr:nvSpPr>
        <xdr:cNvPr id="633" name="テキスト ボックス 632"/>
        <xdr:cNvSpPr txBox="1"/>
      </xdr:nvSpPr>
      <xdr:spPr>
        <a:xfrm>
          <a:off x="14325111" y="129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50914</xdr:rowOff>
    </xdr:from>
    <xdr:to>
      <xdr:col>20</xdr:col>
      <xdr:colOff>9525</xdr:colOff>
      <xdr:row>74</xdr:row>
      <xdr:rowOff>152514</xdr:rowOff>
    </xdr:to>
    <xdr:sp macro="" textlink="">
      <xdr:nvSpPr>
        <xdr:cNvPr id="634" name="円/楕円 633"/>
        <xdr:cNvSpPr/>
      </xdr:nvSpPr>
      <xdr:spPr>
        <a:xfrm>
          <a:off x="13652500" y="127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169041</xdr:rowOff>
    </xdr:from>
    <xdr:ext cx="534377" cy="259045"/>
    <xdr:sp macro="" textlink="">
      <xdr:nvSpPr>
        <xdr:cNvPr id="635" name="テキスト ボックス 634"/>
        <xdr:cNvSpPr txBox="1"/>
      </xdr:nvSpPr>
      <xdr:spPr>
        <a:xfrm>
          <a:off x="13436111" y="12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72917</xdr:rowOff>
    </xdr:from>
    <xdr:to>
      <xdr:col>18</xdr:col>
      <xdr:colOff>492125</xdr:colOff>
      <xdr:row>75</xdr:row>
      <xdr:rowOff>3067</xdr:rowOff>
    </xdr:to>
    <xdr:sp macro="" textlink="">
      <xdr:nvSpPr>
        <xdr:cNvPr id="636" name="円/楕円 635"/>
        <xdr:cNvSpPr/>
      </xdr:nvSpPr>
      <xdr:spPr>
        <a:xfrm>
          <a:off x="12763500" y="127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19594</xdr:rowOff>
    </xdr:from>
    <xdr:ext cx="534377" cy="259045"/>
    <xdr:sp macro="" textlink="">
      <xdr:nvSpPr>
        <xdr:cNvPr id="637" name="テキスト ボックス 636"/>
        <xdr:cNvSpPr txBox="1"/>
      </xdr:nvSpPr>
      <xdr:spPr>
        <a:xfrm>
          <a:off x="12547111" y="125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8" name="直線コネクタ 64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9" name="テキスト ボックス 64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0" name="直線コネクタ 64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1" name="テキスト ボックス 65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2" name="直線コネクタ 65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3" name="テキスト ボックス 65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4" name="直線コネクタ 65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55" name="テキスト ボックス 65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6" name="直線コネクタ 65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7" name="テキスト ボックス 65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8" name="直線コネクタ 65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9" name="テキスト ボックス 65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130181</xdr:rowOff>
    </xdr:from>
    <xdr:to>
      <xdr:col>23</xdr:col>
      <xdr:colOff>516889</xdr:colOff>
      <xdr:row>99</xdr:row>
      <xdr:rowOff>98520</xdr:rowOff>
    </xdr:to>
    <xdr:cxnSp macro="">
      <xdr:nvCxnSpPr>
        <xdr:cNvPr id="663" name="直線コネクタ 662"/>
        <xdr:cNvCxnSpPr/>
      </xdr:nvCxnSpPr>
      <xdr:spPr>
        <a:xfrm flipV="1">
          <a:off x="16317595" y="16760831"/>
          <a:ext cx="1269" cy="31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102347</xdr:rowOff>
    </xdr:from>
    <xdr:ext cx="313932" cy="259045"/>
    <xdr:sp macro="" textlink="">
      <xdr:nvSpPr>
        <xdr:cNvPr id="664" name="積立金最小値テキスト"/>
        <xdr:cNvSpPr txBox="1"/>
      </xdr:nvSpPr>
      <xdr:spPr>
        <a:xfrm>
          <a:off x="16370300" y="1707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98520</xdr:rowOff>
    </xdr:from>
    <xdr:to>
      <xdr:col>23</xdr:col>
      <xdr:colOff>606425</xdr:colOff>
      <xdr:row>99</xdr:row>
      <xdr:rowOff>98520</xdr:rowOff>
    </xdr:to>
    <xdr:cxnSp macro="">
      <xdr:nvCxnSpPr>
        <xdr:cNvPr id="665" name="直線コネクタ 664"/>
        <xdr:cNvCxnSpPr/>
      </xdr:nvCxnSpPr>
      <xdr:spPr>
        <a:xfrm>
          <a:off x="16230600" y="1707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76858</xdr:rowOff>
    </xdr:from>
    <xdr:ext cx="534377" cy="259045"/>
    <xdr:sp macro="" textlink="">
      <xdr:nvSpPr>
        <xdr:cNvPr id="666" name="積立金最大値テキスト"/>
        <xdr:cNvSpPr txBox="1"/>
      </xdr:nvSpPr>
      <xdr:spPr>
        <a:xfrm>
          <a:off x="16370300" y="165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97</xdr:row>
      <xdr:rowOff>130181</xdr:rowOff>
    </xdr:from>
    <xdr:to>
      <xdr:col>23</xdr:col>
      <xdr:colOff>606425</xdr:colOff>
      <xdr:row>97</xdr:row>
      <xdr:rowOff>130181</xdr:rowOff>
    </xdr:to>
    <xdr:cxnSp macro="">
      <xdr:nvCxnSpPr>
        <xdr:cNvPr id="667" name="直線コネクタ 666"/>
        <xdr:cNvCxnSpPr/>
      </xdr:nvCxnSpPr>
      <xdr:spPr>
        <a:xfrm>
          <a:off x="16230600" y="16760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1364</xdr:rowOff>
    </xdr:from>
    <xdr:to>
      <xdr:col>23</xdr:col>
      <xdr:colOff>517525</xdr:colOff>
      <xdr:row>97</xdr:row>
      <xdr:rowOff>130181</xdr:rowOff>
    </xdr:to>
    <xdr:cxnSp macro="">
      <xdr:nvCxnSpPr>
        <xdr:cNvPr id="668" name="直線コネクタ 667"/>
        <xdr:cNvCxnSpPr/>
      </xdr:nvCxnSpPr>
      <xdr:spPr>
        <a:xfrm>
          <a:off x="15481300" y="16632014"/>
          <a:ext cx="838200" cy="1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133393</xdr:rowOff>
    </xdr:from>
    <xdr:ext cx="469744" cy="259045"/>
    <xdr:sp macro="" textlink="">
      <xdr:nvSpPr>
        <xdr:cNvPr id="669" name="積立金平均値テキスト"/>
        <xdr:cNvSpPr txBox="1"/>
      </xdr:nvSpPr>
      <xdr:spPr>
        <a:xfrm>
          <a:off x="16370300" y="16935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154966</xdr:rowOff>
    </xdr:from>
    <xdr:to>
      <xdr:col>23</xdr:col>
      <xdr:colOff>568325</xdr:colOff>
      <xdr:row>99</xdr:row>
      <xdr:rowOff>85116</xdr:rowOff>
    </xdr:to>
    <xdr:sp macro="" textlink="">
      <xdr:nvSpPr>
        <xdr:cNvPr id="670" name="フローチャート : 判断 669"/>
        <xdr:cNvSpPr/>
      </xdr:nvSpPr>
      <xdr:spPr>
        <a:xfrm>
          <a:off x="16268700" y="1695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55950</xdr:rowOff>
    </xdr:from>
    <xdr:to>
      <xdr:col>22</xdr:col>
      <xdr:colOff>365125</xdr:colOff>
      <xdr:row>97</xdr:row>
      <xdr:rowOff>1364</xdr:rowOff>
    </xdr:to>
    <xdr:cxnSp macro="">
      <xdr:nvCxnSpPr>
        <xdr:cNvPr id="671" name="直線コネクタ 670"/>
        <xdr:cNvCxnSpPr/>
      </xdr:nvCxnSpPr>
      <xdr:spPr>
        <a:xfrm>
          <a:off x="14592300" y="16515150"/>
          <a:ext cx="889000" cy="1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141478</xdr:rowOff>
    </xdr:from>
    <xdr:to>
      <xdr:col>22</xdr:col>
      <xdr:colOff>415925</xdr:colOff>
      <xdr:row>99</xdr:row>
      <xdr:rowOff>71628</xdr:rowOff>
    </xdr:to>
    <xdr:sp macro="" textlink="">
      <xdr:nvSpPr>
        <xdr:cNvPr id="672" name="フローチャート : 判断 671"/>
        <xdr:cNvSpPr/>
      </xdr:nvSpPr>
      <xdr:spPr>
        <a:xfrm>
          <a:off x="15430500" y="1694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62755</xdr:rowOff>
    </xdr:from>
    <xdr:ext cx="469744" cy="259045"/>
    <xdr:sp macro="" textlink="">
      <xdr:nvSpPr>
        <xdr:cNvPr id="673" name="テキスト ボックス 672"/>
        <xdr:cNvSpPr txBox="1"/>
      </xdr:nvSpPr>
      <xdr:spPr>
        <a:xfrm>
          <a:off x="15246427" y="1703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140908</xdr:rowOff>
    </xdr:from>
    <xdr:to>
      <xdr:col>21</xdr:col>
      <xdr:colOff>161925</xdr:colOff>
      <xdr:row>96</xdr:row>
      <xdr:rowOff>55950</xdr:rowOff>
    </xdr:to>
    <xdr:cxnSp macro="">
      <xdr:nvCxnSpPr>
        <xdr:cNvPr id="674" name="直線コネクタ 673"/>
        <xdr:cNvCxnSpPr/>
      </xdr:nvCxnSpPr>
      <xdr:spPr>
        <a:xfrm>
          <a:off x="13703300" y="16428658"/>
          <a:ext cx="889000" cy="8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136204</xdr:rowOff>
    </xdr:from>
    <xdr:to>
      <xdr:col>21</xdr:col>
      <xdr:colOff>212725</xdr:colOff>
      <xdr:row>99</xdr:row>
      <xdr:rowOff>66354</xdr:rowOff>
    </xdr:to>
    <xdr:sp macro="" textlink="">
      <xdr:nvSpPr>
        <xdr:cNvPr id="675" name="フローチャート : 判断 674"/>
        <xdr:cNvSpPr/>
      </xdr:nvSpPr>
      <xdr:spPr>
        <a:xfrm>
          <a:off x="14541500" y="1693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57481</xdr:rowOff>
    </xdr:from>
    <xdr:ext cx="469744" cy="259045"/>
    <xdr:sp macro="" textlink="">
      <xdr:nvSpPr>
        <xdr:cNvPr id="676" name="テキスト ボックス 675"/>
        <xdr:cNvSpPr txBox="1"/>
      </xdr:nvSpPr>
      <xdr:spPr>
        <a:xfrm>
          <a:off x="14357427" y="1703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3846</xdr:rowOff>
    </xdr:from>
    <xdr:to>
      <xdr:col>19</xdr:col>
      <xdr:colOff>644525</xdr:colOff>
      <xdr:row>95</xdr:row>
      <xdr:rowOff>140908</xdr:rowOff>
    </xdr:to>
    <xdr:cxnSp macro="">
      <xdr:nvCxnSpPr>
        <xdr:cNvPr id="677" name="直線コネクタ 676"/>
        <xdr:cNvCxnSpPr/>
      </xdr:nvCxnSpPr>
      <xdr:spPr>
        <a:xfrm>
          <a:off x="12814300" y="15605796"/>
          <a:ext cx="889000" cy="8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87578</xdr:rowOff>
    </xdr:from>
    <xdr:to>
      <xdr:col>20</xdr:col>
      <xdr:colOff>9525</xdr:colOff>
      <xdr:row>99</xdr:row>
      <xdr:rowOff>17728</xdr:rowOff>
    </xdr:to>
    <xdr:sp macro="" textlink="">
      <xdr:nvSpPr>
        <xdr:cNvPr id="678" name="フローチャート : 判断 677"/>
        <xdr:cNvSpPr/>
      </xdr:nvSpPr>
      <xdr:spPr>
        <a:xfrm>
          <a:off x="13652500" y="1688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8855</xdr:rowOff>
    </xdr:from>
    <xdr:ext cx="469744" cy="259045"/>
    <xdr:sp macro="" textlink="">
      <xdr:nvSpPr>
        <xdr:cNvPr id="679" name="テキスト ボックス 678"/>
        <xdr:cNvSpPr txBox="1"/>
      </xdr:nvSpPr>
      <xdr:spPr>
        <a:xfrm>
          <a:off x="13468427" y="1698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33922</xdr:rowOff>
    </xdr:from>
    <xdr:to>
      <xdr:col>18</xdr:col>
      <xdr:colOff>492125</xdr:colOff>
      <xdr:row>98</xdr:row>
      <xdr:rowOff>135522</xdr:rowOff>
    </xdr:to>
    <xdr:sp macro="" textlink="">
      <xdr:nvSpPr>
        <xdr:cNvPr id="680" name="フローチャート : 判断 679"/>
        <xdr:cNvSpPr/>
      </xdr:nvSpPr>
      <xdr:spPr>
        <a:xfrm>
          <a:off x="12763500" y="1683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126649</xdr:rowOff>
    </xdr:from>
    <xdr:ext cx="534377" cy="259045"/>
    <xdr:sp macro="" textlink="">
      <xdr:nvSpPr>
        <xdr:cNvPr id="681" name="テキスト ボックス 680"/>
        <xdr:cNvSpPr txBox="1"/>
      </xdr:nvSpPr>
      <xdr:spPr>
        <a:xfrm>
          <a:off x="12547111" y="16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79381</xdr:rowOff>
    </xdr:from>
    <xdr:to>
      <xdr:col>23</xdr:col>
      <xdr:colOff>568325</xdr:colOff>
      <xdr:row>98</xdr:row>
      <xdr:rowOff>9531</xdr:rowOff>
    </xdr:to>
    <xdr:sp macro="" textlink="">
      <xdr:nvSpPr>
        <xdr:cNvPr id="687" name="円/楕円 686"/>
        <xdr:cNvSpPr/>
      </xdr:nvSpPr>
      <xdr:spPr>
        <a:xfrm>
          <a:off x="16268700" y="167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32408</xdr:rowOff>
    </xdr:from>
    <xdr:ext cx="534377" cy="259045"/>
    <xdr:sp macro="" textlink="">
      <xdr:nvSpPr>
        <xdr:cNvPr id="688" name="積立金該当値テキスト"/>
        <xdr:cNvSpPr txBox="1"/>
      </xdr:nvSpPr>
      <xdr:spPr>
        <a:xfrm>
          <a:off x="16370300" y="166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19,083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122014</xdr:rowOff>
    </xdr:from>
    <xdr:to>
      <xdr:col>22</xdr:col>
      <xdr:colOff>415925</xdr:colOff>
      <xdr:row>97</xdr:row>
      <xdr:rowOff>52164</xdr:rowOff>
    </xdr:to>
    <xdr:sp macro="" textlink="">
      <xdr:nvSpPr>
        <xdr:cNvPr id="689" name="円/楕円 688"/>
        <xdr:cNvSpPr/>
      </xdr:nvSpPr>
      <xdr:spPr>
        <a:xfrm>
          <a:off x="15430500" y="165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68691</xdr:rowOff>
    </xdr:from>
    <xdr:ext cx="534377" cy="259045"/>
    <xdr:sp macro="" textlink="">
      <xdr:nvSpPr>
        <xdr:cNvPr id="690" name="テキスト ボックス 689"/>
        <xdr:cNvSpPr txBox="1"/>
      </xdr:nvSpPr>
      <xdr:spPr>
        <a:xfrm>
          <a:off x="15214111" y="1635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5150</xdr:rowOff>
    </xdr:from>
    <xdr:to>
      <xdr:col>21</xdr:col>
      <xdr:colOff>212725</xdr:colOff>
      <xdr:row>96</xdr:row>
      <xdr:rowOff>106750</xdr:rowOff>
    </xdr:to>
    <xdr:sp macro="" textlink="">
      <xdr:nvSpPr>
        <xdr:cNvPr id="691" name="円/楕円 690"/>
        <xdr:cNvSpPr/>
      </xdr:nvSpPr>
      <xdr:spPr>
        <a:xfrm>
          <a:off x="14541500" y="164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123277</xdr:rowOff>
    </xdr:from>
    <xdr:ext cx="534377" cy="259045"/>
    <xdr:sp macro="" textlink="">
      <xdr:nvSpPr>
        <xdr:cNvPr id="692" name="テキスト ボックス 691"/>
        <xdr:cNvSpPr txBox="1"/>
      </xdr:nvSpPr>
      <xdr:spPr>
        <a:xfrm>
          <a:off x="14325111" y="162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90108</xdr:rowOff>
    </xdr:from>
    <xdr:to>
      <xdr:col>20</xdr:col>
      <xdr:colOff>9525</xdr:colOff>
      <xdr:row>96</xdr:row>
      <xdr:rowOff>20258</xdr:rowOff>
    </xdr:to>
    <xdr:sp macro="" textlink="">
      <xdr:nvSpPr>
        <xdr:cNvPr id="693" name="円/楕円 692"/>
        <xdr:cNvSpPr/>
      </xdr:nvSpPr>
      <xdr:spPr>
        <a:xfrm>
          <a:off x="13652500" y="163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36785</xdr:rowOff>
    </xdr:from>
    <xdr:ext cx="534377" cy="259045"/>
    <xdr:sp macro="" textlink="">
      <xdr:nvSpPr>
        <xdr:cNvPr id="694" name="テキスト ボックス 693"/>
        <xdr:cNvSpPr txBox="1"/>
      </xdr:nvSpPr>
      <xdr:spPr>
        <a:xfrm>
          <a:off x="13436111" y="161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124496</xdr:rowOff>
    </xdr:from>
    <xdr:to>
      <xdr:col>18</xdr:col>
      <xdr:colOff>492125</xdr:colOff>
      <xdr:row>91</xdr:row>
      <xdr:rowOff>54646</xdr:rowOff>
    </xdr:to>
    <xdr:sp macro="" textlink="">
      <xdr:nvSpPr>
        <xdr:cNvPr id="695" name="円/楕円 694"/>
        <xdr:cNvSpPr/>
      </xdr:nvSpPr>
      <xdr:spPr>
        <a:xfrm>
          <a:off x="12763500" y="155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71173</xdr:rowOff>
    </xdr:from>
    <xdr:ext cx="534377" cy="259045"/>
    <xdr:sp macro="" textlink="">
      <xdr:nvSpPr>
        <xdr:cNvPr id="696" name="テキスト ボックス 695"/>
        <xdr:cNvSpPr txBox="1"/>
      </xdr:nvSpPr>
      <xdr:spPr>
        <a:xfrm>
          <a:off x="12547111" y="153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141478</xdr:rowOff>
    </xdr:from>
    <xdr:to>
      <xdr:col>32</xdr:col>
      <xdr:colOff>186689</xdr:colOff>
      <xdr:row>39</xdr:row>
      <xdr:rowOff>42799</xdr:rowOff>
    </xdr:to>
    <xdr:cxnSp macro="">
      <xdr:nvCxnSpPr>
        <xdr:cNvPr id="720" name="直線コネクタ 719"/>
        <xdr:cNvCxnSpPr/>
      </xdr:nvCxnSpPr>
      <xdr:spPr>
        <a:xfrm flipV="1">
          <a:off x="22159595" y="5799328"/>
          <a:ext cx="1269" cy="930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46626</xdr:rowOff>
    </xdr:from>
    <xdr:ext cx="313932" cy="259045"/>
    <xdr:sp macro="" textlink="">
      <xdr:nvSpPr>
        <xdr:cNvPr id="721" name="投資及び出資金最小値テキスト"/>
        <xdr:cNvSpPr txBox="1"/>
      </xdr:nvSpPr>
      <xdr:spPr>
        <a:xfrm>
          <a:off x="22212300" y="6733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42799</xdr:rowOff>
    </xdr:from>
    <xdr:to>
      <xdr:col>32</xdr:col>
      <xdr:colOff>276225</xdr:colOff>
      <xdr:row>39</xdr:row>
      <xdr:rowOff>42799</xdr:rowOff>
    </xdr:to>
    <xdr:cxnSp macro="">
      <xdr:nvCxnSpPr>
        <xdr:cNvPr id="722" name="直線コネクタ 721"/>
        <xdr:cNvCxnSpPr/>
      </xdr:nvCxnSpPr>
      <xdr:spPr>
        <a:xfrm>
          <a:off x="22072600" y="672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88155</xdr:rowOff>
    </xdr:from>
    <xdr:ext cx="469744" cy="259045"/>
    <xdr:sp macro="" textlink="">
      <xdr:nvSpPr>
        <xdr:cNvPr id="723" name="投資及び出資金最大値テキスト"/>
        <xdr:cNvSpPr txBox="1"/>
      </xdr:nvSpPr>
      <xdr:spPr>
        <a:xfrm>
          <a:off x="22212300" y="557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33</xdr:row>
      <xdr:rowOff>141478</xdr:rowOff>
    </xdr:from>
    <xdr:to>
      <xdr:col>32</xdr:col>
      <xdr:colOff>276225</xdr:colOff>
      <xdr:row>33</xdr:row>
      <xdr:rowOff>141478</xdr:rowOff>
    </xdr:to>
    <xdr:cxnSp macro="">
      <xdr:nvCxnSpPr>
        <xdr:cNvPr id="724" name="直線コネクタ 723"/>
        <xdr:cNvCxnSpPr/>
      </xdr:nvCxnSpPr>
      <xdr:spPr>
        <a:xfrm>
          <a:off x="22072600" y="57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51816</xdr:rowOff>
    </xdr:from>
    <xdr:to>
      <xdr:col>32</xdr:col>
      <xdr:colOff>187325</xdr:colOff>
      <xdr:row>37</xdr:row>
      <xdr:rowOff>45085</xdr:rowOff>
    </xdr:to>
    <xdr:cxnSp macro="">
      <xdr:nvCxnSpPr>
        <xdr:cNvPr id="725" name="直線コネクタ 724"/>
        <xdr:cNvCxnSpPr/>
      </xdr:nvCxnSpPr>
      <xdr:spPr>
        <a:xfrm>
          <a:off x="21323300" y="5709666"/>
          <a:ext cx="838200" cy="6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9161</xdr:rowOff>
    </xdr:from>
    <xdr:ext cx="469744" cy="259045"/>
    <xdr:sp macro="" textlink="">
      <xdr:nvSpPr>
        <xdr:cNvPr id="726" name="投資及び出資金平均値テキスト"/>
        <xdr:cNvSpPr txBox="1"/>
      </xdr:nvSpPr>
      <xdr:spPr>
        <a:xfrm>
          <a:off x="22212300" y="635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30734</xdr:rowOff>
    </xdr:from>
    <xdr:to>
      <xdr:col>32</xdr:col>
      <xdr:colOff>238125</xdr:colOff>
      <xdr:row>37</xdr:row>
      <xdr:rowOff>132334</xdr:rowOff>
    </xdr:to>
    <xdr:sp macro="" textlink="">
      <xdr:nvSpPr>
        <xdr:cNvPr id="727" name="フローチャート : 判断 726"/>
        <xdr:cNvSpPr/>
      </xdr:nvSpPr>
      <xdr:spPr>
        <a:xfrm>
          <a:off x="22110700" y="63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51816</xdr:rowOff>
    </xdr:from>
    <xdr:to>
      <xdr:col>31</xdr:col>
      <xdr:colOff>34925</xdr:colOff>
      <xdr:row>33</xdr:row>
      <xdr:rowOff>133096</xdr:rowOff>
    </xdr:to>
    <xdr:cxnSp macro="">
      <xdr:nvCxnSpPr>
        <xdr:cNvPr id="728" name="直線コネクタ 727"/>
        <xdr:cNvCxnSpPr/>
      </xdr:nvCxnSpPr>
      <xdr:spPr>
        <a:xfrm flipV="1">
          <a:off x="20434300" y="5709666"/>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148082</xdr:rowOff>
    </xdr:from>
    <xdr:to>
      <xdr:col>31</xdr:col>
      <xdr:colOff>85725</xdr:colOff>
      <xdr:row>37</xdr:row>
      <xdr:rowOff>78232</xdr:rowOff>
    </xdr:to>
    <xdr:sp macro="" textlink="">
      <xdr:nvSpPr>
        <xdr:cNvPr id="729" name="フローチャート : 判断 728"/>
        <xdr:cNvSpPr/>
      </xdr:nvSpPr>
      <xdr:spPr>
        <a:xfrm>
          <a:off x="21272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69359</xdr:rowOff>
    </xdr:from>
    <xdr:ext cx="469744" cy="259045"/>
    <xdr:sp macro="" textlink="">
      <xdr:nvSpPr>
        <xdr:cNvPr id="730" name="テキスト ボックス 729"/>
        <xdr:cNvSpPr txBox="1"/>
      </xdr:nvSpPr>
      <xdr:spPr>
        <a:xfrm>
          <a:off x="21088427" y="64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112903</xdr:rowOff>
    </xdr:from>
    <xdr:to>
      <xdr:col>29</xdr:col>
      <xdr:colOff>517525</xdr:colOff>
      <xdr:row>33</xdr:row>
      <xdr:rowOff>133096</xdr:rowOff>
    </xdr:to>
    <xdr:cxnSp macro="">
      <xdr:nvCxnSpPr>
        <xdr:cNvPr id="731" name="直線コネクタ 730"/>
        <xdr:cNvCxnSpPr/>
      </xdr:nvCxnSpPr>
      <xdr:spPr>
        <a:xfrm>
          <a:off x="19545300" y="577075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42799</xdr:rowOff>
    </xdr:from>
    <xdr:to>
      <xdr:col>29</xdr:col>
      <xdr:colOff>568325</xdr:colOff>
      <xdr:row>36</xdr:row>
      <xdr:rowOff>144399</xdr:rowOff>
    </xdr:to>
    <xdr:sp macro="" textlink="">
      <xdr:nvSpPr>
        <xdr:cNvPr id="732" name="フローチャート : 判断 731"/>
        <xdr:cNvSpPr/>
      </xdr:nvSpPr>
      <xdr:spPr>
        <a:xfrm>
          <a:off x="20383500" y="621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135526</xdr:rowOff>
    </xdr:from>
    <xdr:ext cx="469744" cy="259045"/>
    <xdr:sp macro="" textlink="">
      <xdr:nvSpPr>
        <xdr:cNvPr id="733" name="テキスト ボックス 732"/>
        <xdr:cNvSpPr txBox="1"/>
      </xdr:nvSpPr>
      <xdr:spPr>
        <a:xfrm>
          <a:off x="20199427" y="630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117221</xdr:rowOff>
    </xdr:from>
    <xdr:to>
      <xdr:col>28</xdr:col>
      <xdr:colOff>314325</xdr:colOff>
      <xdr:row>33</xdr:row>
      <xdr:rowOff>112903</xdr:rowOff>
    </xdr:to>
    <xdr:cxnSp macro="">
      <xdr:nvCxnSpPr>
        <xdr:cNvPr id="734" name="直線コネクタ 733"/>
        <xdr:cNvCxnSpPr/>
      </xdr:nvCxnSpPr>
      <xdr:spPr>
        <a:xfrm>
          <a:off x="18656300" y="5432171"/>
          <a:ext cx="889000" cy="3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130810</xdr:rowOff>
    </xdr:from>
    <xdr:to>
      <xdr:col>28</xdr:col>
      <xdr:colOff>365125</xdr:colOff>
      <xdr:row>37</xdr:row>
      <xdr:rowOff>60960</xdr:rowOff>
    </xdr:to>
    <xdr:sp macro="" textlink="">
      <xdr:nvSpPr>
        <xdr:cNvPr id="735" name="フローチャート : 判断 734"/>
        <xdr:cNvSpPr/>
      </xdr:nvSpPr>
      <xdr:spPr>
        <a:xfrm>
          <a:off x="19494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52087</xdr:rowOff>
    </xdr:from>
    <xdr:ext cx="469744" cy="259045"/>
    <xdr:sp macro="" textlink="">
      <xdr:nvSpPr>
        <xdr:cNvPr id="736" name="テキスト ボックス 735"/>
        <xdr:cNvSpPr txBox="1"/>
      </xdr:nvSpPr>
      <xdr:spPr>
        <a:xfrm>
          <a:off x="19310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93472</xdr:rowOff>
    </xdr:from>
    <xdr:to>
      <xdr:col>27</xdr:col>
      <xdr:colOff>161925</xdr:colOff>
      <xdr:row>37</xdr:row>
      <xdr:rowOff>23622</xdr:rowOff>
    </xdr:to>
    <xdr:sp macro="" textlink="">
      <xdr:nvSpPr>
        <xdr:cNvPr id="737" name="フローチャート : 判断 736"/>
        <xdr:cNvSpPr/>
      </xdr:nvSpPr>
      <xdr:spPr>
        <a:xfrm>
          <a:off x="18605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14749</xdr:rowOff>
    </xdr:from>
    <xdr:ext cx="469744" cy="259045"/>
    <xdr:sp macro="" textlink="">
      <xdr:nvSpPr>
        <xdr:cNvPr id="738" name="テキスト ボックス 737"/>
        <xdr:cNvSpPr txBox="1"/>
      </xdr:nvSpPr>
      <xdr:spPr>
        <a:xfrm>
          <a:off x="18421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165735</xdr:rowOff>
    </xdr:from>
    <xdr:to>
      <xdr:col>32</xdr:col>
      <xdr:colOff>238125</xdr:colOff>
      <xdr:row>37</xdr:row>
      <xdr:rowOff>95885</xdr:rowOff>
    </xdr:to>
    <xdr:sp macro="" textlink="">
      <xdr:nvSpPr>
        <xdr:cNvPr id="744" name="円/楕円 743"/>
        <xdr:cNvSpPr/>
      </xdr:nvSpPr>
      <xdr:spPr>
        <a:xfrm>
          <a:off x="221107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17162</xdr:rowOff>
    </xdr:from>
    <xdr:ext cx="469744" cy="259045"/>
    <xdr:sp macro="" textlink="">
      <xdr:nvSpPr>
        <xdr:cNvPr id="745" name="投資及び出資金該当値テキスト"/>
        <xdr:cNvSpPr txBox="1"/>
      </xdr:nvSpPr>
      <xdr:spPr>
        <a:xfrm>
          <a:off x="22212300"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1016</xdr:rowOff>
    </xdr:from>
    <xdr:to>
      <xdr:col>31</xdr:col>
      <xdr:colOff>85725</xdr:colOff>
      <xdr:row>33</xdr:row>
      <xdr:rowOff>102616</xdr:rowOff>
    </xdr:to>
    <xdr:sp macro="" textlink="">
      <xdr:nvSpPr>
        <xdr:cNvPr id="746" name="円/楕円 745"/>
        <xdr:cNvSpPr/>
      </xdr:nvSpPr>
      <xdr:spPr>
        <a:xfrm>
          <a:off x="21272500" y="56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119143</xdr:rowOff>
    </xdr:from>
    <xdr:ext cx="469744" cy="259045"/>
    <xdr:sp macro="" textlink="">
      <xdr:nvSpPr>
        <xdr:cNvPr id="747" name="テキスト ボックス 746"/>
        <xdr:cNvSpPr txBox="1"/>
      </xdr:nvSpPr>
      <xdr:spPr>
        <a:xfrm>
          <a:off x="21088427" y="54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82296</xdr:rowOff>
    </xdr:from>
    <xdr:to>
      <xdr:col>29</xdr:col>
      <xdr:colOff>568325</xdr:colOff>
      <xdr:row>34</xdr:row>
      <xdr:rowOff>12446</xdr:rowOff>
    </xdr:to>
    <xdr:sp macro="" textlink="">
      <xdr:nvSpPr>
        <xdr:cNvPr id="748" name="円/楕円 747"/>
        <xdr:cNvSpPr/>
      </xdr:nvSpPr>
      <xdr:spPr>
        <a:xfrm>
          <a:off x="20383500" y="5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32</xdr:row>
      <xdr:rowOff>28973</xdr:rowOff>
    </xdr:from>
    <xdr:ext cx="469744" cy="259045"/>
    <xdr:sp macro="" textlink="">
      <xdr:nvSpPr>
        <xdr:cNvPr id="749" name="テキスト ボックス 748"/>
        <xdr:cNvSpPr txBox="1"/>
      </xdr:nvSpPr>
      <xdr:spPr>
        <a:xfrm>
          <a:off x="20199427" y="55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62103</xdr:rowOff>
    </xdr:from>
    <xdr:to>
      <xdr:col>28</xdr:col>
      <xdr:colOff>365125</xdr:colOff>
      <xdr:row>33</xdr:row>
      <xdr:rowOff>163703</xdr:rowOff>
    </xdr:to>
    <xdr:sp macro="" textlink="">
      <xdr:nvSpPr>
        <xdr:cNvPr id="750" name="円/楕円 749"/>
        <xdr:cNvSpPr/>
      </xdr:nvSpPr>
      <xdr:spPr>
        <a:xfrm>
          <a:off x="19494500" y="57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8780</xdr:rowOff>
    </xdr:from>
    <xdr:ext cx="469744" cy="259045"/>
    <xdr:sp macro="" textlink="">
      <xdr:nvSpPr>
        <xdr:cNvPr id="751" name="テキスト ボックス 750"/>
        <xdr:cNvSpPr txBox="1"/>
      </xdr:nvSpPr>
      <xdr:spPr>
        <a:xfrm>
          <a:off x="19310427" y="549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66421</xdr:rowOff>
    </xdr:from>
    <xdr:to>
      <xdr:col>27</xdr:col>
      <xdr:colOff>161925</xdr:colOff>
      <xdr:row>31</xdr:row>
      <xdr:rowOff>168021</xdr:rowOff>
    </xdr:to>
    <xdr:sp macro="" textlink="">
      <xdr:nvSpPr>
        <xdr:cNvPr id="752" name="円/楕円 751"/>
        <xdr:cNvSpPr/>
      </xdr:nvSpPr>
      <xdr:spPr>
        <a:xfrm>
          <a:off x="18605500" y="538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13098</xdr:rowOff>
    </xdr:from>
    <xdr:ext cx="534377" cy="259045"/>
    <xdr:sp macro="" textlink="">
      <xdr:nvSpPr>
        <xdr:cNvPr id="753" name="テキスト ボックス 752"/>
        <xdr:cNvSpPr txBox="1"/>
      </xdr:nvSpPr>
      <xdr:spPr>
        <a:xfrm>
          <a:off x="18389111"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4" name="直線コネクタ 76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5" name="テキスト ボックス 76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6" name="直線コネクタ 76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7" name="テキスト ボックス 76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8" name="直線コネクタ 76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9" name="テキスト ボックス 76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0" name="直線コネクタ 76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1" name="テキスト ボックス 77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5" name="直線コネクタ 774"/>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6"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7" name="直線コネクタ 776"/>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8"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9" name="直線コネクタ 778"/>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63713</xdr:rowOff>
    </xdr:from>
    <xdr:to>
      <xdr:col>32</xdr:col>
      <xdr:colOff>187325</xdr:colOff>
      <xdr:row>56</xdr:row>
      <xdr:rowOff>132202</xdr:rowOff>
    </xdr:to>
    <xdr:cxnSp macro="">
      <xdr:nvCxnSpPr>
        <xdr:cNvPr id="780" name="直線コネクタ 779"/>
        <xdr:cNvCxnSpPr/>
      </xdr:nvCxnSpPr>
      <xdr:spPr>
        <a:xfrm>
          <a:off x="21323300" y="9664913"/>
          <a:ext cx="838200"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81"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82" name="フローチャート : 判断 781"/>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2380</xdr:rowOff>
    </xdr:from>
    <xdr:to>
      <xdr:col>31</xdr:col>
      <xdr:colOff>34925</xdr:colOff>
      <xdr:row>56</xdr:row>
      <xdr:rowOff>63713</xdr:rowOff>
    </xdr:to>
    <xdr:cxnSp macro="">
      <xdr:nvCxnSpPr>
        <xdr:cNvPr id="783" name="直線コネクタ 782"/>
        <xdr:cNvCxnSpPr/>
      </xdr:nvCxnSpPr>
      <xdr:spPr>
        <a:xfrm>
          <a:off x="20434300" y="9603580"/>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4" name="フローチャート : 判断 783"/>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5" name="テキスト ボックス 784"/>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154970</xdr:rowOff>
    </xdr:from>
    <xdr:to>
      <xdr:col>29</xdr:col>
      <xdr:colOff>517525</xdr:colOff>
      <xdr:row>56</xdr:row>
      <xdr:rowOff>2380</xdr:rowOff>
    </xdr:to>
    <xdr:cxnSp macro="">
      <xdr:nvCxnSpPr>
        <xdr:cNvPr id="786" name="直線コネクタ 785"/>
        <xdr:cNvCxnSpPr/>
      </xdr:nvCxnSpPr>
      <xdr:spPr>
        <a:xfrm>
          <a:off x="19545300" y="9584720"/>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7" name="フローチャート : 判断 786"/>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8" name="テキスト ボックス 787"/>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134739</xdr:rowOff>
    </xdr:from>
    <xdr:to>
      <xdr:col>28</xdr:col>
      <xdr:colOff>314325</xdr:colOff>
      <xdr:row>55</xdr:row>
      <xdr:rowOff>154970</xdr:rowOff>
    </xdr:to>
    <xdr:cxnSp macro="">
      <xdr:nvCxnSpPr>
        <xdr:cNvPr id="789" name="直線コネクタ 788"/>
        <xdr:cNvCxnSpPr/>
      </xdr:nvCxnSpPr>
      <xdr:spPr>
        <a:xfrm>
          <a:off x="18656300" y="9393039"/>
          <a:ext cx="889000" cy="19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90" name="フローチャート : 判断 789"/>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91" name="テキスト ボックス 790"/>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92" name="フローチャート : 判断 791"/>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93" name="テキスト ボックス 792"/>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81402</xdr:rowOff>
    </xdr:from>
    <xdr:to>
      <xdr:col>32</xdr:col>
      <xdr:colOff>238125</xdr:colOff>
      <xdr:row>57</xdr:row>
      <xdr:rowOff>11552</xdr:rowOff>
    </xdr:to>
    <xdr:sp macro="" textlink="">
      <xdr:nvSpPr>
        <xdr:cNvPr id="799" name="円/楕円 798"/>
        <xdr:cNvSpPr/>
      </xdr:nvSpPr>
      <xdr:spPr>
        <a:xfrm>
          <a:off x="22110700" y="96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59829</xdr:rowOff>
    </xdr:from>
    <xdr:ext cx="534377" cy="259045"/>
    <xdr:sp macro="" textlink="">
      <xdr:nvSpPr>
        <xdr:cNvPr id="800" name="貸付金該当値テキスト"/>
        <xdr:cNvSpPr txBox="1"/>
      </xdr:nvSpPr>
      <xdr:spPr>
        <a:xfrm>
          <a:off x="22212300" y="966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12913</xdr:rowOff>
    </xdr:from>
    <xdr:to>
      <xdr:col>31</xdr:col>
      <xdr:colOff>85725</xdr:colOff>
      <xdr:row>56</xdr:row>
      <xdr:rowOff>114513</xdr:rowOff>
    </xdr:to>
    <xdr:sp macro="" textlink="">
      <xdr:nvSpPr>
        <xdr:cNvPr id="801" name="円/楕円 800"/>
        <xdr:cNvSpPr/>
      </xdr:nvSpPr>
      <xdr:spPr>
        <a:xfrm>
          <a:off x="21272500" y="961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105640</xdr:rowOff>
    </xdr:from>
    <xdr:ext cx="534377" cy="259045"/>
    <xdr:sp macro="" textlink="">
      <xdr:nvSpPr>
        <xdr:cNvPr id="802" name="テキスト ボックス 801"/>
        <xdr:cNvSpPr txBox="1"/>
      </xdr:nvSpPr>
      <xdr:spPr>
        <a:xfrm>
          <a:off x="21056111" y="970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18,324</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123030</xdr:rowOff>
    </xdr:from>
    <xdr:to>
      <xdr:col>29</xdr:col>
      <xdr:colOff>568325</xdr:colOff>
      <xdr:row>56</xdr:row>
      <xdr:rowOff>53180</xdr:rowOff>
    </xdr:to>
    <xdr:sp macro="" textlink="">
      <xdr:nvSpPr>
        <xdr:cNvPr id="803" name="円/楕円 802"/>
        <xdr:cNvSpPr/>
      </xdr:nvSpPr>
      <xdr:spPr>
        <a:xfrm>
          <a:off x="20383500" y="95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44307</xdr:rowOff>
    </xdr:from>
    <xdr:ext cx="534377" cy="259045"/>
    <xdr:sp macro="" textlink="">
      <xdr:nvSpPr>
        <xdr:cNvPr id="804" name="テキスト ボックス 803"/>
        <xdr:cNvSpPr txBox="1"/>
      </xdr:nvSpPr>
      <xdr:spPr>
        <a:xfrm>
          <a:off x="20167111" y="964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104170</xdr:rowOff>
    </xdr:from>
    <xdr:to>
      <xdr:col>28</xdr:col>
      <xdr:colOff>365125</xdr:colOff>
      <xdr:row>56</xdr:row>
      <xdr:rowOff>34320</xdr:rowOff>
    </xdr:to>
    <xdr:sp macro="" textlink="">
      <xdr:nvSpPr>
        <xdr:cNvPr id="805" name="円/楕円 804"/>
        <xdr:cNvSpPr/>
      </xdr:nvSpPr>
      <xdr:spPr>
        <a:xfrm>
          <a:off x="19494500" y="95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25447</xdr:rowOff>
    </xdr:from>
    <xdr:ext cx="534377" cy="259045"/>
    <xdr:sp macro="" textlink="">
      <xdr:nvSpPr>
        <xdr:cNvPr id="806" name="テキスト ボックス 805"/>
        <xdr:cNvSpPr txBox="1"/>
      </xdr:nvSpPr>
      <xdr:spPr>
        <a:xfrm>
          <a:off x="19278111" y="96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21,832</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83939</xdr:rowOff>
    </xdr:from>
    <xdr:to>
      <xdr:col>27</xdr:col>
      <xdr:colOff>161925</xdr:colOff>
      <xdr:row>55</xdr:row>
      <xdr:rowOff>14089</xdr:rowOff>
    </xdr:to>
    <xdr:sp macro="" textlink="">
      <xdr:nvSpPr>
        <xdr:cNvPr id="807" name="円/楕円 806"/>
        <xdr:cNvSpPr/>
      </xdr:nvSpPr>
      <xdr:spPr>
        <a:xfrm>
          <a:off x="18605500" y="93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5216</xdr:rowOff>
    </xdr:from>
    <xdr:ext cx="534377" cy="259045"/>
    <xdr:sp macro="" textlink="">
      <xdr:nvSpPr>
        <xdr:cNvPr id="808" name="テキスト ボックス 807"/>
        <xdr:cNvSpPr txBox="1"/>
      </xdr:nvSpPr>
      <xdr:spPr>
        <a:xfrm>
          <a:off x="18389111" y="94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21" name="テキスト ボックス 82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23" name="テキスト ボックス 82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5" name="テキスト ボックス 82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7" name="テキスト ボックス 82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31" name="直線コネクタ 830"/>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32"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33" name="直線コネクタ 832"/>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4"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5" name="直線コネクタ 834"/>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113595</xdr:rowOff>
    </xdr:from>
    <xdr:to>
      <xdr:col>32</xdr:col>
      <xdr:colOff>187325</xdr:colOff>
      <xdr:row>76</xdr:row>
      <xdr:rowOff>149988</xdr:rowOff>
    </xdr:to>
    <xdr:cxnSp macro="">
      <xdr:nvCxnSpPr>
        <xdr:cNvPr id="836" name="直線コネクタ 835"/>
        <xdr:cNvCxnSpPr/>
      </xdr:nvCxnSpPr>
      <xdr:spPr>
        <a:xfrm>
          <a:off x="21323300" y="13143795"/>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7"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8" name="フローチャート : 判断 837"/>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113595</xdr:rowOff>
    </xdr:from>
    <xdr:to>
      <xdr:col>31</xdr:col>
      <xdr:colOff>34925</xdr:colOff>
      <xdr:row>77</xdr:row>
      <xdr:rowOff>30384</xdr:rowOff>
    </xdr:to>
    <xdr:cxnSp macro="">
      <xdr:nvCxnSpPr>
        <xdr:cNvPr id="839" name="直線コネクタ 838"/>
        <xdr:cNvCxnSpPr/>
      </xdr:nvCxnSpPr>
      <xdr:spPr>
        <a:xfrm flipV="1">
          <a:off x="20434300" y="13143795"/>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40" name="フローチャート : 判断 839"/>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41" name="テキスト ボックス 840"/>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109342</xdr:rowOff>
    </xdr:from>
    <xdr:to>
      <xdr:col>29</xdr:col>
      <xdr:colOff>517525</xdr:colOff>
      <xdr:row>77</xdr:row>
      <xdr:rowOff>30384</xdr:rowOff>
    </xdr:to>
    <xdr:cxnSp macro="">
      <xdr:nvCxnSpPr>
        <xdr:cNvPr id="842" name="直線コネクタ 841"/>
        <xdr:cNvCxnSpPr/>
      </xdr:nvCxnSpPr>
      <xdr:spPr>
        <a:xfrm>
          <a:off x="19545300" y="13139542"/>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43" name="フローチャート : 判断 842"/>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4" name="テキスト ボックス 843"/>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109342</xdr:rowOff>
    </xdr:from>
    <xdr:to>
      <xdr:col>28</xdr:col>
      <xdr:colOff>314325</xdr:colOff>
      <xdr:row>76</xdr:row>
      <xdr:rowOff>110942</xdr:rowOff>
    </xdr:to>
    <xdr:cxnSp macro="">
      <xdr:nvCxnSpPr>
        <xdr:cNvPr id="845" name="直線コネクタ 844"/>
        <xdr:cNvCxnSpPr/>
      </xdr:nvCxnSpPr>
      <xdr:spPr>
        <a:xfrm flipV="1">
          <a:off x="18656300" y="1313954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6" name="フローチャート : 判断 845"/>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7" name="テキスト ボックス 846"/>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8" name="フローチャート : 判断 847"/>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9" name="テキスト ボックス 848"/>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99188</xdr:rowOff>
    </xdr:from>
    <xdr:to>
      <xdr:col>32</xdr:col>
      <xdr:colOff>238125</xdr:colOff>
      <xdr:row>77</xdr:row>
      <xdr:rowOff>29338</xdr:rowOff>
    </xdr:to>
    <xdr:sp macro="" textlink="">
      <xdr:nvSpPr>
        <xdr:cNvPr id="855" name="円/楕円 854"/>
        <xdr:cNvSpPr/>
      </xdr:nvSpPr>
      <xdr:spPr>
        <a:xfrm>
          <a:off x="22110700" y="131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14115</xdr:rowOff>
    </xdr:from>
    <xdr:ext cx="534377" cy="259045"/>
    <xdr:sp macro="" textlink="">
      <xdr:nvSpPr>
        <xdr:cNvPr id="856" name="繰出金該当値テキスト"/>
        <xdr:cNvSpPr txBox="1"/>
      </xdr:nvSpPr>
      <xdr:spPr>
        <a:xfrm>
          <a:off x="22212300" y="130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62795</xdr:rowOff>
    </xdr:from>
    <xdr:to>
      <xdr:col>31</xdr:col>
      <xdr:colOff>85725</xdr:colOff>
      <xdr:row>76</xdr:row>
      <xdr:rowOff>164395</xdr:rowOff>
    </xdr:to>
    <xdr:sp macro="" textlink="">
      <xdr:nvSpPr>
        <xdr:cNvPr id="857" name="円/楕円 856"/>
        <xdr:cNvSpPr/>
      </xdr:nvSpPr>
      <xdr:spPr>
        <a:xfrm>
          <a:off x="21272500" y="130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155522</xdr:rowOff>
    </xdr:from>
    <xdr:ext cx="534377" cy="259045"/>
    <xdr:sp macro="" textlink="">
      <xdr:nvSpPr>
        <xdr:cNvPr id="858" name="テキスト ボックス 857"/>
        <xdr:cNvSpPr txBox="1"/>
      </xdr:nvSpPr>
      <xdr:spPr>
        <a:xfrm>
          <a:off x="21056111" y="131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151034</xdr:rowOff>
    </xdr:from>
    <xdr:to>
      <xdr:col>29</xdr:col>
      <xdr:colOff>568325</xdr:colOff>
      <xdr:row>77</xdr:row>
      <xdr:rowOff>81184</xdr:rowOff>
    </xdr:to>
    <xdr:sp macro="" textlink="">
      <xdr:nvSpPr>
        <xdr:cNvPr id="859" name="円/楕円 858"/>
        <xdr:cNvSpPr/>
      </xdr:nvSpPr>
      <xdr:spPr>
        <a:xfrm>
          <a:off x="20383500" y="131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72311</xdr:rowOff>
    </xdr:from>
    <xdr:ext cx="534377" cy="259045"/>
    <xdr:sp macro="" textlink="">
      <xdr:nvSpPr>
        <xdr:cNvPr id="860" name="テキスト ボックス 859"/>
        <xdr:cNvSpPr txBox="1"/>
      </xdr:nvSpPr>
      <xdr:spPr>
        <a:xfrm>
          <a:off x="20167111" y="132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58542</xdr:rowOff>
    </xdr:from>
    <xdr:to>
      <xdr:col>28</xdr:col>
      <xdr:colOff>365125</xdr:colOff>
      <xdr:row>76</xdr:row>
      <xdr:rowOff>160142</xdr:rowOff>
    </xdr:to>
    <xdr:sp macro="" textlink="">
      <xdr:nvSpPr>
        <xdr:cNvPr id="861" name="円/楕円 860"/>
        <xdr:cNvSpPr/>
      </xdr:nvSpPr>
      <xdr:spPr>
        <a:xfrm>
          <a:off x="19494500" y="130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151269</xdr:rowOff>
    </xdr:from>
    <xdr:ext cx="534377" cy="259045"/>
    <xdr:sp macro="" textlink="">
      <xdr:nvSpPr>
        <xdr:cNvPr id="862" name="テキスト ボックス 861"/>
        <xdr:cNvSpPr txBox="1"/>
      </xdr:nvSpPr>
      <xdr:spPr>
        <a:xfrm>
          <a:off x="19278111" y="131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60142</xdr:rowOff>
    </xdr:from>
    <xdr:to>
      <xdr:col>27</xdr:col>
      <xdr:colOff>161925</xdr:colOff>
      <xdr:row>76</xdr:row>
      <xdr:rowOff>161742</xdr:rowOff>
    </xdr:to>
    <xdr:sp macro="" textlink="">
      <xdr:nvSpPr>
        <xdr:cNvPr id="863" name="円/楕円 862"/>
        <xdr:cNvSpPr/>
      </xdr:nvSpPr>
      <xdr:spPr>
        <a:xfrm>
          <a:off x="18605500" y="130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152869</xdr:rowOff>
    </xdr:from>
    <xdr:ext cx="534377" cy="259045"/>
    <xdr:sp macro="" textlink="">
      <xdr:nvSpPr>
        <xdr:cNvPr id="864" name="テキスト ボックス 863"/>
        <xdr:cNvSpPr txBox="1"/>
      </xdr:nvSpPr>
      <xdr:spPr>
        <a:xfrm>
          <a:off x="18389111" y="13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フローチャート :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9" name="フローチャート :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0" name="テキスト ボックス 88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2" name="フローチャート :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3" name="テキスト ボックス 89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5" name="フローチャート :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6" name="テキスト ボックス 89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7" name="フローチャート :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8" name="テキスト ボックス 89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4" name="円/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6" name="円/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7" name="テキスト ボックス 90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8" name="円/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9" name="テキスト ボックス 90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0" name="円/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1" name="テキスト ボックス 91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2" name="円/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3" name="テキスト ボックス 91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・歳出は、昨年度比約</a:t>
          </a:r>
          <a:r>
            <a:rPr kumimoji="1" lang="en-US" altLang="ja-JP" sz="1100">
              <a:solidFill>
                <a:schemeClr val="dk1"/>
              </a:solidFill>
              <a:effectLst/>
              <a:latin typeface="+mn-lt"/>
              <a:ea typeface="+mn-ea"/>
              <a:cs typeface="+mn-cs"/>
            </a:rPr>
            <a:t>464</a:t>
          </a:r>
          <a:r>
            <a:rPr kumimoji="1" lang="ja-JP" altLang="ja-JP" sz="1100">
              <a:solidFill>
                <a:schemeClr val="dk1"/>
              </a:solidFill>
              <a:effectLst/>
              <a:latin typeface="+mn-lt"/>
              <a:ea typeface="+mn-ea"/>
              <a:cs typeface="+mn-cs"/>
            </a:rPr>
            <a:t>億円の減となっているが、これは復興公営住宅整備といった復旧復興事業に係る普通建設事業費の減によるものである。</a:t>
          </a:r>
          <a:endParaRPr lang="ja-JP" altLang="ja-JP">
            <a:effectLst/>
          </a:endParaRPr>
        </a:p>
        <a:p>
          <a:r>
            <a:rPr kumimoji="1" lang="ja-JP" altLang="ja-JP" sz="1100">
              <a:solidFill>
                <a:schemeClr val="dk1"/>
              </a:solidFill>
              <a:effectLst/>
              <a:latin typeface="+mn-lt"/>
              <a:ea typeface="+mn-ea"/>
              <a:cs typeface="+mn-cs"/>
            </a:rPr>
            <a:t>・人件費が住民一人当たり</a:t>
          </a:r>
          <a:r>
            <a:rPr kumimoji="1" lang="en-US" altLang="ja-JP" sz="1100">
              <a:solidFill>
                <a:schemeClr val="dk1"/>
              </a:solidFill>
              <a:effectLst/>
              <a:latin typeface="+mn-lt"/>
              <a:ea typeface="+mn-ea"/>
              <a:cs typeface="+mn-cs"/>
            </a:rPr>
            <a:t>63,021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年度決算から増加しているが、これは本市で独自に行っていた地域手当の減額措置の終了や勤勉手当の見直しに伴うものである。</a:t>
          </a:r>
          <a:endParaRPr lang="ja-JP" altLang="ja-JP">
            <a:effectLst/>
          </a:endParaRPr>
        </a:p>
        <a:p>
          <a:r>
            <a:rPr kumimoji="1" lang="ja-JP" altLang="ja-JP" sz="1100">
              <a:solidFill>
                <a:schemeClr val="dk1"/>
              </a:solidFill>
              <a:effectLst/>
              <a:latin typeface="+mn-lt"/>
              <a:ea typeface="+mn-ea"/>
              <a:cs typeface="+mn-cs"/>
            </a:rPr>
            <a:t>・維持補修費が住民一人当たり</a:t>
          </a:r>
          <a:r>
            <a:rPr kumimoji="1" lang="en-US" altLang="ja-JP" sz="1100">
              <a:solidFill>
                <a:schemeClr val="dk1"/>
              </a:solidFill>
              <a:effectLst/>
              <a:latin typeface="+mn-lt"/>
              <a:ea typeface="+mn-ea"/>
              <a:cs typeface="+mn-cs"/>
            </a:rPr>
            <a:t>9,597</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年度決算から増加しているが、これは道路維持修繕費の増によるものである。</a:t>
          </a:r>
          <a:endParaRPr lang="ja-JP" altLang="ja-JP">
            <a:effectLst/>
          </a:endParaRPr>
        </a:p>
        <a:p>
          <a:r>
            <a:rPr kumimoji="1" lang="ja-JP" altLang="ja-JP" sz="1100">
              <a:solidFill>
                <a:schemeClr val="dk1"/>
              </a:solidFill>
              <a:effectLst/>
              <a:latin typeface="+mn-lt"/>
              <a:ea typeface="+mn-ea"/>
              <a:cs typeface="+mn-cs"/>
            </a:rPr>
            <a:t>・補助費等が住民一人当たり</a:t>
          </a:r>
          <a:r>
            <a:rPr kumimoji="1" lang="en-US" altLang="ja-JP" sz="1100">
              <a:solidFill>
                <a:schemeClr val="dk1"/>
              </a:solidFill>
              <a:effectLst/>
              <a:latin typeface="+mn-lt"/>
              <a:ea typeface="+mn-ea"/>
              <a:cs typeface="+mn-cs"/>
            </a:rPr>
            <a:t>38,387</a:t>
          </a:r>
          <a:r>
            <a:rPr kumimoji="1" lang="ja-JP" altLang="ja-JP" sz="1100">
              <a:solidFill>
                <a:schemeClr val="dk1"/>
              </a:solidFill>
              <a:effectLst/>
              <a:latin typeface="+mn-lt"/>
              <a:ea typeface="+mn-ea"/>
              <a:cs typeface="+mn-cs"/>
            </a:rPr>
            <a:t>円、また投資及び出資金が住民一人当たり</a:t>
          </a:r>
          <a:r>
            <a:rPr kumimoji="1" lang="en-US" altLang="ja-JP" sz="1100">
              <a:solidFill>
                <a:schemeClr val="dk1"/>
              </a:solidFill>
              <a:effectLst/>
              <a:latin typeface="+mn-lt"/>
              <a:ea typeface="+mn-ea"/>
              <a:cs typeface="+mn-cs"/>
            </a:rPr>
            <a:t>2,695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年度決算から減少しているが、これは地下鉄東西線の整備完了に伴う高速鉄道事業への繰出・出資の減によるものである。</a:t>
          </a:r>
          <a:endParaRPr lang="ja-JP" altLang="ja-JP">
            <a:effectLst/>
          </a:endParaRPr>
        </a:p>
        <a:p>
          <a:r>
            <a:rPr kumimoji="1" lang="ja-JP" altLang="ja-JP" sz="1100">
              <a:solidFill>
                <a:schemeClr val="dk1"/>
              </a:solidFill>
              <a:effectLst/>
              <a:latin typeface="+mn-lt"/>
              <a:ea typeface="+mn-ea"/>
              <a:cs typeface="+mn-cs"/>
            </a:rPr>
            <a:t>・普通建設事業費が住民一人当たり</a:t>
          </a:r>
          <a:r>
            <a:rPr kumimoji="1" lang="en-US" altLang="ja-JP" sz="1100">
              <a:solidFill>
                <a:schemeClr val="dk1"/>
              </a:solidFill>
              <a:effectLst/>
              <a:latin typeface="+mn-lt"/>
              <a:ea typeface="+mn-ea"/>
              <a:cs typeface="+mn-cs"/>
            </a:rPr>
            <a:t>54,585</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年度決算から減少して類似団体と同水準となっているが、これは復興事業に係る事業費の減少によるものである。</a:t>
          </a:r>
          <a:endParaRPr lang="ja-JP" altLang="ja-JP">
            <a:effectLst/>
          </a:endParaRPr>
        </a:p>
        <a:p>
          <a:r>
            <a:rPr kumimoji="1" lang="ja-JP" altLang="ja-JP" sz="1100">
              <a:solidFill>
                <a:schemeClr val="dk1"/>
              </a:solidFill>
              <a:effectLst/>
              <a:latin typeface="+mn-lt"/>
              <a:ea typeface="+mn-ea"/>
              <a:cs typeface="+mn-cs"/>
            </a:rPr>
            <a:t>・積立金が住民一人当たり</a:t>
          </a:r>
          <a:r>
            <a:rPr kumimoji="1" lang="en-US" altLang="ja-JP" sz="1100">
              <a:solidFill>
                <a:schemeClr val="dk1"/>
              </a:solidFill>
              <a:effectLst/>
              <a:latin typeface="+mn-lt"/>
              <a:ea typeface="+mn-ea"/>
              <a:cs typeface="+mn-cs"/>
            </a:rPr>
            <a:t>19,083</a:t>
          </a:r>
          <a:r>
            <a:rPr kumimoji="1" lang="ja-JP" altLang="ja-JP" sz="1100">
              <a:solidFill>
                <a:schemeClr val="dk1"/>
              </a:solidFill>
              <a:effectLst/>
              <a:latin typeface="+mn-lt"/>
              <a:ea typeface="+mn-ea"/>
              <a:cs typeface="+mn-cs"/>
            </a:rPr>
            <a:t>円となっており、類似団体平均に比べ高止まりしているが、これは高速鉄道事業への貸付金が返還されたため、基金へ積み立てたことによるものである。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61323</xdr:rowOff>
    </xdr:from>
    <xdr:to>
      <xdr:col>6</xdr:col>
      <xdr:colOff>511175</xdr:colOff>
      <xdr:row>33</xdr:row>
      <xdr:rowOff>115207</xdr:rowOff>
    </xdr:to>
    <xdr:cxnSp macro="">
      <xdr:nvCxnSpPr>
        <xdr:cNvPr id="63" name="直線コネクタ 62"/>
        <xdr:cNvCxnSpPr/>
      </xdr:nvCxnSpPr>
      <xdr:spPr>
        <a:xfrm>
          <a:off x="3797300" y="57191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61323</xdr:rowOff>
    </xdr:from>
    <xdr:to>
      <xdr:col>5</xdr:col>
      <xdr:colOff>358775</xdr:colOff>
      <xdr:row>33</xdr:row>
      <xdr:rowOff>84183</xdr:rowOff>
    </xdr:to>
    <xdr:cxnSp macro="">
      <xdr:nvCxnSpPr>
        <xdr:cNvPr id="66" name="直線コネクタ 65"/>
        <xdr:cNvCxnSpPr/>
      </xdr:nvCxnSpPr>
      <xdr:spPr>
        <a:xfrm flipV="1">
          <a:off x="2908300" y="57191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84183</xdr:rowOff>
    </xdr:from>
    <xdr:to>
      <xdr:col>4</xdr:col>
      <xdr:colOff>155575</xdr:colOff>
      <xdr:row>33</xdr:row>
      <xdr:rowOff>111942</xdr:rowOff>
    </xdr:to>
    <xdr:cxnSp macro="">
      <xdr:nvCxnSpPr>
        <xdr:cNvPr id="69" name="直線コネクタ 68"/>
        <xdr:cNvCxnSpPr/>
      </xdr:nvCxnSpPr>
      <xdr:spPr>
        <a:xfrm flipV="1">
          <a:off x="2019300" y="574203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27033</xdr:rowOff>
    </xdr:from>
    <xdr:to>
      <xdr:col>2</xdr:col>
      <xdr:colOff>638175</xdr:colOff>
      <xdr:row>33</xdr:row>
      <xdr:rowOff>111942</xdr:rowOff>
    </xdr:to>
    <xdr:cxnSp macro="">
      <xdr:nvCxnSpPr>
        <xdr:cNvPr id="72" name="直線コネクタ 71"/>
        <xdr:cNvCxnSpPr/>
      </xdr:nvCxnSpPr>
      <xdr:spPr>
        <a:xfrm>
          <a:off x="1130300" y="5684883"/>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64407</xdr:rowOff>
    </xdr:from>
    <xdr:to>
      <xdr:col>6</xdr:col>
      <xdr:colOff>561975</xdr:colOff>
      <xdr:row>33</xdr:row>
      <xdr:rowOff>166007</xdr:rowOff>
    </xdr:to>
    <xdr:sp macro="" textlink="">
      <xdr:nvSpPr>
        <xdr:cNvPr id="82" name="円/楕円 81"/>
        <xdr:cNvSpPr/>
      </xdr:nvSpPr>
      <xdr:spPr>
        <a:xfrm>
          <a:off x="45847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87284</xdr:rowOff>
    </xdr:from>
    <xdr:ext cx="469744" cy="259045"/>
    <xdr:sp macro="" textlink="">
      <xdr:nvSpPr>
        <xdr:cNvPr id="83" name="議会費該当値テキスト"/>
        <xdr:cNvSpPr txBox="1"/>
      </xdr:nvSpPr>
      <xdr:spPr>
        <a:xfrm>
          <a:off x="4686300" y="557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10523</xdr:rowOff>
    </xdr:from>
    <xdr:to>
      <xdr:col>5</xdr:col>
      <xdr:colOff>409575</xdr:colOff>
      <xdr:row>33</xdr:row>
      <xdr:rowOff>112123</xdr:rowOff>
    </xdr:to>
    <xdr:sp macro="" textlink="">
      <xdr:nvSpPr>
        <xdr:cNvPr id="84" name="円/楕円 83"/>
        <xdr:cNvSpPr/>
      </xdr:nvSpPr>
      <xdr:spPr>
        <a:xfrm>
          <a:off x="3746500" y="5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128650</xdr:rowOff>
    </xdr:from>
    <xdr:ext cx="469744" cy="259045"/>
    <xdr:sp macro="" textlink="">
      <xdr:nvSpPr>
        <xdr:cNvPr id="85" name="テキスト ボックス 84"/>
        <xdr:cNvSpPr txBox="1"/>
      </xdr:nvSpPr>
      <xdr:spPr>
        <a:xfrm>
          <a:off x="3562427" y="544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33383</xdr:rowOff>
    </xdr:from>
    <xdr:to>
      <xdr:col>4</xdr:col>
      <xdr:colOff>206375</xdr:colOff>
      <xdr:row>33</xdr:row>
      <xdr:rowOff>134983</xdr:rowOff>
    </xdr:to>
    <xdr:sp macro="" textlink="">
      <xdr:nvSpPr>
        <xdr:cNvPr id="86" name="円/楕円 85"/>
        <xdr:cNvSpPr/>
      </xdr:nvSpPr>
      <xdr:spPr>
        <a:xfrm>
          <a:off x="2857500" y="5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151510</xdr:rowOff>
    </xdr:from>
    <xdr:ext cx="469744" cy="259045"/>
    <xdr:sp macro="" textlink="">
      <xdr:nvSpPr>
        <xdr:cNvPr id="87" name="テキスト ボックス 86"/>
        <xdr:cNvSpPr txBox="1"/>
      </xdr:nvSpPr>
      <xdr:spPr>
        <a:xfrm>
          <a:off x="2673427" y="5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61142</xdr:rowOff>
    </xdr:from>
    <xdr:to>
      <xdr:col>3</xdr:col>
      <xdr:colOff>3175</xdr:colOff>
      <xdr:row>33</xdr:row>
      <xdr:rowOff>162742</xdr:rowOff>
    </xdr:to>
    <xdr:sp macro="" textlink="">
      <xdr:nvSpPr>
        <xdr:cNvPr id="88" name="円/楕円 87"/>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7819</xdr:rowOff>
    </xdr:from>
    <xdr:ext cx="469744" cy="259045"/>
    <xdr:sp macro="" textlink="">
      <xdr:nvSpPr>
        <xdr:cNvPr id="89" name="テキスト ボックス 88"/>
        <xdr:cNvSpPr txBox="1"/>
      </xdr:nvSpPr>
      <xdr:spPr>
        <a:xfrm>
          <a:off x="1784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147683</xdr:rowOff>
    </xdr:from>
    <xdr:to>
      <xdr:col>1</xdr:col>
      <xdr:colOff>485775</xdr:colOff>
      <xdr:row>33</xdr:row>
      <xdr:rowOff>77833</xdr:rowOff>
    </xdr:to>
    <xdr:sp macro="" textlink="">
      <xdr:nvSpPr>
        <xdr:cNvPr id="90" name="円/楕円 89"/>
        <xdr:cNvSpPr/>
      </xdr:nvSpPr>
      <xdr:spPr>
        <a:xfrm>
          <a:off x="1079500" y="5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94360</xdr:rowOff>
    </xdr:from>
    <xdr:ext cx="469744" cy="259045"/>
    <xdr:sp macro="" textlink="">
      <xdr:nvSpPr>
        <xdr:cNvPr id="91" name="テキスト ボックス 90"/>
        <xdr:cNvSpPr txBox="1"/>
      </xdr:nvSpPr>
      <xdr:spPr>
        <a:xfrm>
          <a:off x="895427" y="540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117264</xdr:rowOff>
    </xdr:from>
    <xdr:to>
      <xdr:col>6</xdr:col>
      <xdr:colOff>510540</xdr:colOff>
      <xdr:row>59</xdr:row>
      <xdr:rowOff>37695</xdr:rowOff>
    </xdr:to>
    <xdr:cxnSp macro="">
      <xdr:nvCxnSpPr>
        <xdr:cNvPr id="118" name="直線コネクタ 117"/>
        <xdr:cNvCxnSpPr/>
      </xdr:nvCxnSpPr>
      <xdr:spPr>
        <a:xfrm flipV="1">
          <a:off x="4633595" y="9718464"/>
          <a:ext cx="1270" cy="43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41522</xdr:rowOff>
    </xdr:from>
    <xdr:ext cx="534377" cy="259045"/>
    <xdr:sp macro="" textlink="">
      <xdr:nvSpPr>
        <xdr:cNvPr id="119" name="総務費最小値テキスト"/>
        <xdr:cNvSpPr txBox="1"/>
      </xdr:nvSpPr>
      <xdr:spPr>
        <a:xfrm>
          <a:off x="4686300" y="10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59</xdr:row>
      <xdr:rowOff>37695</xdr:rowOff>
    </xdr:from>
    <xdr:to>
      <xdr:col>6</xdr:col>
      <xdr:colOff>600075</xdr:colOff>
      <xdr:row>59</xdr:row>
      <xdr:rowOff>37695</xdr:rowOff>
    </xdr:to>
    <xdr:cxnSp macro="">
      <xdr:nvCxnSpPr>
        <xdr:cNvPr id="120" name="直線コネクタ 119"/>
        <xdr:cNvCxnSpPr/>
      </xdr:nvCxnSpPr>
      <xdr:spPr>
        <a:xfrm>
          <a:off x="4546600" y="1015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63941</xdr:rowOff>
    </xdr:from>
    <xdr:ext cx="534377" cy="259045"/>
    <xdr:sp macro="" textlink="">
      <xdr:nvSpPr>
        <xdr:cNvPr id="121" name="総務費最大値テキスト"/>
        <xdr:cNvSpPr txBox="1"/>
      </xdr:nvSpPr>
      <xdr:spPr>
        <a:xfrm>
          <a:off x="4686300" y="949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56</xdr:row>
      <xdr:rowOff>117264</xdr:rowOff>
    </xdr:from>
    <xdr:to>
      <xdr:col>6</xdr:col>
      <xdr:colOff>600075</xdr:colOff>
      <xdr:row>56</xdr:row>
      <xdr:rowOff>117264</xdr:rowOff>
    </xdr:to>
    <xdr:cxnSp macro="">
      <xdr:nvCxnSpPr>
        <xdr:cNvPr id="122" name="直線コネクタ 121"/>
        <xdr:cNvCxnSpPr/>
      </xdr:nvCxnSpPr>
      <xdr:spPr>
        <a:xfrm>
          <a:off x="4546600" y="971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159359</xdr:rowOff>
    </xdr:from>
    <xdr:to>
      <xdr:col>6</xdr:col>
      <xdr:colOff>511175</xdr:colOff>
      <xdr:row>56</xdr:row>
      <xdr:rowOff>117264</xdr:rowOff>
    </xdr:to>
    <xdr:cxnSp macro="">
      <xdr:nvCxnSpPr>
        <xdr:cNvPr id="123" name="直線コネクタ 122"/>
        <xdr:cNvCxnSpPr/>
      </xdr:nvCxnSpPr>
      <xdr:spPr>
        <a:xfrm>
          <a:off x="3797300" y="9589109"/>
          <a:ext cx="838200" cy="12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24922</xdr:rowOff>
    </xdr:from>
    <xdr:ext cx="534377" cy="259045"/>
    <xdr:sp macro="" textlink="">
      <xdr:nvSpPr>
        <xdr:cNvPr id="124" name="総務費平均値テキスト"/>
        <xdr:cNvSpPr txBox="1"/>
      </xdr:nvSpPr>
      <xdr:spPr>
        <a:xfrm>
          <a:off x="4686300" y="9969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46495</xdr:rowOff>
    </xdr:from>
    <xdr:to>
      <xdr:col>6</xdr:col>
      <xdr:colOff>561975</xdr:colOff>
      <xdr:row>58</xdr:row>
      <xdr:rowOff>148095</xdr:rowOff>
    </xdr:to>
    <xdr:sp macro="" textlink="">
      <xdr:nvSpPr>
        <xdr:cNvPr id="125" name="フローチャート : 判断 124"/>
        <xdr:cNvSpPr/>
      </xdr:nvSpPr>
      <xdr:spPr>
        <a:xfrm>
          <a:off x="4584700" y="99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47721</xdr:rowOff>
    </xdr:from>
    <xdr:to>
      <xdr:col>5</xdr:col>
      <xdr:colOff>358775</xdr:colOff>
      <xdr:row>55</xdr:row>
      <xdr:rowOff>159359</xdr:rowOff>
    </xdr:to>
    <xdr:cxnSp macro="">
      <xdr:nvCxnSpPr>
        <xdr:cNvPr id="126" name="直線コネクタ 125"/>
        <xdr:cNvCxnSpPr/>
      </xdr:nvCxnSpPr>
      <xdr:spPr>
        <a:xfrm>
          <a:off x="2908300" y="9477471"/>
          <a:ext cx="889000" cy="11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11846</xdr:rowOff>
    </xdr:from>
    <xdr:to>
      <xdr:col>5</xdr:col>
      <xdr:colOff>409575</xdr:colOff>
      <xdr:row>58</xdr:row>
      <xdr:rowOff>113446</xdr:rowOff>
    </xdr:to>
    <xdr:sp macro="" textlink="">
      <xdr:nvSpPr>
        <xdr:cNvPr id="127" name="フローチャート : 判断 126"/>
        <xdr:cNvSpPr/>
      </xdr:nvSpPr>
      <xdr:spPr>
        <a:xfrm>
          <a:off x="3746500" y="995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104573</xdr:rowOff>
    </xdr:from>
    <xdr:ext cx="534377" cy="259045"/>
    <xdr:sp macro="" textlink="">
      <xdr:nvSpPr>
        <xdr:cNvPr id="128" name="テキスト ボックス 127"/>
        <xdr:cNvSpPr txBox="1"/>
      </xdr:nvSpPr>
      <xdr:spPr>
        <a:xfrm>
          <a:off x="3530111" y="100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155147</xdr:rowOff>
    </xdr:from>
    <xdr:to>
      <xdr:col>4</xdr:col>
      <xdr:colOff>155575</xdr:colOff>
      <xdr:row>55</xdr:row>
      <xdr:rowOff>47721</xdr:rowOff>
    </xdr:to>
    <xdr:cxnSp macro="">
      <xdr:nvCxnSpPr>
        <xdr:cNvPr id="129" name="直線コネクタ 128"/>
        <xdr:cNvCxnSpPr/>
      </xdr:nvCxnSpPr>
      <xdr:spPr>
        <a:xfrm>
          <a:off x="2019300" y="9413447"/>
          <a:ext cx="8890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23047</xdr:rowOff>
    </xdr:from>
    <xdr:to>
      <xdr:col>4</xdr:col>
      <xdr:colOff>206375</xdr:colOff>
      <xdr:row>58</xdr:row>
      <xdr:rowOff>124647</xdr:rowOff>
    </xdr:to>
    <xdr:sp macro="" textlink="">
      <xdr:nvSpPr>
        <xdr:cNvPr id="130" name="フローチャート : 判断 129"/>
        <xdr:cNvSpPr/>
      </xdr:nvSpPr>
      <xdr:spPr>
        <a:xfrm>
          <a:off x="2857500" y="99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115774</xdr:rowOff>
    </xdr:from>
    <xdr:ext cx="534377" cy="259045"/>
    <xdr:sp macro="" textlink="">
      <xdr:nvSpPr>
        <xdr:cNvPr id="131" name="テキスト ボックス 130"/>
        <xdr:cNvSpPr txBox="1"/>
      </xdr:nvSpPr>
      <xdr:spPr>
        <a:xfrm>
          <a:off x="2641111" y="100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1707</xdr:rowOff>
    </xdr:from>
    <xdr:to>
      <xdr:col>2</xdr:col>
      <xdr:colOff>638175</xdr:colOff>
      <xdr:row>54</xdr:row>
      <xdr:rowOff>155147</xdr:rowOff>
    </xdr:to>
    <xdr:cxnSp macro="">
      <xdr:nvCxnSpPr>
        <xdr:cNvPr id="132" name="直線コネクタ 131"/>
        <xdr:cNvCxnSpPr/>
      </xdr:nvCxnSpPr>
      <xdr:spPr>
        <a:xfrm>
          <a:off x="1130300" y="8574207"/>
          <a:ext cx="889000" cy="8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90108</xdr:rowOff>
    </xdr:from>
    <xdr:to>
      <xdr:col>3</xdr:col>
      <xdr:colOff>3175</xdr:colOff>
      <xdr:row>58</xdr:row>
      <xdr:rowOff>20258</xdr:rowOff>
    </xdr:to>
    <xdr:sp macro="" textlink="">
      <xdr:nvSpPr>
        <xdr:cNvPr id="133" name="フローチャート : 判断 132"/>
        <xdr:cNvSpPr/>
      </xdr:nvSpPr>
      <xdr:spPr>
        <a:xfrm>
          <a:off x="1968500" y="986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11385</xdr:rowOff>
    </xdr:from>
    <xdr:ext cx="534377" cy="259045"/>
    <xdr:sp macro="" textlink="">
      <xdr:nvSpPr>
        <xdr:cNvPr id="134" name="テキスト ボックス 133"/>
        <xdr:cNvSpPr txBox="1"/>
      </xdr:nvSpPr>
      <xdr:spPr>
        <a:xfrm>
          <a:off x="1752111" y="995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96705</xdr:rowOff>
    </xdr:from>
    <xdr:to>
      <xdr:col>1</xdr:col>
      <xdr:colOff>485775</xdr:colOff>
      <xdr:row>58</xdr:row>
      <xdr:rowOff>26855</xdr:rowOff>
    </xdr:to>
    <xdr:sp macro="" textlink="">
      <xdr:nvSpPr>
        <xdr:cNvPr id="135" name="フローチャート : 判断 134"/>
        <xdr:cNvSpPr/>
      </xdr:nvSpPr>
      <xdr:spPr>
        <a:xfrm>
          <a:off x="1079500" y="98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17982</xdr:rowOff>
    </xdr:from>
    <xdr:ext cx="534377" cy="259045"/>
    <xdr:sp macro="" textlink="">
      <xdr:nvSpPr>
        <xdr:cNvPr id="136" name="テキスト ボックス 135"/>
        <xdr:cNvSpPr txBox="1"/>
      </xdr:nvSpPr>
      <xdr:spPr>
        <a:xfrm>
          <a:off x="863111" y="9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66464</xdr:rowOff>
    </xdr:from>
    <xdr:to>
      <xdr:col>6</xdr:col>
      <xdr:colOff>561975</xdr:colOff>
      <xdr:row>56</xdr:row>
      <xdr:rowOff>168064</xdr:rowOff>
    </xdr:to>
    <xdr:sp macro="" textlink="">
      <xdr:nvSpPr>
        <xdr:cNvPr id="142" name="円/楕円 141"/>
        <xdr:cNvSpPr/>
      </xdr:nvSpPr>
      <xdr:spPr>
        <a:xfrm>
          <a:off x="4584700" y="96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19491</xdr:rowOff>
    </xdr:from>
    <xdr:ext cx="534377" cy="259045"/>
    <xdr:sp macro="" textlink="">
      <xdr:nvSpPr>
        <xdr:cNvPr id="143" name="総務費該当値テキスト"/>
        <xdr:cNvSpPr txBox="1"/>
      </xdr:nvSpPr>
      <xdr:spPr>
        <a:xfrm>
          <a:off x="4686300" y="96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50,374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108559</xdr:rowOff>
    </xdr:from>
    <xdr:to>
      <xdr:col>5</xdr:col>
      <xdr:colOff>409575</xdr:colOff>
      <xdr:row>56</xdr:row>
      <xdr:rowOff>38709</xdr:rowOff>
    </xdr:to>
    <xdr:sp macro="" textlink="">
      <xdr:nvSpPr>
        <xdr:cNvPr id="144" name="円/楕円 143"/>
        <xdr:cNvSpPr/>
      </xdr:nvSpPr>
      <xdr:spPr>
        <a:xfrm>
          <a:off x="3746500" y="95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55236</xdr:rowOff>
    </xdr:from>
    <xdr:ext cx="534377" cy="259045"/>
    <xdr:sp macro="" textlink="">
      <xdr:nvSpPr>
        <xdr:cNvPr id="145" name="テキスト ボックス 144"/>
        <xdr:cNvSpPr txBox="1"/>
      </xdr:nvSpPr>
      <xdr:spPr>
        <a:xfrm>
          <a:off x="3530111" y="93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58,296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168371</xdr:rowOff>
    </xdr:from>
    <xdr:to>
      <xdr:col>4</xdr:col>
      <xdr:colOff>206375</xdr:colOff>
      <xdr:row>55</xdr:row>
      <xdr:rowOff>98521</xdr:rowOff>
    </xdr:to>
    <xdr:sp macro="" textlink="">
      <xdr:nvSpPr>
        <xdr:cNvPr id="146" name="円/楕円 145"/>
        <xdr:cNvSpPr/>
      </xdr:nvSpPr>
      <xdr:spPr>
        <a:xfrm>
          <a:off x="2857500" y="94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115048</xdr:rowOff>
    </xdr:from>
    <xdr:ext cx="534377" cy="259045"/>
    <xdr:sp macro="" textlink="">
      <xdr:nvSpPr>
        <xdr:cNvPr id="147" name="テキスト ボックス 146"/>
        <xdr:cNvSpPr txBox="1"/>
      </xdr:nvSpPr>
      <xdr:spPr>
        <a:xfrm>
          <a:off x="2641111" y="92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104347</xdr:rowOff>
    </xdr:from>
    <xdr:to>
      <xdr:col>3</xdr:col>
      <xdr:colOff>3175</xdr:colOff>
      <xdr:row>55</xdr:row>
      <xdr:rowOff>34497</xdr:rowOff>
    </xdr:to>
    <xdr:sp macro="" textlink="">
      <xdr:nvSpPr>
        <xdr:cNvPr id="148" name="円/楕円 147"/>
        <xdr:cNvSpPr/>
      </xdr:nvSpPr>
      <xdr:spPr>
        <a:xfrm>
          <a:off x="1968500" y="93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51024</xdr:rowOff>
    </xdr:from>
    <xdr:ext cx="534377" cy="259045"/>
    <xdr:sp macro="" textlink="">
      <xdr:nvSpPr>
        <xdr:cNvPr id="149" name="テキスト ボックス 148"/>
        <xdr:cNvSpPr txBox="1"/>
      </xdr:nvSpPr>
      <xdr:spPr>
        <a:xfrm>
          <a:off x="1752111" y="913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69,054</a:t>
          </a:r>
          <a:endParaRPr kumimoji="1" lang="ja-JP" altLang="en-US" sz="1000" b="1">
            <a:solidFill>
              <a:srgbClr val="FF0000"/>
            </a:solidFill>
            <a:latin typeface="ＭＳ Ｐゴシック"/>
          </a:endParaRPr>
        </a:p>
      </xdr:txBody>
    </xdr:sp>
    <xdr:clientData/>
  </xdr:oneCellAnchor>
  <xdr:twoCellAnchor>
    <xdr:from>
      <xdr:col>1</xdr:col>
      <xdr:colOff>384175</xdr:colOff>
      <xdr:row>49</xdr:row>
      <xdr:rowOff>122357</xdr:rowOff>
    </xdr:from>
    <xdr:to>
      <xdr:col>1</xdr:col>
      <xdr:colOff>485775</xdr:colOff>
      <xdr:row>50</xdr:row>
      <xdr:rowOff>52507</xdr:rowOff>
    </xdr:to>
    <xdr:sp macro="" textlink="">
      <xdr:nvSpPr>
        <xdr:cNvPr id="150" name="円/楕円 149"/>
        <xdr:cNvSpPr/>
      </xdr:nvSpPr>
      <xdr:spPr>
        <a:xfrm>
          <a:off x="1079500" y="85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48</xdr:row>
      <xdr:rowOff>69034</xdr:rowOff>
    </xdr:from>
    <xdr:ext cx="599010" cy="259045"/>
    <xdr:sp macro="" textlink="">
      <xdr:nvSpPr>
        <xdr:cNvPr id="151" name="テキスト ボックス 150"/>
        <xdr:cNvSpPr txBox="1"/>
      </xdr:nvSpPr>
      <xdr:spPr>
        <a:xfrm>
          <a:off x="830794" y="82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120,451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143,432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8" name="直線コネクタ 177"/>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9"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80" name="直線コネクタ 179"/>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81"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82" name="直線コネクタ 181"/>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95656</xdr:rowOff>
    </xdr:from>
    <xdr:to>
      <xdr:col>6</xdr:col>
      <xdr:colOff>511175</xdr:colOff>
      <xdr:row>78</xdr:row>
      <xdr:rowOff>16549</xdr:rowOff>
    </xdr:to>
    <xdr:cxnSp macro="">
      <xdr:nvCxnSpPr>
        <xdr:cNvPr id="183" name="直線コネクタ 182"/>
        <xdr:cNvCxnSpPr/>
      </xdr:nvCxnSpPr>
      <xdr:spPr>
        <a:xfrm flipV="1">
          <a:off x="3797300" y="13297306"/>
          <a:ext cx="8382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4"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5" name="フローチャート : 判断 184"/>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16549</xdr:rowOff>
    </xdr:from>
    <xdr:to>
      <xdr:col>5</xdr:col>
      <xdr:colOff>358775</xdr:colOff>
      <xdr:row>78</xdr:row>
      <xdr:rowOff>72045</xdr:rowOff>
    </xdr:to>
    <xdr:cxnSp macro="">
      <xdr:nvCxnSpPr>
        <xdr:cNvPr id="186" name="直線コネクタ 185"/>
        <xdr:cNvCxnSpPr/>
      </xdr:nvCxnSpPr>
      <xdr:spPr>
        <a:xfrm flipV="1">
          <a:off x="2908300" y="13389649"/>
          <a:ext cx="889000" cy="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7" name="フローチャート : 判断 186"/>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8" name="テキスト ボックス 187"/>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72045</xdr:rowOff>
    </xdr:from>
    <xdr:to>
      <xdr:col>4</xdr:col>
      <xdr:colOff>155575</xdr:colOff>
      <xdr:row>78</xdr:row>
      <xdr:rowOff>130752</xdr:rowOff>
    </xdr:to>
    <xdr:cxnSp macro="">
      <xdr:nvCxnSpPr>
        <xdr:cNvPr id="189" name="直線コネクタ 188"/>
        <xdr:cNvCxnSpPr/>
      </xdr:nvCxnSpPr>
      <xdr:spPr>
        <a:xfrm flipV="1">
          <a:off x="2019300" y="13445145"/>
          <a:ext cx="889000" cy="5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90" name="フローチャート : 判断 189"/>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91" name="テキスト ボックス 190"/>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117275</xdr:rowOff>
    </xdr:from>
    <xdr:to>
      <xdr:col>2</xdr:col>
      <xdr:colOff>638175</xdr:colOff>
      <xdr:row>78</xdr:row>
      <xdr:rowOff>130752</xdr:rowOff>
    </xdr:to>
    <xdr:cxnSp macro="">
      <xdr:nvCxnSpPr>
        <xdr:cNvPr id="192" name="直線コネクタ 191"/>
        <xdr:cNvCxnSpPr/>
      </xdr:nvCxnSpPr>
      <xdr:spPr>
        <a:xfrm>
          <a:off x="1130300" y="13318925"/>
          <a:ext cx="889000" cy="18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93" name="フローチャート : 判断 192"/>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4" name="テキスト ボックス 193"/>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5" name="フローチャート : 判断 194"/>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6" name="テキスト ボックス 195"/>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44856</xdr:rowOff>
    </xdr:from>
    <xdr:to>
      <xdr:col>6</xdr:col>
      <xdr:colOff>561975</xdr:colOff>
      <xdr:row>77</xdr:row>
      <xdr:rowOff>146456</xdr:rowOff>
    </xdr:to>
    <xdr:sp macro="" textlink="">
      <xdr:nvSpPr>
        <xdr:cNvPr id="202" name="円/楕円 201"/>
        <xdr:cNvSpPr/>
      </xdr:nvSpPr>
      <xdr:spPr>
        <a:xfrm>
          <a:off x="4584700" y="132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23283</xdr:rowOff>
    </xdr:from>
    <xdr:ext cx="599010" cy="259045"/>
    <xdr:sp macro="" textlink="">
      <xdr:nvSpPr>
        <xdr:cNvPr id="203" name="民生費該当値テキスト"/>
        <xdr:cNvSpPr txBox="1"/>
      </xdr:nvSpPr>
      <xdr:spPr>
        <a:xfrm>
          <a:off x="4686300" y="132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137199</xdr:rowOff>
    </xdr:from>
    <xdr:to>
      <xdr:col>5</xdr:col>
      <xdr:colOff>409575</xdr:colOff>
      <xdr:row>78</xdr:row>
      <xdr:rowOff>67349</xdr:rowOff>
    </xdr:to>
    <xdr:sp macro="" textlink="">
      <xdr:nvSpPr>
        <xdr:cNvPr id="204" name="円/楕円 203"/>
        <xdr:cNvSpPr/>
      </xdr:nvSpPr>
      <xdr:spPr>
        <a:xfrm>
          <a:off x="3746500" y="133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58476</xdr:rowOff>
    </xdr:from>
    <xdr:ext cx="599010" cy="259045"/>
    <xdr:sp macro="" textlink="">
      <xdr:nvSpPr>
        <xdr:cNvPr id="205" name="テキスト ボックス 204"/>
        <xdr:cNvSpPr txBox="1"/>
      </xdr:nvSpPr>
      <xdr:spPr>
        <a:xfrm>
          <a:off x="3497794" y="1343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21245</xdr:rowOff>
    </xdr:from>
    <xdr:to>
      <xdr:col>4</xdr:col>
      <xdr:colOff>206375</xdr:colOff>
      <xdr:row>78</xdr:row>
      <xdr:rowOff>122845</xdr:rowOff>
    </xdr:to>
    <xdr:sp macro="" textlink="">
      <xdr:nvSpPr>
        <xdr:cNvPr id="206" name="円/楕円 205"/>
        <xdr:cNvSpPr/>
      </xdr:nvSpPr>
      <xdr:spPr>
        <a:xfrm>
          <a:off x="2857500" y="1339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113972</xdr:rowOff>
    </xdr:from>
    <xdr:ext cx="599010" cy="259045"/>
    <xdr:sp macro="" textlink="">
      <xdr:nvSpPr>
        <xdr:cNvPr id="207" name="テキスト ボックス 206"/>
        <xdr:cNvSpPr txBox="1"/>
      </xdr:nvSpPr>
      <xdr:spPr>
        <a:xfrm>
          <a:off x="2608794" y="1348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79952</xdr:rowOff>
    </xdr:from>
    <xdr:to>
      <xdr:col>3</xdr:col>
      <xdr:colOff>3175</xdr:colOff>
      <xdr:row>79</xdr:row>
      <xdr:rowOff>10102</xdr:rowOff>
    </xdr:to>
    <xdr:sp macro="" textlink="">
      <xdr:nvSpPr>
        <xdr:cNvPr id="208" name="円/楕円 207"/>
        <xdr:cNvSpPr/>
      </xdr:nvSpPr>
      <xdr:spPr>
        <a:xfrm>
          <a:off x="1968500" y="134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1229</xdr:rowOff>
    </xdr:from>
    <xdr:ext cx="599010" cy="259045"/>
    <xdr:sp macro="" textlink="">
      <xdr:nvSpPr>
        <xdr:cNvPr id="209" name="テキスト ボックス 208"/>
        <xdr:cNvSpPr txBox="1"/>
      </xdr:nvSpPr>
      <xdr:spPr>
        <a:xfrm>
          <a:off x="1719794" y="1354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132,822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66475</xdr:rowOff>
    </xdr:from>
    <xdr:to>
      <xdr:col>1</xdr:col>
      <xdr:colOff>485775</xdr:colOff>
      <xdr:row>77</xdr:row>
      <xdr:rowOff>168075</xdr:rowOff>
    </xdr:to>
    <xdr:sp macro="" textlink="">
      <xdr:nvSpPr>
        <xdr:cNvPr id="210" name="円/楕円 209"/>
        <xdr:cNvSpPr/>
      </xdr:nvSpPr>
      <xdr:spPr>
        <a:xfrm>
          <a:off x="1079500" y="132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159202</xdr:rowOff>
    </xdr:from>
    <xdr:ext cx="599010" cy="259045"/>
    <xdr:sp macro="" textlink="">
      <xdr:nvSpPr>
        <xdr:cNvPr id="211" name="テキスト ボックス 210"/>
        <xdr:cNvSpPr txBox="1"/>
      </xdr:nvSpPr>
      <xdr:spPr>
        <a:xfrm>
          <a:off x="830794" y="1336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6" name="直線コネクタ 235"/>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7"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8" name="直線コネクタ 237"/>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9"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40" name="直線コネクタ 239"/>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161379</xdr:rowOff>
    </xdr:from>
    <xdr:to>
      <xdr:col>6</xdr:col>
      <xdr:colOff>511175</xdr:colOff>
      <xdr:row>96</xdr:row>
      <xdr:rowOff>78360</xdr:rowOff>
    </xdr:to>
    <xdr:cxnSp macro="">
      <xdr:nvCxnSpPr>
        <xdr:cNvPr id="241" name="直線コネクタ 240"/>
        <xdr:cNvCxnSpPr/>
      </xdr:nvCxnSpPr>
      <xdr:spPr>
        <a:xfrm flipV="1">
          <a:off x="3797300" y="16449129"/>
          <a:ext cx="838200" cy="8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42"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43" name="フローチャート : 判断 242"/>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78360</xdr:rowOff>
    </xdr:from>
    <xdr:to>
      <xdr:col>5</xdr:col>
      <xdr:colOff>358775</xdr:colOff>
      <xdr:row>97</xdr:row>
      <xdr:rowOff>23304</xdr:rowOff>
    </xdr:to>
    <xdr:cxnSp macro="">
      <xdr:nvCxnSpPr>
        <xdr:cNvPr id="244" name="直線コネクタ 243"/>
        <xdr:cNvCxnSpPr/>
      </xdr:nvCxnSpPr>
      <xdr:spPr>
        <a:xfrm flipV="1">
          <a:off x="2908300" y="16537560"/>
          <a:ext cx="889000" cy="1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5" name="フローチャート : 判断 244"/>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6" name="テキスト ボックス 245"/>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23304</xdr:rowOff>
    </xdr:from>
    <xdr:to>
      <xdr:col>4</xdr:col>
      <xdr:colOff>155575</xdr:colOff>
      <xdr:row>97</xdr:row>
      <xdr:rowOff>120345</xdr:rowOff>
    </xdr:to>
    <xdr:cxnSp macro="">
      <xdr:nvCxnSpPr>
        <xdr:cNvPr id="247" name="直線コネクタ 246"/>
        <xdr:cNvCxnSpPr/>
      </xdr:nvCxnSpPr>
      <xdr:spPr>
        <a:xfrm flipV="1">
          <a:off x="2019300" y="16653954"/>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8" name="フローチャート : 判断 247"/>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9" name="テキスト ボックス 248"/>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104076</xdr:rowOff>
    </xdr:from>
    <xdr:to>
      <xdr:col>2</xdr:col>
      <xdr:colOff>638175</xdr:colOff>
      <xdr:row>97</xdr:row>
      <xdr:rowOff>120345</xdr:rowOff>
    </xdr:to>
    <xdr:cxnSp macro="">
      <xdr:nvCxnSpPr>
        <xdr:cNvPr id="250" name="直線コネクタ 249"/>
        <xdr:cNvCxnSpPr/>
      </xdr:nvCxnSpPr>
      <xdr:spPr>
        <a:xfrm>
          <a:off x="1130300" y="1673472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51" name="フローチャート : 判断 250"/>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52" name="テキスト ボックス 251"/>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53" name="フローチャート : 判断 252"/>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4" name="テキスト ボックス 253"/>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110579</xdr:rowOff>
    </xdr:from>
    <xdr:to>
      <xdr:col>6</xdr:col>
      <xdr:colOff>561975</xdr:colOff>
      <xdr:row>96</xdr:row>
      <xdr:rowOff>40729</xdr:rowOff>
    </xdr:to>
    <xdr:sp macro="" textlink="">
      <xdr:nvSpPr>
        <xdr:cNvPr id="260" name="円/楕円 259"/>
        <xdr:cNvSpPr/>
      </xdr:nvSpPr>
      <xdr:spPr>
        <a:xfrm>
          <a:off x="4584700" y="163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133456</xdr:rowOff>
    </xdr:from>
    <xdr:ext cx="534377" cy="259045"/>
    <xdr:sp macro="" textlink="">
      <xdr:nvSpPr>
        <xdr:cNvPr id="261" name="衛生費該当値テキスト"/>
        <xdr:cNvSpPr txBox="1"/>
      </xdr:nvSpPr>
      <xdr:spPr>
        <a:xfrm>
          <a:off x="4686300" y="162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27560</xdr:rowOff>
    </xdr:from>
    <xdr:to>
      <xdr:col>5</xdr:col>
      <xdr:colOff>409575</xdr:colOff>
      <xdr:row>96</xdr:row>
      <xdr:rowOff>129160</xdr:rowOff>
    </xdr:to>
    <xdr:sp macro="" textlink="">
      <xdr:nvSpPr>
        <xdr:cNvPr id="262" name="円/楕円 261"/>
        <xdr:cNvSpPr/>
      </xdr:nvSpPr>
      <xdr:spPr>
        <a:xfrm>
          <a:off x="3746500" y="164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145687</xdr:rowOff>
    </xdr:from>
    <xdr:ext cx="534377" cy="259045"/>
    <xdr:sp macro="" textlink="">
      <xdr:nvSpPr>
        <xdr:cNvPr id="263" name="テキスト ボックス 262"/>
        <xdr:cNvSpPr txBox="1"/>
      </xdr:nvSpPr>
      <xdr:spPr>
        <a:xfrm>
          <a:off x="3530111" y="1626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143954</xdr:rowOff>
    </xdr:from>
    <xdr:to>
      <xdr:col>4</xdr:col>
      <xdr:colOff>206375</xdr:colOff>
      <xdr:row>97</xdr:row>
      <xdr:rowOff>74104</xdr:rowOff>
    </xdr:to>
    <xdr:sp macro="" textlink="">
      <xdr:nvSpPr>
        <xdr:cNvPr id="264" name="円/楕円 263"/>
        <xdr:cNvSpPr/>
      </xdr:nvSpPr>
      <xdr:spPr>
        <a:xfrm>
          <a:off x="2857500" y="166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65231</xdr:rowOff>
    </xdr:from>
    <xdr:ext cx="534377" cy="259045"/>
    <xdr:sp macro="" textlink="">
      <xdr:nvSpPr>
        <xdr:cNvPr id="265" name="テキスト ボックス 264"/>
        <xdr:cNvSpPr txBox="1"/>
      </xdr:nvSpPr>
      <xdr:spPr>
        <a:xfrm>
          <a:off x="2641111" y="1669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69545</xdr:rowOff>
    </xdr:from>
    <xdr:to>
      <xdr:col>3</xdr:col>
      <xdr:colOff>3175</xdr:colOff>
      <xdr:row>97</xdr:row>
      <xdr:rowOff>171145</xdr:rowOff>
    </xdr:to>
    <xdr:sp macro="" textlink="">
      <xdr:nvSpPr>
        <xdr:cNvPr id="266" name="円/楕円 265"/>
        <xdr:cNvSpPr/>
      </xdr:nvSpPr>
      <xdr:spPr>
        <a:xfrm>
          <a:off x="1968500" y="1670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162272</xdr:rowOff>
    </xdr:from>
    <xdr:ext cx="534377" cy="259045"/>
    <xdr:sp macro="" textlink="">
      <xdr:nvSpPr>
        <xdr:cNvPr id="267" name="テキスト ボックス 266"/>
        <xdr:cNvSpPr txBox="1"/>
      </xdr:nvSpPr>
      <xdr:spPr>
        <a:xfrm>
          <a:off x="1752111" y="167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53276</xdr:rowOff>
    </xdr:from>
    <xdr:to>
      <xdr:col>1</xdr:col>
      <xdr:colOff>485775</xdr:colOff>
      <xdr:row>97</xdr:row>
      <xdr:rowOff>154876</xdr:rowOff>
    </xdr:to>
    <xdr:sp macro="" textlink="">
      <xdr:nvSpPr>
        <xdr:cNvPr id="268" name="円/楕円 267"/>
        <xdr:cNvSpPr/>
      </xdr:nvSpPr>
      <xdr:spPr>
        <a:xfrm>
          <a:off x="1079500" y="166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146003</xdr:rowOff>
    </xdr:from>
    <xdr:ext cx="534377" cy="259045"/>
    <xdr:sp macro="" textlink="">
      <xdr:nvSpPr>
        <xdr:cNvPr id="269" name="テキスト ボックス 268"/>
        <xdr:cNvSpPr txBox="1"/>
      </xdr:nvSpPr>
      <xdr:spPr>
        <a:xfrm>
          <a:off x="863111" y="1677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93980</xdr:rowOff>
    </xdr:from>
    <xdr:to>
      <xdr:col>15</xdr:col>
      <xdr:colOff>180340</xdr:colOff>
      <xdr:row>39</xdr:row>
      <xdr:rowOff>27686</xdr:rowOff>
    </xdr:to>
    <xdr:cxnSp macro="">
      <xdr:nvCxnSpPr>
        <xdr:cNvPr id="293" name="直線コネクタ 292"/>
        <xdr:cNvCxnSpPr/>
      </xdr:nvCxnSpPr>
      <xdr:spPr>
        <a:xfrm flipV="1">
          <a:off x="10475595" y="6094730"/>
          <a:ext cx="1270" cy="61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31513</xdr:rowOff>
    </xdr:from>
    <xdr:ext cx="313932" cy="259045"/>
    <xdr:sp macro="" textlink="">
      <xdr:nvSpPr>
        <xdr:cNvPr id="294" name="労働費最小値テキスト"/>
        <xdr:cNvSpPr txBox="1"/>
      </xdr:nvSpPr>
      <xdr:spPr>
        <a:xfrm>
          <a:off x="10528300" y="6718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27686</xdr:rowOff>
    </xdr:from>
    <xdr:to>
      <xdr:col>15</xdr:col>
      <xdr:colOff>269875</xdr:colOff>
      <xdr:row>39</xdr:row>
      <xdr:rowOff>27686</xdr:rowOff>
    </xdr:to>
    <xdr:cxnSp macro="">
      <xdr:nvCxnSpPr>
        <xdr:cNvPr id="295" name="直線コネクタ 294"/>
        <xdr:cNvCxnSpPr/>
      </xdr:nvCxnSpPr>
      <xdr:spPr>
        <a:xfrm>
          <a:off x="10388600" y="67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40657</xdr:rowOff>
    </xdr:from>
    <xdr:ext cx="469744" cy="259045"/>
    <xdr:sp macro="" textlink="">
      <xdr:nvSpPr>
        <xdr:cNvPr id="296" name="労働費最大値テキスト"/>
        <xdr:cNvSpPr txBox="1"/>
      </xdr:nvSpPr>
      <xdr:spPr>
        <a:xfrm>
          <a:off x="10528300"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35</xdr:row>
      <xdr:rowOff>93980</xdr:rowOff>
    </xdr:from>
    <xdr:to>
      <xdr:col>15</xdr:col>
      <xdr:colOff>269875</xdr:colOff>
      <xdr:row>35</xdr:row>
      <xdr:rowOff>93980</xdr:rowOff>
    </xdr:to>
    <xdr:cxnSp macro="">
      <xdr:nvCxnSpPr>
        <xdr:cNvPr id="297" name="直線コネクタ 296"/>
        <xdr:cNvCxnSpPr/>
      </xdr:nvCxnSpPr>
      <xdr:spPr>
        <a:xfrm>
          <a:off x="10388600" y="609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41783</xdr:rowOff>
    </xdr:from>
    <xdr:to>
      <xdr:col>15</xdr:col>
      <xdr:colOff>180975</xdr:colOff>
      <xdr:row>37</xdr:row>
      <xdr:rowOff>157988</xdr:rowOff>
    </xdr:to>
    <xdr:cxnSp macro="">
      <xdr:nvCxnSpPr>
        <xdr:cNvPr id="298" name="直線コネクタ 297"/>
        <xdr:cNvCxnSpPr/>
      </xdr:nvCxnSpPr>
      <xdr:spPr>
        <a:xfrm>
          <a:off x="9639300" y="6213983"/>
          <a:ext cx="8382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168292</xdr:rowOff>
    </xdr:from>
    <xdr:ext cx="378565" cy="259045"/>
    <xdr:sp macro="" textlink="">
      <xdr:nvSpPr>
        <xdr:cNvPr id="299" name="労働費平均値テキスト"/>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18415</xdr:rowOff>
    </xdr:from>
    <xdr:to>
      <xdr:col>15</xdr:col>
      <xdr:colOff>231775</xdr:colOff>
      <xdr:row>38</xdr:row>
      <xdr:rowOff>120015</xdr:rowOff>
    </xdr:to>
    <xdr:sp macro="" textlink="">
      <xdr:nvSpPr>
        <xdr:cNvPr id="300" name="フローチャート : 判断 299"/>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130937</xdr:rowOff>
    </xdr:from>
    <xdr:to>
      <xdr:col>14</xdr:col>
      <xdr:colOff>28575</xdr:colOff>
      <xdr:row>36</xdr:row>
      <xdr:rowOff>41783</xdr:rowOff>
    </xdr:to>
    <xdr:cxnSp macro="">
      <xdr:nvCxnSpPr>
        <xdr:cNvPr id="301" name="直線コネクタ 300"/>
        <xdr:cNvCxnSpPr/>
      </xdr:nvCxnSpPr>
      <xdr:spPr>
        <a:xfrm>
          <a:off x="8750300" y="5274437"/>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137287</xdr:rowOff>
    </xdr:from>
    <xdr:to>
      <xdr:col>14</xdr:col>
      <xdr:colOff>79375</xdr:colOff>
      <xdr:row>38</xdr:row>
      <xdr:rowOff>67437</xdr:rowOff>
    </xdr:to>
    <xdr:sp macro="" textlink="">
      <xdr:nvSpPr>
        <xdr:cNvPr id="302" name="フローチャート : 判断 301"/>
        <xdr:cNvSpPr/>
      </xdr:nvSpPr>
      <xdr:spPr>
        <a:xfrm>
          <a:off x="9588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58564</xdr:rowOff>
    </xdr:from>
    <xdr:ext cx="378565" cy="259045"/>
    <xdr:sp macro="" textlink="">
      <xdr:nvSpPr>
        <xdr:cNvPr id="303" name="テキスト ボックス 302"/>
        <xdr:cNvSpPr txBox="1"/>
      </xdr:nvSpPr>
      <xdr:spPr>
        <a:xfrm>
          <a:off x="9450017"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130937</xdr:rowOff>
    </xdr:from>
    <xdr:to>
      <xdr:col>12</xdr:col>
      <xdr:colOff>511175</xdr:colOff>
      <xdr:row>31</xdr:row>
      <xdr:rowOff>22352</xdr:rowOff>
    </xdr:to>
    <xdr:cxnSp macro="">
      <xdr:nvCxnSpPr>
        <xdr:cNvPr id="304" name="直線コネクタ 303"/>
        <xdr:cNvCxnSpPr/>
      </xdr:nvCxnSpPr>
      <xdr:spPr>
        <a:xfrm flipV="1">
          <a:off x="7861300" y="527443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32131</xdr:rowOff>
    </xdr:from>
    <xdr:to>
      <xdr:col>12</xdr:col>
      <xdr:colOff>561975</xdr:colOff>
      <xdr:row>37</xdr:row>
      <xdr:rowOff>133731</xdr:rowOff>
    </xdr:to>
    <xdr:sp macro="" textlink="">
      <xdr:nvSpPr>
        <xdr:cNvPr id="305" name="フローチャート : 判断 304"/>
        <xdr:cNvSpPr/>
      </xdr:nvSpPr>
      <xdr:spPr>
        <a:xfrm>
          <a:off x="8699500" y="637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124858</xdr:rowOff>
    </xdr:from>
    <xdr:ext cx="378565" cy="259045"/>
    <xdr:sp macro="" textlink="">
      <xdr:nvSpPr>
        <xdr:cNvPr id="306" name="テキスト ボックス 305"/>
        <xdr:cNvSpPr txBox="1"/>
      </xdr:nvSpPr>
      <xdr:spPr>
        <a:xfrm>
          <a:off x="8561017"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22352</xdr:rowOff>
    </xdr:from>
    <xdr:to>
      <xdr:col>11</xdr:col>
      <xdr:colOff>307975</xdr:colOff>
      <xdr:row>32</xdr:row>
      <xdr:rowOff>58166</xdr:rowOff>
    </xdr:to>
    <xdr:cxnSp macro="">
      <xdr:nvCxnSpPr>
        <xdr:cNvPr id="307" name="直線コネクタ 306"/>
        <xdr:cNvCxnSpPr/>
      </xdr:nvCxnSpPr>
      <xdr:spPr>
        <a:xfrm flipV="1">
          <a:off x="6972300" y="5337302"/>
          <a:ext cx="889000" cy="20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9652</xdr:rowOff>
    </xdr:from>
    <xdr:to>
      <xdr:col>11</xdr:col>
      <xdr:colOff>358775</xdr:colOff>
      <xdr:row>37</xdr:row>
      <xdr:rowOff>111252</xdr:rowOff>
    </xdr:to>
    <xdr:sp macro="" textlink="">
      <xdr:nvSpPr>
        <xdr:cNvPr id="308" name="フローチャート : 判断 307"/>
        <xdr:cNvSpPr/>
      </xdr:nvSpPr>
      <xdr:spPr>
        <a:xfrm>
          <a:off x="7810500" y="635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102379</xdr:rowOff>
    </xdr:from>
    <xdr:ext cx="378565" cy="259045"/>
    <xdr:sp macro="" textlink="">
      <xdr:nvSpPr>
        <xdr:cNvPr id="309" name="テキスト ボックス 308"/>
        <xdr:cNvSpPr txBox="1"/>
      </xdr:nvSpPr>
      <xdr:spPr>
        <a:xfrm>
          <a:off x="7672017" y="644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121666</xdr:rowOff>
    </xdr:from>
    <xdr:to>
      <xdr:col>10</xdr:col>
      <xdr:colOff>155575</xdr:colOff>
      <xdr:row>36</xdr:row>
      <xdr:rowOff>51816</xdr:rowOff>
    </xdr:to>
    <xdr:sp macro="" textlink="">
      <xdr:nvSpPr>
        <xdr:cNvPr id="310" name="フローチャート : 判断 309"/>
        <xdr:cNvSpPr/>
      </xdr:nvSpPr>
      <xdr:spPr>
        <a:xfrm>
          <a:off x="6921500" y="612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42943</xdr:rowOff>
    </xdr:from>
    <xdr:ext cx="469744" cy="259045"/>
    <xdr:sp macro="" textlink="">
      <xdr:nvSpPr>
        <xdr:cNvPr id="311" name="テキスト ボックス 310"/>
        <xdr:cNvSpPr txBox="1"/>
      </xdr:nvSpPr>
      <xdr:spPr>
        <a:xfrm>
          <a:off x="6737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107188</xdr:rowOff>
    </xdr:from>
    <xdr:to>
      <xdr:col>15</xdr:col>
      <xdr:colOff>231775</xdr:colOff>
      <xdr:row>38</xdr:row>
      <xdr:rowOff>37338</xdr:rowOff>
    </xdr:to>
    <xdr:sp macro="" textlink="">
      <xdr:nvSpPr>
        <xdr:cNvPr id="317" name="円/楕円 316"/>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130065</xdr:rowOff>
    </xdr:from>
    <xdr:ext cx="378565" cy="259045"/>
    <xdr:sp macro="" textlink="">
      <xdr:nvSpPr>
        <xdr:cNvPr id="318" name="労働費該当値テキスト"/>
        <xdr:cNvSpPr txBox="1"/>
      </xdr:nvSpPr>
      <xdr:spPr>
        <a:xfrm>
          <a:off x="10528300"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162433</xdr:rowOff>
    </xdr:from>
    <xdr:to>
      <xdr:col>14</xdr:col>
      <xdr:colOff>79375</xdr:colOff>
      <xdr:row>36</xdr:row>
      <xdr:rowOff>92583</xdr:rowOff>
    </xdr:to>
    <xdr:sp macro="" textlink="">
      <xdr:nvSpPr>
        <xdr:cNvPr id="319" name="円/楕円 318"/>
        <xdr:cNvSpPr/>
      </xdr:nvSpPr>
      <xdr:spPr>
        <a:xfrm>
          <a:off x="9588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109110</xdr:rowOff>
    </xdr:from>
    <xdr:ext cx="469744" cy="259045"/>
    <xdr:sp macro="" textlink="">
      <xdr:nvSpPr>
        <xdr:cNvPr id="320" name="テキスト ボックス 319"/>
        <xdr:cNvSpPr txBox="1"/>
      </xdr:nvSpPr>
      <xdr:spPr>
        <a:xfrm>
          <a:off x="9404427" y="593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80137</xdr:rowOff>
    </xdr:from>
    <xdr:to>
      <xdr:col>12</xdr:col>
      <xdr:colOff>561975</xdr:colOff>
      <xdr:row>31</xdr:row>
      <xdr:rowOff>10287</xdr:rowOff>
    </xdr:to>
    <xdr:sp macro="" textlink="">
      <xdr:nvSpPr>
        <xdr:cNvPr id="321" name="円/楕円 320"/>
        <xdr:cNvSpPr/>
      </xdr:nvSpPr>
      <xdr:spPr>
        <a:xfrm>
          <a:off x="8699500" y="522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29</xdr:row>
      <xdr:rowOff>26814</xdr:rowOff>
    </xdr:from>
    <xdr:ext cx="469744" cy="259045"/>
    <xdr:sp macro="" textlink="">
      <xdr:nvSpPr>
        <xdr:cNvPr id="322" name="テキスト ボックス 321"/>
        <xdr:cNvSpPr txBox="1"/>
      </xdr:nvSpPr>
      <xdr:spPr>
        <a:xfrm>
          <a:off x="8515427" y="49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143002</xdr:rowOff>
    </xdr:from>
    <xdr:to>
      <xdr:col>11</xdr:col>
      <xdr:colOff>358775</xdr:colOff>
      <xdr:row>31</xdr:row>
      <xdr:rowOff>73152</xdr:rowOff>
    </xdr:to>
    <xdr:sp macro="" textlink="">
      <xdr:nvSpPr>
        <xdr:cNvPr id="323" name="円/楕円 322"/>
        <xdr:cNvSpPr/>
      </xdr:nvSpPr>
      <xdr:spPr>
        <a:xfrm>
          <a:off x="7810500" y="52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89679</xdr:rowOff>
    </xdr:from>
    <xdr:ext cx="469744" cy="259045"/>
    <xdr:sp macro="" textlink="">
      <xdr:nvSpPr>
        <xdr:cNvPr id="324" name="テキスト ボックス 323"/>
        <xdr:cNvSpPr txBox="1"/>
      </xdr:nvSpPr>
      <xdr:spPr>
        <a:xfrm>
          <a:off x="7626427" y="50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7366</xdr:rowOff>
    </xdr:from>
    <xdr:to>
      <xdr:col>10</xdr:col>
      <xdr:colOff>155575</xdr:colOff>
      <xdr:row>32</xdr:row>
      <xdr:rowOff>108966</xdr:rowOff>
    </xdr:to>
    <xdr:sp macro="" textlink="">
      <xdr:nvSpPr>
        <xdr:cNvPr id="325" name="円/楕円 324"/>
        <xdr:cNvSpPr/>
      </xdr:nvSpPr>
      <xdr:spPr>
        <a:xfrm>
          <a:off x="69215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125493</xdr:rowOff>
    </xdr:from>
    <xdr:ext cx="469744" cy="259045"/>
    <xdr:sp macro="" textlink="">
      <xdr:nvSpPr>
        <xdr:cNvPr id="326" name="テキスト ボックス 325"/>
        <xdr:cNvSpPr txBox="1"/>
      </xdr:nvSpPr>
      <xdr:spPr>
        <a:xfrm>
          <a:off x="6737427" y="52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40" name="テキスト ボックス 33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42" name="テキスト ボックス 341"/>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4" name="テキスト ボックス 343"/>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6" name="テキスト ボックス 34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8" name="テキスト ボックス 34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50" name="直線コネクタ 349"/>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51"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52" name="直線コネクタ 351"/>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53"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4" name="直線コネクタ 353"/>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50165</xdr:rowOff>
    </xdr:from>
    <xdr:to>
      <xdr:col>15</xdr:col>
      <xdr:colOff>180975</xdr:colOff>
      <xdr:row>57</xdr:row>
      <xdr:rowOff>105283</xdr:rowOff>
    </xdr:to>
    <xdr:cxnSp macro="">
      <xdr:nvCxnSpPr>
        <xdr:cNvPr id="355" name="直線コネクタ 354"/>
        <xdr:cNvCxnSpPr/>
      </xdr:nvCxnSpPr>
      <xdr:spPr>
        <a:xfrm flipV="1">
          <a:off x="9639300" y="9822815"/>
          <a:ext cx="8382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25163</xdr:rowOff>
    </xdr:from>
    <xdr:ext cx="469744" cy="259045"/>
    <xdr:sp macro="" textlink="">
      <xdr:nvSpPr>
        <xdr:cNvPr id="356" name="農林水産業費平均値テキスト"/>
        <xdr:cNvSpPr txBox="1"/>
      </xdr:nvSpPr>
      <xdr:spPr>
        <a:xfrm>
          <a:off x="10528300" y="9797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7" name="フローチャート : 判断 356"/>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21082</xdr:rowOff>
    </xdr:from>
    <xdr:to>
      <xdr:col>14</xdr:col>
      <xdr:colOff>28575</xdr:colOff>
      <xdr:row>57</xdr:row>
      <xdr:rowOff>105283</xdr:rowOff>
    </xdr:to>
    <xdr:cxnSp macro="">
      <xdr:nvCxnSpPr>
        <xdr:cNvPr id="358" name="直線コネクタ 357"/>
        <xdr:cNvCxnSpPr/>
      </xdr:nvCxnSpPr>
      <xdr:spPr>
        <a:xfrm>
          <a:off x="8750300" y="9793732"/>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9" name="フローチャート : 判断 358"/>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152671</xdr:rowOff>
    </xdr:from>
    <xdr:ext cx="469744" cy="259045"/>
    <xdr:sp macro="" textlink="">
      <xdr:nvSpPr>
        <xdr:cNvPr id="360" name="テキスト ボックス 359"/>
        <xdr:cNvSpPr txBox="1"/>
      </xdr:nvSpPr>
      <xdr:spPr>
        <a:xfrm>
          <a:off x="9404427"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88265</xdr:rowOff>
    </xdr:from>
    <xdr:to>
      <xdr:col>12</xdr:col>
      <xdr:colOff>511175</xdr:colOff>
      <xdr:row>57</xdr:row>
      <xdr:rowOff>21082</xdr:rowOff>
    </xdr:to>
    <xdr:cxnSp macro="">
      <xdr:nvCxnSpPr>
        <xdr:cNvPr id="361" name="直線コネクタ 360"/>
        <xdr:cNvCxnSpPr/>
      </xdr:nvCxnSpPr>
      <xdr:spPr>
        <a:xfrm>
          <a:off x="7861300" y="9689465"/>
          <a:ext cx="889000" cy="10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62" name="フローチャート : 判断 361"/>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136034</xdr:rowOff>
    </xdr:from>
    <xdr:ext cx="469744" cy="259045"/>
    <xdr:sp macro="" textlink="">
      <xdr:nvSpPr>
        <xdr:cNvPr id="363" name="テキスト ボックス 362"/>
        <xdr:cNvSpPr txBox="1"/>
      </xdr:nvSpPr>
      <xdr:spPr>
        <a:xfrm>
          <a:off x="8515427"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75946</xdr:rowOff>
    </xdr:from>
    <xdr:to>
      <xdr:col>11</xdr:col>
      <xdr:colOff>307975</xdr:colOff>
      <xdr:row>56</xdr:row>
      <xdr:rowOff>88265</xdr:rowOff>
    </xdr:to>
    <xdr:cxnSp macro="">
      <xdr:nvCxnSpPr>
        <xdr:cNvPr id="364" name="直線コネクタ 363"/>
        <xdr:cNvCxnSpPr/>
      </xdr:nvCxnSpPr>
      <xdr:spPr>
        <a:xfrm>
          <a:off x="6972300" y="9677146"/>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5" name="フローチャート : 判断 364"/>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106824</xdr:rowOff>
    </xdr:from>
    <xdr:ext cx="469744" cy="259045"/>
    <xdr:sp macro="" textlink="">
      <xdr:nvSpPr>
        <xdr:cNvPr id="366" name="テキスト ボックス 365"/>
        <xdr:cNvSpPr txBox="1"/>
      </xdr:nvSpPr>
      <xdr:spPr>
        <a:xfrm>
          <a:off x="7626427"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7" name="フローチャート : 判断 366"/>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100728</xdr:rowOff>
    </xdr:from>
    <xdr:ext cx="469744" cy="259045"/>
    <xdr:sp macro="" textlink="">
      <xdr:nvSpPr>
        <xdr:cNvPr id="368" name="テキスト ボックス 367"/>
        <xdr:cNvSpPr txBox="1"/>
      </xdr:nvSpPr>
      <xdr:spPr>
        <a:xfrm>
          <a:off x="6737427" y="987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170815</xdr:rowOff>
    </xdr:from>
    <xdr:to>
      <xdr:col>15</xdr:col>
      <xdr:colOff>231775</xdr:colOff>
      <xdr:row>57</xdr:row>
      <xdr:rowOff>100965</xdr:rowOff>
    </xdr:to>
    <xdr:sp macro="" textlink="">
      <xdr:nvSpPr>
        <xdr:cNvPr id="374" name="円/楕円 373"/>
        <xdr:cNvSpPr/>
      </xdr:nvSpPr>
      <xdr:spPr>
        <a:xfrm>
          <a:off x="104267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22242</xdr:rowOff>
    </xdr:from>
    <xdr:ext cx="469744" cy="259045"/>
    <xdr:sp macro="" textlink="">
      <xdr:nvSpPr>
        <xdr:cNvPr id="375" name="農林水産業費該当値テキスト"/>
        <xdr:cNvSpPr txBox="1"/>
      </xdr:nvSpPr>
      <xdr:spPr>
        <a:xfrm>
          <a:off x="10528300" y="96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54483</xdr:rowOff>
    </xdr:from>
    <xdr:to>
      <xdr:col>14</xdr:col>
      <xdr:colOff>79375</xdr:colOff>
      <xdr:row>57</xdr:row>
      <xdr:rowOff>156083</xdr:rowOff>
    </xdr:to>
    <xdr:sp macro="" textlink="">
      <xdr:nvSpPr>
        <xdr:cNvPr id="376" name="円/楕円 375"/>
        <xdr:cNvSpPr/>
      </xdr:nvSpPr>
      <xdr:spPr>
        <a:xfrm>
          <a:off x="9588500" y="9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1160</xdr:rowOff>
    </xdr:from>
    <xdr:ext cx="469744" cy="259045"/>
    <xdr:sp macro="" textlink="">
      <xdr:nvSpPr>
        <xdr:cNvPr id="377" name="テキスト ボックス 376"/>
        <xdr:cNvSpPr txBox="1"/>
      </xdr:nvSpPr>
      <xdr:spPr>
        <a:xfrm>
          <a:off x="9404427" y="960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141732</xdr:rowOff>
    </xdr:from>
    <xdr:to>
      <xdr:col>12</xdr:col>
      <xdr:colOff>561975</xdr:colOff>
      <xdr:row>57</xdr:row>
      <xdr:rowOff>71882</xdr:rowOff>
    </xdr:to>
    <xdr:sp macro="" textlink="">
      <xdr:nvSpPr>
        <xdr:cNvPr id="378" name="円/楕円 377"/>
        <xdr:cNvSpPr/>
      </xdr:nvSpPr>
      <xdr:spPr>
        <a:xfrm>
          <a:off x="8699500" y="97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88409</xdr:rowOff>
    </xdr:from>
    <xdr:ext cx="469744" cy="259045"/>
    <xdr:sp macro="" textlink="">
      <xdr:nvSpPr>
        <xdr:cNvPr id="379" name="テキスト ボックス 378"/>
        <xdr:cNvSpPr txBox="1"/>
      </xdr:nvSpPr>
      <xdr:spPr>
        <a:xfrm>
          <a:off x="8515427"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37465</xdr:rowOff>
    </xdr:from>
    <xdr:to>
      <xdr:col>11</xdr:col>
      <xdr:colOff>358775</xdr:colOff>
      <xdr:row>56</xdr:row>
      <xdr:rowOff>139065</xdr:rowOff>
    </xdr:to>
    <xdr:sp macro="" textlink="">
      <xdr:nvSpPr>
        <xdr:cNvPr id="380" name="円/楕円 379"/>
        <xdr:cNvSpPr/>
      </xdr:nvSpPr>
      <xdr:spPr>
        <a:xfrm>
          <a:off x="7810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155592</xdr:rowOff>
    </xdr:from>
    <xdr:ext cx="469744" cy="259045"/>
    <xdr:sp macro="" textlink="">
      <xdr:nvSpPr>
        <xdr:cNvPr id="381" name="テキスト ボックス 380"/>
        <xdr:cNvSpPr txBox="1"/>
      </xdr:nvSpPr>
      <xdr:spPr>
        <a:xfrm>
          <a:off x="7626427" y="941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25146</xdr:rowOff>
    </xdr:from>
    <xdr:to>
      <xdr:col>10</xdr:col>
      <xdr:colOff>155575</xdr:colOff>
      <xdr:row>56</xdr:row>
      <xdr:rowOff>126746</xdr:rowOff>
    </xdr:to>
    <xdr:sp macro="" textlink="">
      <xdr:nvSpPr>
        <xdr:cNvPr id="382" name="円/楕円 381"/>
        <xdr:cNvSpPr/>
      </xdr:nvSpPr>
      <xdr:spPr>
        <a:xfrm>
          <a:off x="6921500" y="96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143273</xdr:rowOff>
    </xdr:from>
    <xdr:ext cx="469744" cy="259045"/>
    <xdr:sp macro="" textlink="">
      <xdr:nvSpPr>
        <xdr:cNvPr id="383" name="テキスト ボックス 382"/>
        <xdr:cNvSpPr txBox="1"/>
      </xdr:nvSpPr>
      <xdr:spPr>
        <a:xfrm>
          <a:off x="6737427"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5" name="直線コネクタ 404"/>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6"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7" name="直線コネクタ 406"/>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8"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9" name="直線コネクタ 408"/>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85590</xdr:rowOff>
    </xdr:from>
    <xdr:to>
      <xdr:col>15</xdr:col>
      <xdr:colOff>180975</xdr:colOff>
      <xdr:row>76</xdr:row>
      <xdr:rowOff>45631</xdr:rowOff>
    </xdr:to>
    <xdr:cxnSp macro="">
      <xdr:nvCxnSpPr>
        <xdr:cNvPr id="410" name="直線コネクタ 409"/>
        <xdr:cNvCxnSpPr/>
      </xdr:nvCxnSpPr>
      <xdr:spPr>
        <a:xfrm>
          <a:off x="9639300" y="12944340"/>
          <a:ext cx="838200" cy="13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11"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12" name="フローチャート : 判断 411"/>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74183</xdr:rowOff>
    </xdr:from>
    <xdr:to>
      <xdr:col>14</xdr:col>
      <xdr:colOff>28575</xdr:colOff>
      <xdr:row>75</xdr:row>
      <xdr:rowOff>85590</xdr:rowOff>
    </xdr:to>
    <xdr:cxnSp macro="">
      <xdr:nvCxnSpPr>
        <xdr:cNvPr id="413" name="直線コネクタ 412"/>
        <xdr:cNvCxnSpPr/>
      </xdr:nvCxnSpPr>
      <xdr:spPr>
        <a:xfrm>
          <a:off x="8750300" y="12932933"/>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4" name="フローチャート : 判断 413"/>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5" name="テキスト ボックス 414"/>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43734</xdr:rowOff>
    </xdr:from>
    <xdr:to>
      <xdr:col>12</xdr:col>
      <xdr:colOff>511175</xdr:colOff>
      <xdr:row>75</xdr:row>
      <xdr:rowOff>74183</xdr:rowOff>
    </xdr:to>
    <xdr:cxnSp macro="">
      <xdr:nvCxnSpPr>
        <xdr:cNvPr id="416" name="直線コネクタ 415"/>
        <xdr:cNvCxnSpPr/>
      </xdr:nvCxnSpPr>
      <xdr:spPr>
        <a:xfrm>
          <a:off x="7861300" y="12902484"/>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7" name="フローチャート : 判断 416"/>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8" name="テキスト ボックス 417"/>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43734</xdr:rowOff>
    </xdr:from>
    <xdr:to>
      <xdr:col>11</xdr:col>
      <xdr:colOff>307975</xdr:colOff>
      <xdr:row>75</xdr:row>
      <xdr:rowOff>77201</xdr:rowOff>
    </xdr:to>
    <xdr:cxnSp macro="">
      <xdr:nvCxnSpPr>
        <xdr:cNvPr id="419" name="直線コネクタ 418"/>
        <xdr:cNvCxnSpPr/>
      </xdr:nvCxnSpPr>
      <xdr:spPr>
        <a:xfrm flipV="1">
          <a:off x="6972300" y="12902484"/>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20" name="フローチャート : 判断 419"/>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21" name="テキスト ボックス 420"/>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22" name="フローチャート : 判断 421"/>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23" name="テキスト ボックス 422"/>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166281</xdr:rowOff>
    </xdr:from>
    <xdr:to>
      <xdr:col>15</xdr:col>
      <xdr:colOff>231775</xdr:colOff>
      <xdr:row>76</xdr:row>
      <xdr:rowOff>96431</xdr:rowOff>
    </xdr:to>
    <xdr:sp macro="" textlink="">
      <xdr:nvSpPr>
        <xdr:cNvPr id="429" name="円/楕円 428"/>
        <xdr:cNvSpPr/>
      </xdr:nvSpPr>
      <xdr:spPr>
        <a:xfrm>
          <a:off x="10426700" y="1302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144708</xdr:rowOff>
    </xdr:from>
    <xdr:ext cx="534377" cy="259045"/>
    <xdr:sp macro="" textlink="">
      <xdr:nvSpPr>
        <xdr:cNvPr id="430" name="商工費該当値テキスト"/>
        <xdr:cNvSpPr txBox="1"/>
      </xdr:nvSpPr>
      <xdr:spPr>
        <a:xfrm>
          <a:off x="10528300" y="130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19,115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34790</xdr:rowOff>
    </xdr:from>
    <xdr:to>
      <xdr:col>14</xdr:col>
      <xdr:colOff>79375</xdr:colOff>
      <xdr:row>75</xdr:row>
      <xdr:rowOff>136390</xdr:rowOff>
    </xdr:to>
    <xdr:sp macro="" textlink="">
      <xdr:nvSpPr>
        <xdr:cNvPr id="431" name="円/楕円 430"/>
        <xdr:cNvSpPr/>
      </xdr:nvSpPr>
      <xdr:spPr>
        <a:xfrm>
          <a:off x="9588500" y="12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127517</xdr:rowOff>
    </xdr:from>
    <xdr:ext cx="534377" cy="259045"/>
    <xdr:sp macro="" textlink="">
      <xdr:nvSpPr>
        <xdr:cNvPr id="432" name="テキスト ボックス 431"/>
        <xdr:cNvSpPr txBox="1"/>
      </xdr:nvSpPr>
      <xdr:spPr>
        <a:xfrm>
          <a:off x="9372111" y="129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23383</xdr:rowOff>
    </xdr:from>
    <xdr:to>
      <xdr:col>12</xdr:col>
      <xdr:colOff>561975</xdr:colOff>
      <xdr:row>75</xdr:row>
      <xdr:rowOff>124983</xdr:rowOff>
    </xdr:to>
    <xdr:sp macro="" textlink="">
      <xdr:nvSpPr>
        <xdr:cNvPr id="433" name="円/楕円 432"/>
        <xdr:cNvSpPr/>
      </xdr:nvSpPr>
      <xdr:spPr>
        <a:xfrm>
          <a:off x="8699500" y="1288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116110</xdr:rowOff>
    </xdr:from>
    <xdr:ext cx="534377" cy="259045"/>
    <xdr:sp macro="" textlink="">
      <xdr:nvSpPr>
        <xdr:cNvPr id="434" name="テキスト ボックス 433"/>
        <xdr:cNvSpPr txBox="1"/>
      </xdr:nvSpPr>
      <xdr:spPr>
        <a:xfrm>
          <a:off x="8483111" y="129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164384</xdr:rowOff>
    </xdr:from>
    <xdr:to>
      <xdr:col>11</xdr:col>
      <xdr:colOff>358775</xdr:colOff>
      <xdr:row>75</xdr:row>
      <xdr:rowOff>94534</xdr:rowOff>
    </xdr:to>
    <xdr:sp macro="" textlink="">
      <xdr:nvSpPr>
        <xdr:cNvPr id="435" name="円/楕円 434"/>
        <xdr:cNvSpPr/>
      </xdr:nvSpPr>
      <xdr:spPr>
        <a:xfrm>
          <a:off x="7810500" y="128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85661</xdr:rowOff>
    </xdr:from>
    <xdr:ext cx="534377" cy="259045"/>
    <xdr:sp macro="" textlink="">
      <xdr:nvSpPr>
        <xdr:cNvPr id="436" name="テキスト ボックス 435"/>
        <xdr:cNvSpPr txBox="1"/>
      </xdr:nvSpPr>
      <xdr:spPr>
        <a:xfrm>
          <a:off x="7594111" y="1294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26401</xdr:rowOff>
    </xdr:from>
    <xdr:to>
      <xdr:col>10</xdr:col>
      <xdr:colOff>155575</xdr:colOff>
      <xdr:row>75</xdr:row>
      <xdr:rowOff>128001</xdr:rowOff>
    </xdr:to>
    <xdr:sp macro="" textlink="">
      <xdr:nvSpPr>
        <xdr:cNvPr id="437" name="円/楕円 436"/>
        <xdr:cNvSpPr/>
      </xdr:nvSpPr>
      <xdr:spPr>
        <a:xfrm>
          <a:off x="6921500" y="128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119128</xdr:rowOff>
    </xdr:from>
    <xdr:ext cx="534377" cy="259045"/>
    <xdr:sp macro="" textlink="">
      <xdr:nvSpPr>
        <xdr:cNvPr id="438" name="テキスト ボックス 437"/>
        <xdr:cNvSpPr txBox="1"/>
      </xdr:nvSpPr>
      <xdr:spPr>
        <a:xfrm>
          <a:off x="6705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9" name="テキスト ボックス 44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165512</xdr:rowOff>
    </xdr:from>
    <xdr:to>
      <xdr:col>15</xdr:col>
      <xdr:colOff>180340</xdr:colOff>
      <xdr:row>99</xdr:row>
      <xdr:rowOff>115736</xdr:rowOff>
    </xdr:to>
    <xdr:cxnSp macro="">
      <xdr:nvCxnSpPr>
        <xdr:cNvPr id="463" name="直線コネクタ 462"/>
        <xdr:cNvCxnSpPr/>
      </xdr:nvCxnSpPr>
      <xdr:spPr>
        <a:xfrm flipV="1">
          <a:off x="10475595" y="16110362"/>
          <a:ext cx="1270" cy="978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119563</xdr:rowOff>
    </xdr:from>
    <xdr:ext cx="534377" cy="259045"/>
    <xdr:sp macro="" textlink="">
      <xdr:nvSpPr>
        <xdr:cNvPr id="464" name="土木費最小値テキスト"/>
        <xdr:cNvSpPr txBox="1"/>
      </xdr:nvSpPr>
      <xdr:spPr>
        <a:xfrm>
          <a:off x="10528300" y="17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115736</xdr:rowOff>
    </xdr:from>
    <xdr:to>
      <xdr:col>15</xdr:col>
      <xdr:colOff>269875</xdr:colOff>
      <xdr:row>99</xdr:row>
      <xdr:rowOff>115736</xdr:rowOff>
    </xdr:to>
    <xdr:cxnSp macro="">
      <xdr:nvCxnSpPr>
        <xdr:cNvPr id="465" name="直線コネクタ 464"/>
        <xdr:cNvCxnSpPr/>
      </xdr:nvCxnSpPr>
      <xdr:spPr>
        <a:xfrm>
          <a:off x="10388600" y="1708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112189</xdr:rowOff>
    </xdr:from>
    <xdr:ext cx="534377" cy="259045"/>
    <xdr:sp macro="" textlink="">
      <xdr:nvSpPr>
        <xdr:cNvPr id="466" name="土木費最大値テキスト"/>
        <xdr:cNvSpPr txBox="1"/>
      </xdr:nvSpPr>
      <xdr:spPr>
        <a:xfrm>
          <a:off x="10528300" y="158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93</xdr:row>
      <xdr:rowOff>165512</xdr:rowOff>
    </xdr:from>
    <xdr:to>
      <xdr:col>15</xdr:col>
      <xdr:colOff>269875</xdr:colOff>
      <xdr:row>93</xdr:row>
      <xdr:rowOff>165512</xdr:rowOff>
    </xdr:to>
    <xdr:cxnSp macro="">
      <xdr:nvCxnSpPr>
        <xdr:cNvPr id="467" name="直線コネクタ 466"/>
        <xdr:cNvCxnSpPr/>
      </xdr:nvCxnSpPr>
      <xdr:spPr>
        <a:xfrm>
          <a:off x="10388600" y="1611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46774</xdr:rowOff>
    </xdr:from>
    <xdr:to>
      <xdr:col>15</xdr:col>
      <xdr:colOff>180975</xdr:colOff>
      <xdr:row>96</xdr:row>
      <xdr:rowOff>171095</xdr:rowOff>
    </xdr:to>
    <xdr:cxnSp macro="">
      <xdr:nvCxnSpPr>
        <xdr:cNvPr id="468" name="直線コネクタ 467"/>
        <xdr:cNvCxnSpPr/>
      </xdr:nvCxnSpPr>
      <xdr:spPr>
        <a:xfrm>
          <a:off x="9639300" y="15991624"/>
          <a:ext cx="838200" cy="6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98995</xdr:rowOff>
    </xdr:from>
    <xdr:ext cx="534377" cy="259045"/>
    <xdr:sp macro="" textlink="">
      <xdr:nvSpPr>
        <xdr:cNvPr id="469" name="土木費平均値テキスト"/>
        <xdr:cNvSpPr txBox="1"/>
      </xdr:nvSpPr>
      <xdr:spPr>
        <a:xfrm>
          <a:off x="10528300" y="16386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76118</xdr:rowOff>
    </xdr:from>
    <xdr:to>
      <xdr:col>15</xdr:col>
      <xdr:colOff>231775</xdr:colOff>
      <xdr:row>97</xdr:row>
      <xdr:rowOff>6268</xdr:rowOff>
    </xdr:to>
    <xdr:sp macro="" textlink="">
      <xdr:nvSpPr>
        <xdr:cNvPr id="470" name="フローチャート : 判断 469"/>
        <xdr:cNvSpPr/>
      </xdr:nvSpPr>
      <xdr:spPr>
        <a:xfrm>
          <a:off x="10426700" y="165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118497</xdr:rowOff>
    </xdr:from>
    <xdr:to>
      <xdr:col>14</xdr:col>
      <xdr:colOff>28575</xdr:colOff>
      <xdr:row>93</xdr:row>
      <xdr:rowOff>46774</xdr:rowOff>
    </xdr:to>
    <xdr:cxnSp macro="">
      <xdr:nvCxnSpPr>
        <xdr:cNvPr id="471" name="直線コネクタ 470"/>
        <xdr:cNvCxnSpPr/>
      </xdr:nvCxnSpPr>
      <xdr:spPr>
        <a:xfrm>
          <a:off x="8750300" y="15720447"/>
          <a:ext cx="889000" cy="2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38988</xdr:rowOff>
    </xdr:from>
    <xdr:to>
      <xdr:col>14</xdr:col>
      <xdr:colOff>79375</xdr:colOff>
      <xdr:row>96</xdr:row>
      <xdr:rowOff>140588</xdr:rowOff>
    </xdr:to>
    <xdr:sp macro="" textlink="">
      <xdr:nvSpPr>
        <xdr:cNvPr id="472" name="フローチャート : 判断 471"/>
        <xdr:cNvSpPr/>
      </xdr:nvSpPr>
      <xdr:spPr>
        <a:xfrm>
          <a:off x="9588500" y="1649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131715</xdr:rowOff>
    </xdr:from>
    <xdr:ext cx="534377" cy="259045"/>
    <xdr:sp macro="" textlink="">
      <xdr:nvSpPr>
        <xdr:cNvPr id="473" name="テキスト ボックス 472"/>
        <xdr:cNvSpPr txBox="1"/>
      </xdr:nvSpPr>
      <xdr:spPr>
        <a:xfrm>
          <a:off x="9372111" y="165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118497</xdr:rowOff>
    </xdr:from>
    <xdr:to>
      <xdr:col>12</xdr:col>
      <xdr:colOff>511175</xdr:colOff>
      <xdr:row>93</xdr:row>
      <xdr:rowOff>141415</xdr:rowOff>
    </xdr:to>
    <xdr:cxnSp macro="">
      <xdr:nvCxnSpPr>
        <xdr:cNvPr id="474" name="直線コネクタ 473"/>
        <xdr:cNvCxnSpPr/>
      </xdr:nvCxnSpPr>
      <xdr:spPr>
        <a:xfrm flipV="1">
          <a:off x="7861300" y="15720447"/>
          <a:ext cx="889000" cy="3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52076</xdr:rowOff>
    </xdr:from>
    <xdr:to>
      <xdr:col>12</xdr:col>
      <xdr:colOff>561975</xdr:colOff>
      <xdr:row>96</xdr:row>
      <xdr:rowOff>153676</xdr:rowOff>
    </xdr:to>
    <xdr:sp macro="" textlink="">
      <xdr:nvSpPr>
        <xdr:cNvPr id="475" name="フローチャート : 判断 474"/>
        <xdr:cNvSpPr/>
      </xdr:nvSpPr>
      <xdr:spPr>
        <a:xfrm>
          <a:off x="8699500" y="16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144803</xdr:rowOff>
    </xdr:from>
    <xdr:ext cx="534377" cy="259045"/>
    <xdr:sp macro="" textlink="">
      <xdr:nvSpPr>
        <xdr:cNvPr id="476" name="テキスト ボックス 475"/>
        <xdr:cNvSpPr txBox="1"/>
      </xdr:nvSpPr>
      <xdr:spPr>
        <a:xfrm>
          <a:off x="8483111" y="166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141415</xdr:rowOff>
    </xdr:from>
    <xdr:to>
      <xdr:col>11</xdr:col>
      <xdr:colOff>307975</xdr:colOff>
      <xdr:row>96</xdr:row>
      <xdr:rowOff>79217</xdr:rowOff>
    </xdr:to>
    <xdr:cxnSp macro="">
      <xdr:nvCxnSpPr>
        <xdr:cNvPr id="477" name="直線コネクタ 476"/>
        <xdr:cNvCxnSpPr/>
      </xdr:nvCxnSpPr>
      <xdr:spPr>
        <a:xfrm flipV="1">
          <a:off x="6972300" y="16086265"/>
          <a:ext cx="889000" cy="45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19386</xdr:rowOff>
    </xdr:from>
    <xdr:to>
      <xdr:col>11</xdr:col>
      <xdr:colOff>358775</xdr:colOff>
      <xdr:row>96</xdr:row>
      <xdr:rowOff>120986</xdr:rowOff>
    </xdr:to>
    <xdr:sp macro="" textlink="">
      <xdr:nvSpPr>
        <xdr:cNvPr id="478" name="フローチャート : 判断 477"/>
        <xdr:cNvSpPr/>
      </xdr:nvSpPr>
      <xdr:spPr>
        <a:xfrm>
          <a:off x="7810500" y="164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112113</xdr:rowOff>
    </xdr:from>
    <xdr:ext cx="534377" cy="259045"/>
    <xdr:sp macro="" textlink="">
      <xdr:nvSpPr>
        <xdr:cNvPr id="479" name="テキスト ボックス 478"/>
        <xdr:cNvSpPr txBox="1"/>
      </xdr:nvSpPr>
      <xdr:spPr>
        <a:xfrm>
          <a:off x="7594111" y="1657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61906</xdr:rowOff>
    </xdr:from>
    <xdr:to>
      <xdr:col>10</xdr:col>
      <xdr:colOff>155575</xdr:colOff>
      <xdr:row>96</xdr:row>
      <xdr:rowOff>163506</xdr:rowOff>
    </xdr:to>
    <xdr:sp macro="" textlink="">
      <xdr:nvSpPr>
        <xdr:cNvPr id="480" name="フローチャート : 判断 479"/>
        <xdr:cNvSpPr/>
      </xdr:nvSpPr>
      <xdr:spPr>
        <a:xfrm>
          <a:off x="6921500" y="1652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154633</xdr:rowOff>
    </xdr:from>
    <xdr:ext cx="534377" cy="259045"/>
    <xdr:sp macro="" textlink="">
      <xdr:nvSpPr>
        <xdr:cNvPr id="481" name="テキスト ボックス 480"/>
        <xdr:cNvSpPr txBox="1"/>
      </xdr:nvSpPr>
      <xdr:spPr>
        <a:xfrm>
          <a:off x="6705111" y="166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120295</xdr:rowOff>
    </xdr:from>
    <xdr:to>
      <xdr:col>15</xdr:col>
      <xdr:colOff>231775</xdr:colOff>
      <xdr:row>97</xdr:row>
      <xdr:rowOff>50445</xdr:rowOff>
    </xdr:to>
    <xdr:sp macro="" textlink="">
      <xdr:nvSpPr>
        <xdr:cNvPr id="487" name="円/楕円 486"/>
        <xdr:cNvSpPr/>
      </xdr:nvSpPr>
      <xdr:spPr>
        <a:xfrm>
          <a:off x="104267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98722</xdr:rowOff>
    </xdr:from>
    <xdr:ext cx="534377" cy="259045"/>
    <xdr:sp macro="" textlink="">
      <xdr:nvSpPr>
        <xdr:cNvPr id="488" name="土木費該当値テキスト"/>
        <xdr:cNvSpPr txBox="1"/>
      </xdr:nvSpPr>
      <xdr:spPr>
        <a:xfrm>
          <a:off x="10528300" y="165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60,352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167424</xdr:rowOff>
    </xdr:from>
    <xdr:to>
      <xdr:col>14</xdr:col>
      <xdr:colOff>79375</xdr:colOff>
      <xdr:row>93</xdr:row>
      <xdr:rowOff>97574</xdr:rowOff>
    </xdr:to>
    <xdr:sp macro="" textlink="">
      <xdr:nvSpPr>
        <xdr:cNvPr id="489" name="円/楕円 488"/>
        <xdr:cNvSpPr/>
      </xdr:nvSpPr>
      <xdr:spPr>
        <a:xfrm>
          <a:off x="9588500" y="159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114101</xdr:rowOff>
    </xdr:from>
    <xdr:ext cx="534377" cy="259045"/>
    <xdr:sp macro="" textlink="">
      <xdr:nvSpPr>
        <xdr:cNvPr id="490" name="テキスト ボックス 489"/>
        <xdr:cNvSpPr txBox="1"/>
      </xdr:nvSpPr>
      <xdr:spPr>
        <a:xfrm>
          <a:off x="9372111" y="157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93,878</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67697</xdr:rowOff>
    </xdr:from>
    <xdr:to>
      <xdr:col>12</xdr:col>
      <xdr:colOff>561975</xdr:colOff>
      <xdr:row>91</xdr:row>
      <xdr:rowOff>169297</xdr:rowOff>
    </xdr:to>
    <xdr:sp macro="" textlink="">
      <xdr:nvSpPr>
        <xdr:cNvPr id="491" name="円/楕円 490"/>
        <xdr:cNvSpPr/>
      </xdr:nvSpPr>
      <xdr:spPr>
        <a:xfrm>
          <a:off x="8699500" y="156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90</xdr:row>
      <xdr:rowOff>14374</xdr:rowOff>
    </xdr:from>
    <xdr:ext cx="599010" cy="259045"/>
    <xdr:sp macro="" textlink="">
      <xdr:nvSpPr>
        <xdr:cNvPr id="492" name="テキスト ボックス 491"/>
        <xdr:cNvSpPr txBox="1"/>
      </xdr:nvSpPr>
      <xdr:spPr>
        <a:xfrm>
          <a:off x="8450794" y="1544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108,113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90615</xdr:rowOff>
    </xdr:from>
    <xdr:to>
      <xdr:col>11</xdr:col>
      <xdr:colOff>358775</xdr:colOff>
      <xdr:row>94</xdr:row>
      <xdr:rowOff>20765</xdr:rowOff>
    </xdr:to>
    <xdr:sp macro="" textlink="">
      <xdr:nvSpPr>
        <xdr:cNvPr id="493" name="円/楕円 492"/>
        <xdr:cNvSpPr/>
      </xdr:nvSpPr>
      <xdr:spPr>
        <a:xfrm>
          <a:off x="7810500" y="160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37292</xdr:rowOff>
    </xdr:from>
    <xdr:ext cx="534377" cy="259045"/>
    <xdr:sp macro="" textlink="">
      <xdr:nvSpPr>
        <xdr:cNvPr id="494" name="テキスト ボックス 493"/>
        <xdr:cNvSpPr txBox="1"/>
      </xdr:nvSpPr>
      <xdr:spPr>
        <a:xfrm>
          <a:off x="7594111" y="158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28417</xdr:rowOff>
    </xdr:from>
    <xdr:to>
      <xdr:col>10</xdr:col>
      <xdr:colOff>155575</xdr:colOff>
      <xdr:row>96</xdr:row>
      <xdr:rowOff>130017</xdr:rowOff>
    </xdr:to>
    <xdr:sp macro="" textlink="">
      <xdr:nvSpPr>
        <xdr:cNvPr id="495" name="円/楕円 494"/>
        <xdr:cNvSpPr/>
      </xdr:nvSpPr>
      <xdr:spPr>
        <a:xfrm>
          <a:off x="6921500" y="164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146544</xdr:rowOff>
    </xdr:from>
    <xdr:ext cx="534377" cy="259045"/>
    <xdr:sp macro="" textlink="">
      <xdr:nvSpPr>
        <xdr:cNvPr id="496" name="テキスト ボックス 495"/>
        <xdr:cNvSpPr txBox="1"/>
      </xdr:nvSpPr>
      <xdr:spPr>
        <a:xfrm>
          <a:off x="6705111" y="1626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21" name="直線コネクタ 520"/>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22"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23" name="直線コネクタ 522"/>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24"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25" name="直線コネクタ 524"/>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56833</xdr:rowOff>
    </xdr:from>
    <xdr:to>
      <xdr:col>23</xdr:col>
      <xdr:colOff>517525</xdr:colOff>
      <xdr:row>35</xdr:row>
      <xdr:rowOff>67310</xdr:rowOff>
    </xdr:to>
    <xdr:cxnSp macro="">
      <xdr:nvCxnSpPr>
        <xdr:cNvPr id="526" name="直線コネクタ 525"/>
        <xdr:cNvCxnSpPr/>
      </xdr:nvCxnSpPr>
      <xdr:spPr>
        <a:xfrm>
          <a:off x="15481300" y="5886133"/>
          <a:ext cx="8382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106951</xdr:rowOff>
    </xdr:from>
    <xdr:ext cx="534377" cy="259045"/>
    <xdr:sp macro="" textlink="">
      <xdr:nvSpPr>
        <xdr:cNvPr id="527" name="消防費平均値テキスト"/>
        <xdr:cNvSpPr txBox="1"/>
      </xdr:nvSpPr>
      <xdr:spPr>
        <a:xfrm>
          <a:off x="16370300" y="6279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8" name="フローチャート : 判断 527"/>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56833</xdr:rowOff>
    </xdr:from>
    <xdr:to>
      <xdr:col>22</xdr:col>
      <xdr:colOff>365125</xdr:colOff>
      <xdr:row>35</xdr:row>
      <xdr:rowOff>81978</xdr:rowOff>
    </xdr:to>
    <xdr:cxnSp macro="">
      <xdr:nvCxnSpPr>
        <xdr:cNvPr id="529" name="直線コネクタ 528"/>
        <xdr:cNvCxnSpPr/>
      </xdr:nvCxnSpPr>
      <xdr:spPr>
        <a:xfrm flipV="1">
          <a:off x="14592300" y="5886133"/>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30" name="フローチャート : 判断 529"/>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31" name="テキスト ボックス 530"/>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81978</xdr:rowOff>
    </xdr:from>
    <xdr:to>
      <xdr:col>21</xdr:col>
      <xdr:colOff>161925</xdr:colOff>
      <xdr:row>36</xdr:row>
      <xdr:rowOff>144272</xdr:rowOff>
    </xdr:to>
    <xdr:cxnSp macro="">
      <xdr:nvCxnSpPr>
        <xdr:cNvPr id="532" name="直線コネクタ 531"/>
        <xdr:cNvCxnSpPr/>
      </xdr:nvCxnSpPr>
      <xdr:spPr>
        <a:xfrm flipV="1">
          <a:off x="13703300" y="6082728"/>
          <a:ext cx="889000" cy="23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33" name="フローチャート : 判断 532"/>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34" name="テキスト ボックス 533"/>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144272</xdr:rowOff>
    </xdr:from>
    <xdr:to>
      <xdr:col>19</xdr:col>
      <xdr:colOff>644525</xdr:colOff>
      <xdr:row>37</xdr:row>
      <xdr:rowOff>69977</xdr:rowOff>
    </xdr:to>
    <xdr:cxnSp macro="">
      <xdr:nvCxnSpPr>
        <xdr:cNvPr id="535" name="直線コネクタ 534"/>
        <xdr:cNvCxnSpPr/>
      </xdr:nvCxnSpPr>
      <xdr:spPr>
        <a:xfrm flipV="1">
          <a:off x="12814300" y="6316472"/>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6" name="フローチャート : 判断 535"/>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105999</xdr:rowOff>
    </xdr:from>
    <xdr:ext cx="534377" cy="259045"/>
    <xdr:sp macro="" textlink="">
      <xdr:nvSpPr>
        <xdr:cNvPr id="537" name="テキスト ボックス 536"/>
        <xdr:cNvSpPr txBox="1"/>
      </xdr:nvSpPr>
      <xdr:spPr>
        <a:xfrm>
          <a:off x="13436111" y="64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8" name="フローチャート : 判断 537"/>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9" name="テキスト ボックス 538"/>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16510</xdr:rowOff>
    </xdr:from>
    <xdr:to>
      <xdr:col>23</xdr:col>
      <xdr:colOff>568325</xdr:colOff>
      <xdr:row>35</xdr:row>
      <xdr:rowOff>118110</xdr:rowOff>
    </xdr:to>
    <xdr:sp macro="" textlink="">
      <xdr:nvSpPr>
        <xdr:cNvPr id="545" name="円/楕円 544"/>
        <xdr:cNvSpPr/>
      </xdr:nvSpPr>
      <xdr:spPr>
        <a:xfrm>
          <a:off x="16268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39387</xdr:rowOff>
    </xdr:from>
    <xdr:ext cx="534377" cy="259045"/>
    <xdr:sp macro="" textlink="">
      <xdr:nvSpPr>
        <xdr:cNvPr id="546" name="消防費該当値テキスト"/>
        <xdr:cNvSpPr txBox="1"/>
      </xdr:nvSpPr>
      <xdr:spPr>
        <a:xfrm>
          <a:off x="16370300" y="586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13,480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6033</xdr:rowOff>
    </xdr:from>
    <xdr:to>
      <xdr:col>22</xdr:col>
      <xdr:colOff>415925</xdr:colOff>
      <xdr:row>34</xdr:row>
      <xdr:rowOff>107633</xdr:rowOff>
    </xdr:to>
    <xdr:sp macro="" textlink="">
      <xdr:nvSpPr>
        <xdr:cNvPr id="547" name="円/楕円 546"/>
        <xdr:cNvSpPr/>
      </xdr:nvSpPr>
      <xdr:spPr>
        <a:xfrm>
          <a:off x="15430500" y="58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124160</xdr:rowOff>
    </xdr:from>
    <xdr:ext cx="534377" cy="259045"/>
    <xdr:sp macro="" textlink="">
      <xdr:nvSpPr>
        <xdr:cNvPr id="548" name="テキスト ボックス 547"/>
        <xdr:cNvSpPr txBox="1"/>
      </xdr:nvSpPr>
      <xdr:spPr>
        <a:xfrm>
          <a:off x="15214111" y="561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31178</xdr:rowOff>
    </xdr:from>
    <xdr:to>
      <xdr:col>21</xdr:col>
      <xdr:colOff>212725</xdr:colOff>
      <xdr:row>35</xdr:row>
      <xdr:rowOff>132778</xdr:rowOff>
    </xdr:to>
    <xdr:sp macro="" textlink="">
      <xdr:nvSpPr>
        <xdr:cNvPr id="549" name="円/楕円 548"/>
        <xdr:cNvSpPr/>
      </xdr:nvSpPr>
      <xdr:spPr>
        <a:xfrm>
          <a:off x="145415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149305</xdr:rowOff>
    </xdr:from>
    <xdr:ext cx="534377" cy="259045"/>
    <xdr:sp macro="" textlink="">
      <xdr:nvSpPr>
        <xdr:cNvPr id="550" name="テキスト ボックス 549"/>
        <xdr:cNvSpPr txBox="1"/>
      </xdr:nvSpPr>
      <xdr:spPr>
        <a:xfrm>
          <a:off x="14325111" y="580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93472</xdr:rowOff>
    </xdr:from>
    <xdr:to>
      <xdr:col>20</xdr:col>
      <xdr:colOff>9525</xdr:colOff>
      <xdr:row>37</xdr:row>
      <xdr:rowOff>23622</xdr:rowOff>
    </xdr:to>
    <xdr:sp macro="" textlink="">
      <xdr:nvSpPr>
        <xdr:cNvPr id="551" name="円/楕円 550"/>
        <xdr:cNvSpPr/>
      </xdr:nvSpPr>
      <xdr:spPr>
        <a:xfrm>
          <a:off x="13652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40149</xdr:rowOff>
    </xdr:from>
    <xdr:ext cx="534377" cy="259045"/>
    <xdr:sp macro="" textlink="">
      <xdr:nvSpPr>
        <xdr:cNvPr id="552" name="テキスト ボックス 551"/>
        <xdr:cNvSpPr txBox="1"/>
      </xdr:nvSpPr>
      <xdr:spPr>
        <a:xfrm>
          <a:off x="13436111" y="60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19177</xdr:rowOff>
    </xdr:from>
    <xdr:to>
      <xdr:col>18</xdr:col>
      <xdr:colOff>492125</xdr:colOff>
      <xdr:row>37</xdr:row>
      <xdr:rowOff>120777</xdr:rowOff>
    </xdr:to>
    <xdr:sp macro="" textlink="">
      <xdr:nvSpPr>
        <xdr:cNvPr id="553" name="円/楕円 552"/>
        <xdr:cNvSpPr/>
      </xdr:nvSpPr>
      <xdr:spPr>
        <a:xfrm>
          <a:off x="12763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111904</xdr:rowOff>
    </xdr:from>
    <xdr:ext cx="534377" cy="259045"/>
    <xdr:sp macro="" textlink="">
      <xdr:nvSpPr>
        <xdr:cNvPr id="554" name="テキスト ボックス 553"/>
        <xdr:cNvSpPr txBox="1"/>
      </xdr:nvSpPr>
      <xdr:spPr>
        <a:xfrm>
          <a:off x="12547111" y="64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7" name="直線コネクタ 576"/>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8"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9" name="直線コネクタ 578"/>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80"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81" name="直線コネクタ 580"/>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59827</xdr:rowOff>
    </xdr:from>
    <xdr:to>
      <xdr:col>23</xdr:col>
      <xdr:colOff>517525</xdr:colOff>
      <xdr:row>56</xdr:row>
      <xdr:rowOff>48351</xdr:rowOff>
    </xdr:to>
    <xdr:cxnSp macro="">
      <xdr:nvCxnSpPr>
        <xdr:cNvPr id="582" name="直線コネクタ 581"/>
        <xdr:cNvCxnSpPr/>
      </xdr:nvCxnSpPr>
      <xdr:spPr>
        <a:xfrm flipV="1">
          <a:off x="15481300" y="9489577"/>
          <a:ext cx="838200" cy="1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65087</xdr:rowOff>
    </xdr:from>
    <xdr:ext cx="534377" cy="259045"/>
    <xdr:sp macro="" textlink="">
      <xdr:nvSpPr>
        <xdr:cNvPr id="583" name="教育費平均値テキスト"/>
        <xdr:cNvSpPr txBox="1"/>
      </xdr:nvSpPr>
      <xdr:spPr>
        <a:xfrm>
          <a:off x="16370300" y="9494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84" name="フローチャート : 判断 583"/>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131287</xdr:rowOff>
    </xdr:from>
    <xdr:to>
      <xdr:col>22</xdr:col>
      <xdr:colOff>365125</xdr:colOff>
      <xdr:row>56</xdr:row>
      <xdr:rowOff>48351</xdr:rowOff>
    </xdr:to>
    <xdr:cxnSp macro="">
      <xdr:nvCxnSpPr>
        <xdr:cNvPr id="585" name="直線コネクタ 584"/>
        <xdr:cNvCxnSpPr/>
      </xdr:nvCxnSpPr>
      <xdr:spPr>
        <a:xfrm>
          <a:off x="14592300" y="9561037"/>
          <a:ext cx="889000" cy="8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6" name="フローチャート : 判断 585"/>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7" name="テキスト ボックス 586"/>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131287</xdr:rowOff>
    </xdr:from>
    <xdr:to>
      <xdr:col>21</xdr:col>
      <xdr:colOff>161925</xdr:colOff>
      <xdr:row>56</xdr:row>
      <xdr:rowOff>93706</xdr:rowOff>
    </xdr:to>
    <xdr:cxnSp macro="">
      <xdr:nvCxnSpPr>
        <xdr:cNvPr id="588" name="直線コネクタ 587"/>
        <xdr:cNvCxnSpPr/>
      </xdr:nvCxnSpPr>
      <xdr:spPr>
        <a:xfrm flipV="1">
          <a:off x="13703300" y="9561037"/>
          <a:ext cx="889000" cy="1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9" name="フローチャート : 判断 588"/>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89044</xdr:rowOff>
    </xdr:from>
    <xdr:ext cx="534377" cy="259045"/>
    <xdr:sp macro="" textlink="">
      <xdr:nvSpPr>
        <xdr:cNvPr id="590" name="テキスト ボックス 589"/>
        <xdr:cNvSpPr txBox="1"/>
      </xdr:nvSpPr>
      <xdr:spPr>
        <a:xfrm>
          <a:off x="14325111" y="96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93706</xdr:rowOff>
    </xdr:from>
    <xdr:to>
      <xdr:col>19</xdr:col>
      <xdr:colOff>644525</xdr:colOff>
      <xdr:row>56</xdr:row>
      <xdr:rowOff>124658</xdr:rowOff>
    </xdr:to>
    <xdr:cxnSp macro="">
      <xdr:nvCxnSpPr>
        <xdr:cNvPr id="591" name="直線コネクタ 590"/>
        <xdr:cNvCxnSpPr/>
      </xdr:nvCxnSpPr>
      <xdr:spPr>
        <a:xfrm flipV="1">
          <a:off x="12814300" y="9694906"/>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92" name="フローチャート : 判断 591"/>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93" name="テキスト ボックス 592"/>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94" name="フローチャート : 判断 593"/>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95" name="テキスト ボックス 594"/>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9027</xdr:rowOff>
    </xdr:from>
    <xdr:to>
      <xdr:col>23</xdr:col>
      <xdr:colOff>568325</xdr:colOff>
      <xdr:row>55</xdr:row>
      <xdr:rowOff>110627</xdr:rowOff>
    </xdr:to>
    <xdr:sp macro="" textlink="">
      <xdr:nvSpPr>
        <xdr:cNvPr id="601" name="円/楕円 600"/>
        <xdr:cNvSpPr/>
      </xdr:nvSpPr>
      <xdr:spPr>
        <a:xfrm>
          <a:off x="16268700" y="9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31904</xdr:rowOff>
    </xdr:from>
    <xdr:ext cx="534377" cy="259045"/>
    <xdr:sp macro="" textlink="">
      <xdr:nvSpPr>
        <xdr:cNvPr id="602" name="教育費該当値テキスト"/>
        <xdr:cNvSpPr txBox="1"/>
      </xdr:nvSpPr>
      <xdr:spPr>
        <a:xfrm>
          <a:off x="16370300" y="92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42,997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169001</xdr:rowOff>
    </xdr:from>
    <xdr:to>
      <xdr:col>22</xdr:col>
      <xdr:colOff>415925</xdr:colOff>
      <xdr:row>56</xdr:row>
      <xdr:rowOff>99151</xdr:rowOff>
    </xdr:to>
    <xdr:sp macro="" textlink="">
      <xdr:nvSpPr>
        <xdr:cNvPr id="603" name="円/楕円 602"/>
        <xdr:cNvSpPr/>
      </xdr:nvSpPr>
      <xdr:spPr>
        <a:xfrm>
          <a:off x="15430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90278</xdr:rowOff>
    </xdr:from>
    <xdr:ext cx="534377" cy="259045"/>
    <xdr:sp macro="" textlink="">
      <xdr:nvSpPr>
        <xdr:cNvPr id="604" name="テキスト ボックス 603"/>
        <xdr:cNvSpPr txBox="1"/>
      </xdr:nvSpPr>
      <xdr:spPr>
        <a:xfrm>
          <a:off x="15214111" y="96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80487</xdr:rowOff>
    </xdr:from>
    <xdr:to>
      <xdr:col>21</xdr:col>
      <xdr:colOff>212725</xdr:colOff>
      <xdr:row>56</xdr:row>
      <xdr:rowOff>10637</xdr:rowOff>
    </xdr:to>
    <xdr:sp macro="" textlink="">
      <xdr:nvSpPr>
        <xdr:cNvPr id="605" name="円/楕円 604"/>
        <xdr:cNvSpPr/>
      </xdr:nvSpPr>
      <xdr:spPr>
        <a:xfrm>
          <a:off x="14541500" y="95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27164</xdr:rowOff>
    </xdr:from>
    <xdr:ext cx="534377" cy="259045"/>
    <xdr:sp macro="" textlink="">
      <xdr:nvSpPr>
        <xdr:cNvPr id="606" name="テキスト ボックス 605"/>
        <xdr:cNvSpPr txBox="1"/>
      </xdr:nvSpPr>
      <xdr:spPr>
        <a:xfrm>
          <a:off x="14325111" y="928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42906</xdr:rowOff>
    </xdr:from>
    <xdr:to>
      <xdr:col>20</xdr:col>
      <xdr:colOff>9525</xdr:colOff>
      <xdr:row>56</xdr:row>
      <xdr:rowOff>144506</xdr:rowOff>
    </xdr:to>
    <xdr:sp macro="" textlink="">
      <xdr:nvSpPr>
        <xdr:cNvPr id="607" name="円/楕円 606"/>
        <xdr:cNvSpPr/>
      </xdr:nvSpPr>
      <xdr:spPr>
        <a:xfrm>
          <a:off x="13652500" y="96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135633</xdr:rowOff>
    </xdr:from>
    <xdr:ext cx="534377" cy="259045"/>
    <xdr:sp macro="" textlink="">
      <xdr:nvSpPr>
        <xdr:cNvPr id="608" name="テキスト ボックス 607"/>
        <xdr:cNvSpPr txBox="1"/>
      </xdr:nvSpPr>
      <xdr:spPr>
        <a:xfrm>
          <a:off x="13436111" y="973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73858</xdr:rowOff>
    </xdr:from>
    <xdr:to>
      <xdr:col>18</xdr:col>
      <xdr:colOff>492125</xdr:colOff>
      <xdr:row>57</xdr:row>
      <xdr:rowOff>4008</xdr:rowOff>
    </xdr:to>
    <xdr:sp macro="" textlink="">
      <xdr:nvSpPr>
        <xdr:cNvPr id="609" name="円/楕円 608"/>
        <xdr:cNvSpPr/>
      </xdr:nvSpPr>
      <xdr:spPr>
        <a:xfrm>
          <a:off x="12763500" y="96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166585</xdr:rowOff>
    </xdr:from>
    <xdr:ext cx="534377" cy="259045"/>
    <xdr:sp macro="" textlink="">
      <xdr:nvSpPr>
        <xdr:cNvPr id="610" name="テキスト ボックス 609"/>
        <xdr:cNvSpPr txBox="1"/>
      </xdr:nvSpPr>
      <xdr:spPr>
        <a:xfrm>
          <a:off x="12547111" y="976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21,081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38697</xdr:rowOff>
    </xdr:from>
    <xdr:to>
      <xdr:col>23</xdr:col>
      <xdr:colOff>516889</xdr:colOff>
      <xdr:row>79</xdr:row>
      <xdr:rowOff>44450</xdr:rowOff>
    </xdr:to>
    <xdr:cxnSp macro="">
      <xdr:nvCxnSpPr>
        <xdr:cNvPr id="634" name="直線コネクタ 633"/>
        <xdr:cNvCxnSpPr/>
      </xdr:nvCxnSpPr>
      <xdr:spPr>
        <a:xfrm flipV="1">
          <a:off x="16317595" y="12897447"/>
          <a:ext cx="1269" cy="69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68254</xdr:rowOff>
    </xdr:from>
    <xdr:ext cx="249299" cy="259045"/>
    <xdr:sp macro="" textlink="">
      <xdr:nvSpPr>
        <xdr:cNvPr id="635" name="災害復旧費最小値テキスト"/>
        <xdr:cNvSpPr txBox="1"/>
      </xdr:nvSpPr>
      <xdr:spPr>
        <a:xfrm>
          <a:off x="16370300" y="13612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156824</xdr:rowOff>
    </xdr:from>
    <xdr:ext cx="534377" cy="259045"/>
    <xdr:sp macro="" textlink="">
      <xdr:nvSpPr>
        <xdr:cNvPr id="637" name="災害復旧費最大値テキスト"/>
        <xdr:cNvSpPr txBox="1"/>
      </xdr:nvSpPr>
      <xdr:spPr>
        <a:xfrm>
          <a:off x="16370300" y="1267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75</xdr:row>
      <xdr:rowOff>38697</xdr:rowOff>
    </xdr:from>
    <xdr:to>
      <xdr:col>23</xdr:col>
      <xdr:colOff>606425</xdr:colOff>
      <xdr:row>75</xdr:row>
      <xdr:rowOff>38697</xdr:rowOff>
    </xdr:to>
    <xdr:cxnSp macro="">
      <xdr:nvCxnSpPr>
        <xdr:cNvPr id="638" name="直線コネクタ 637"/>
        <xdr:cNvCxnSpPr/>
      </xdr:nvCxnSpPr>
      <xdr:spPr>
        <a:xfrm>
          <a:off x="16230600" y="128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159017</xdr:rowOff>
    </xdr:from>
    <xdr:to>
      <xdr:col>23</xdr:col>
      <xdr:colOff>517525</xdr:colOff>
      <xdr:row>78</xdr:row>
      <xdr:rowOff>24409</xdr:rowOff>
    </xdr:to>
    <xdr:cxnSp macro="">
      <xdr:nvCxnSpPr>
        <xdr:cNvPr id="639" name="直線コネクタ 638"/>
        <xdr:cNvCxnSpPr/>
      </xdr:nvCxnSpPr>
      <xdr:spPr>
        <a:xfrm>
          <a:off x="15481300" y="13360667"/>
          <a:ext cx="8382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112704</xdr:rowOff>
    </xdr:from>
    <xdr:ext cx="378565" cy="259045"/>
    <xdr:sp macro="" textlink="">
      <xdr:nvSpPr>
        <xdr:cNvPr id="640" name="災害復旧費平均値テキスト"/>
        <xdr:cNvSpPr txBox="1"/>
      </xdr:nvSpPr>
      <xdr:spPr>
        <a:xfrm>
          <a:off x="16370300" y="134858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134277</xdr:rowOff>
    </xdr:from>
    <xdr:to>
      <xdr:col>23</xdr:col>
      <xdr:colOff>568325</xdr:colOff>
      <xdr:row>79</xdr:row>
      <xdr:rowOff>64427</xdr:rowOff>
    </xdr:to>
    <xdr:sp macro="" textlink="">
      <xdr:nvSpPr>
        <xdr:cNvPr id="641" name="フローチャート : 判断 640"/>
        <xdr:cNvSpPr/>
      </xdr:nvSpPr>
      <xdr:spPr>
        <a:xfrm>
          <a:off x="16268700" y="1350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75958</xdr:rowOff>
    </xdr:from>
    <xdr:to>
      <xdr:col>22</xdr:col>
      <xdr:colOff>365125</xdr:colOff>
      <xdr:row>77</xdr:row>
      <xdr:rowOff>159017</xdr:rowOff>
    </xdr:to>
    <xdr:cxnSp macro="">
      <xdr:nvCxnSpPr>
        <xdr:cNvPr id="642" name="直線コネクタ 641"/>
        <xdr:cNvCxnSpPr/>
      </xdr:nvCxnSpPr>
      <xdr:spPr>
        <a:xfrm>
          <a:off x="14592300" y="13277608"/>
          <a:ext cx="889000" cy="8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142660</xdr:rowOff>
    </xdr:from>
    <xdr:to>
      <xdr:col>22</xdr:col>
      <xdr:colOff>415925</xdr:colOff>
      <xdr:row>79</xdr:row>
      <xdr:rowOff>72810</xdr:rowOff>
    </xdr:to>
    <xdr:sp macro="" textlink="">
      <xdr:nvSpPr>
        <xdr:cNvPr id="643" name="フローチャート : 判断 642"/>
        <xdr:cNvSpPr/>
      </xdr:nvSpPr>
      <xdr:spPr>
        <a:xfrm>
          <a:off x="15430500" y="13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63937</xdr:rowOff>
    </xdr:from>
    <xdr:ext cx="378565" cy="259045"/>
    <xdr:sp macro="" textlink="">
      <xdr:nvSpPr>
        <xdr:cNvPr id="644" name="テキスト ボックス 643"/>
        <xdr:cNvSpPr txBox="1"/>
      </xdr:nvSpPr>
      <xdr:spPr>
        <a:xfrm>
          <a:off x="15292017" y="13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40945</xdr:rowOff>
    </xdr:from>
    <xdr:to>
      <xdr:col>21</xdr:col>
      <xdr:colOff>161925</xdr:colOff>
      <xdr:row>77</xdr:row>
      <xdr:rowOff>75958</xdr:rowOff>
    </xdr:to>
    <xdr:cxnSp macro="">
      <xdr:nvCxnSpPr>
        <xdr:cNvPr id="645" name="直線コネクタ 644"/>
        <xdr:cNvCxnSpPr/>
      </xdr:nvCxnSpPr>
      <xdr:spPr>
        <a:xfrm>
          <a:off x="13703300" y="12556795"/>
          <a:ext cx="889000" cy="72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136030</xdr:rowOff>
    </xdr:from>
    <xdr:to>
      <xdr:col>21</xdr:col>
      <xdr:colOff>212725</xdr:colOff>
      <xdr:row>79</xdr:row>
      <xdr:rowOff>66180</xdr:rowOff>
    </xdr:to>
    <xdr:sp macro="" textlink="">
      <xdr:nvSpPr>
        <xdr:cNvPr id="646" name="フローチャート : 判断 645"/>
        <xdr:cNvSpPr/>
      </xdr:nvSpPr>
      <xdr:spPr>
        <a:xfrm>
          <a:off x="14541500" y="1350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57307</xdr:rowOff>
    </xdr:from>
    <xdr:ext cx="378565" cy="259045"/>
    <xdr:sp macro="" textlink="">
      <xdr:nvSpPr>
        <xdr:cNvPr id="647" name="テキスト ボックス 646"/>
        <xdr:cNvSpPr txBox="1"/>
      </xdr:nvSpPr>
      <xdr:spPr>
        <a:xfrm>
          <a:off x="14403017" y="13601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48870</xdr:rowOff>
    </xdr:from>
    <xdr:to>
      <xdr:col>19</xdr:col>
      <xdr:colOff>644525</xdr:colOff>
      <xdr:row>73</xdr:row>
      <xdr:rowOff>40945</xdr:rowOff>
    </xdr:to>
    <xdr:cxnSp macro="">
      <xdr:nvCxnSpPr>
        <xdr:cNvPr id="648" name="直線コネクタ 647"/>
        <xdr:cNvCxnSpPr/>
      </xdr:nvCxnSpPr>
      <xdr:spPr>
        <a:xfrm>
          <a:off x="12814300" y="12050370"/>
          <a:ext cx="889000" cy="50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115455</xdr:rowOff>
    </xdr:from>
    <xdr:to>
      <xdr:col>20</xdr:col>
      <xdr:colOff>9525</xdr:colOff>
      <xdr:row>79</xdr:row>
      <xdr:rowOff>45605</xdr:rowOff>
    </xdr:to>
    <xdr:sp macro="" textlink="">
      <xdr:nvSpPr>
        <xdr:cNvPr id="649" name="フローチャート : 判断 648"/>
        <xdr:cNvSpPr/>
      </xdr:nvSpPr>
      <xdr:spPr>
        <a:xfrm>
          <a:off x="13652500" y="1348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36732</xdr:rowOff>
    </xdr:from>
    <xdr:ext cx="469744" cy="259045"/>
    <xdr:sp macro="" textlink="">
      <xdr:nvSpPr>
        <xdr:cNvPr id="650" name="テキスト ボックス 649"/>
        <xdr:cNvSpPr txBox="1"/>
      </xdr:nvSpPr>
      <xdr:spPr>
        <a:xfrm>
          <a:off x="13468427" y="1358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91948</xdr:rowOff>
    </xdr:from>
    <xdr:to>
      <xdr:col>18</xdr:col>
      <xdr:colOff>492125</xdr:colOff>
      <xdr:row>79</xdr:row>
      <xdr:rowOff>22098</xdr:rowOff>
    </xdr:to>
    <xdr:sp macro="" textlink="">
      <xdr:nvSpPr>
        <xdr:cNvPr id="651" name="フローチャート : 判断 650"/>
        <xdr:cNvSpPr/>
      </xdr:nvSpPr>
      <xdr:spPr>
        <a:xfrm>
          <a:off x="12763500" y="1346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13225</xdr:rowOff>
    </xdr:from>
    <xdr:ext cx="469744" cy="259045"/>
    <xdr:sp macro="" textlink="">
      <xdr:nvSpPr>
        <xdr:cNvPr id="652" name="テキスト ボックス 651"/>
        <xdr:cNvSpPr txBox="1"/>
      </xdr:nvSpPr>
      <xdr:spPr>
        <a:xfrm>
          <a:off x="12579427" y="135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145059</xdr:rowOff>
    </xdr:from>
    <xdr:to>
      <xdr:col>23</xdr:col>
      <xdr:colOff>568325</xdr:colOff>
      <xdr:row>78</xdr:row>
      <xdr:rowOff>75209</xdr:rowOff>
    </xdr:to>
    <xdr:sp macro="" textlink="">
      <xdr:nvSpPr>
        <xdr:cNvPr id="658" name="円/楕円 657"/>
        <xdr:cNvSpPr/>
      </xdr:nvSpPr>
      <xdr:spPr>
        <a:xfrm>
          <a:off x="16268700" y="1334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167936</xdr:rowOff>
    </xdr:from>
    <xdr:ext cx="469744" cy="259045"/>
    <xdr:sp macro="" textlink="">
      <xdr:nvSpPr>
        <xdr:cNvPr id="659" name="災害復旧費該当値テキスト"/>
        <xdr:cNvSpPr txBox="1"/>
      </xdr:nvSpPr>
      <xdr:spPr>
        <a:xfrm>
          <a:off x="16370300" y="1319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108217</xdr:rowOff>
    </xdr:from>
    <xdr:to>
      <xdr:col>22</xdr:col>
      <xdr:colOff>415925</xdr:colOff>
      <xdr:row>78</xdr:row>
      <xdr:rowOff>38367</xdr:rowOff>
    </xdr:to>
    <xdr:sp macro="" textlink="">
      <xdr:nvSpPr>
        <xdr:cNvPr id="660" name="円/楕円 659"/>
        <xdr:cNvSpPr/>
      </xdr:nvSpPr>
      <xdr:spPr>
        <a:xfrm>
          <a:off x="15430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54894</xdr:rowOff>
    </xdr:from>
    <xdr:ext cx="469744" cy="259045"/>
    <xdr:sp macro="" textlink="">
      <xdr:nvSpPr>
        <xdr:cNvPr id="661" name="テキスト ボックス 660"/>
        <xdr:cNvSpPr txBox="1"/>
      </xdr:nvSpPr>
      <xdr:spPr>
        <a:xfrm>
          <a:off x="15246427" y="130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25158</xdr:rowOff>
    </xdr:from>
    <xdr:to>
      <xdr:col>21</xdr:col>
      <xdr:colOff>212725</xdr:colOff>
      <xdr:row>77</xdr:row>
      <xdr:rowOff>126758</xdr:rowOff>
    </xdr:to>
    <xdr:sp macro="" textlink="">
      <xdr:nvSpPr>
        <xdr:cNvPr id="662" name="円/楕円 661"/>
        <xdr:cNvSpPr/>
      </xdr:nvSpPr>
      <xdr:spPr>
        <a:xfrm>
          <a:off x="14541500" y="132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143285</xdr:rowOff>
    </xdr:from>
    <xdr:ext cx="469744" cy="259045"/>
    <xdr:sp macro="" textlink="">
      <xdr:nvSpPr>
        <xdr:cNvPr id="663" name="テキスト ボックス 662"/>
        <xdr:cNvSpPr txBox="1"/>
      </xdr:nvSpPr>
      <xdr:spPr>
        <a:xfrm>
          <a:off x="14357427" y="130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161595</xdr:rowOff>
    </xdr:from>
    <xdr:to>
      <xdr:col>20</xdr:col>
      <xdr:colOff>9525</xdr:colOff>
      <xdr:row>73</xdr:row>
      <xdr:rowOff>91745</xdr:rowOff>
    </xdr:to>
    <xdr:sp macro="" textlink="">
      <xdr:nvSpPr>
        <xdr:cNvPr id="664" name="円/楕円 663"/>
        <xdr:cNvSpPr/>
      </xdr:nvSpPr>
      <xdr:spPr>
        <a:xfrm>
          <a:off x="13652500" y="12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108272</xdr:rowOff>
    </xdr:from>
    <xdr:ext cx="534377" cy="259045"/>
    <xdr:sp macro="" textlink="">
      <xdr:nvSpPr>
        <xdr:cNvPr id="665" name="テキスト ボックス 664"/>
        <xdr:cNvSpPr txBox="1"/>
      </xdr:nvSpPr>
      <xdr:spPr>
        <a:xfrm>
          <a:off x="13436111" y="122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27,092</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169520</xdr:rowOff>
    </xdr:from>
    <xdr:to>
      <xdr:col>18</xdr:col>
      <xdr:colOff>492125</xdr:colOff>
      <xdr:row>70</xdr:row>
      <xdr:rowOff>99670</xdr:rowOff>
    </xdr:to>
    <xdr:sp macro="" textlink="">
      <xdr:nvSpPr>
        <xdr:cNvPr id="666" name="円/楕円 665"/>
        <xdr:cNvSpPr/>
      </xdr:nvSpPr>
      <xdr:spPr>
        <a:xfrm>
          <a:off x="12763500" y="119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116197</xdr:rowOff>
    </xdr:from>
    <xdr:ext cx="534377" cy="259045"/>
    <xdr:sp macro="" textlink="">
      <xdr:nvSpPr>
        <xdr:cNvPr id="667" name="テキスト ボックス 666"/>
        <xdr:cNvSpPr txBox="1"/>
      </xdr:nvSpPr>
      <xdr:spPr>
        <a:xfrm>
          <a:off x="12547111" y="1177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92" name="直線コネクタ 691"/>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93"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4" name="直線コネクタ 693"/>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5"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6" name="直線コネクタ 695"/>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153569</xdr:rowOff>
    </xdr:from>
    <xdr:to>
      <xdr:col>23</xdr:col>
      <xdr:colOff>517525</xdr:colOff>
      <xdr:row>95</xdr:row>
      <xdr:rowOff>14846</xdr:rowOff>
    </xdr:to>
    <xdr:cxnSp macro="">
      <xdr:nvCxnSpPr>
        <xdr:cNvPr id="697" name="直線コネクタ 696"/>
        <xdr:cNvCxnSpPr/>
      </xdr:nvCxnSpPr>
      <xdr:spPr>
        <a:xfrm flipV="1">
          <a:off x="15481300" y="16269869"/>
          <a:ext cx="8382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89616</xdr:rowOff>
    </xdr:from>
    <xdr:ext cx="534377" cy="259045"/>
    <xdr:sp macro="" textlink="">
      <xdr:nvSpPr>
        <xdr:cNvPr id="698" name="公債費平均値テキスト"/>
        <xdr:cNvSpPr txBox="1"/>
      </xdr:nvSpPr>
      <xdr:spPr>
        <a:xfrm>
          <a:off x="16370300" y="16205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9" name="フローチャート : 判断 698"/>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14846</xdr:rowOff>
    </xdr:from>
    <xdr:to>
      <xdr:col>22</xdr:col>
      <xdr:colOff>365125</xdr:colOff>
      <xdr:row>95</xdr:row>
      <xdr:rowOff>16199</xdr:rowOff>
    </xdr:to>
    <xdr:cxnSp macro="">
      <xdr:nvCxnSpPr>
        <xdr:cNvPr id="700" name="直線コネクタ 699"/>
        <xdr:cNvCxnSpPr/>
      </xdr:nvCxnSpPr>
      <xdr:spPr>
        <a:xfrm flipV="1">
          <a:off x="14592300" y="1630259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701" name="フローチャート : 判断 700"/>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702" name="テキスト ボックス 701"/>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98513</xdr:rowOff>
    </xdr:from>
    <xdr:to>
      <xdr:col>21</xdr:col>
      <xdr:colOff>161925</xdr:colOff>
      <xdr:row>95</xdr:row>
      <xdr:rowOff>16199</xdr:rowOff>
    </xdr:to>
    <xdr:cxnSp macro="">
      <xdr:nvCxnSpPr>
        <xdr:cNvPr id="703" name="直線コネクタ 702"/>
        <xdr:cNvCxnSpPr/>
      </xdr:nvCxnSpPr>
      <xdr:spPr>
        <a:xfrm>
          <a:off x="13703300" y="16214813"/>
          <a:ext cx="8890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4" name="フローチャート : 判断 703"/>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705" name="テキスト ボックス 704"/>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98513</xdr:rowOff>
    </xdr:from>
    <xdr:to>
      <xdr:col>19</xdr:col>
      <xdr:colOff>644525</xdr:colOff>
      <xdr:row>94</xdr:row>
      <xdr:rowOff>120498</xdr:rowOff>
    </xdr:to>
    <xdr:cxnSp macro="">
      <xdr:nvCxnSpPr>
        <xdr:cNvPr id="706" name="直線コネクタ 705"/>
        <xdr:cNvCxnSpPr/>
      </xdr:nvCxnSpPr>
      <xdr:spPr>
        <a:xfrm flipV="1">
          <a:off x="12814300" y="16214813"/>
          <a:ext cx="889000" cy="2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7" name="フローチャート : 判断 706"/>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9548</xdr:rowOff>
    </xdr:from>
    <xdr:ext cx="534377" cy="259045"/>
    <xdr:sp macro="" textlink="">
      <xdr:nvSpPr>
        <xdr:cNvPr id="708" name="テキスト ボックス 707"/>
        <xdr:cNvSpPr txBox="1"/>
      </xdr:nvSpPr>
      <xdr:spPr>
        <a:xfrm>
          <a:off x="13436111" y="162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9" name="フローチャート : 判断 708"/>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29055</xdr:rowOff>
    </xdr:from>
    <xdr:ext cx="534377" cy="259045"/>
    <xdr:sp macro="" textlink="">
      <xdr:nvSpPr>
        <xdr:cNvPr id="710" name="テキスト ボックス 709"/>
        <xdr:cNvSpPr txBox="1"/>
      </xdr:nvSpPr>
      <xdr:spPr>
        <a:xfrm>
          <a:off x="12547111" y="163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102769</xdr:rowOff>
    </xdr:from>
    <xdr:to>
      <xdr:col>23</xdr:col>
      <xdr:colOff>568325</xdr:colOff>
      <xdr:row>95</xdr:row>
      <xdr:rowOff>32919</xdr:rowOff>
    </xdr:to>
    <xdr:sp macro="" textlink="">
      <xdr:nvSpPr>
        <xdr:cNvPr id="716" name="円/楕円 715"/>
        <xdr:cNvSpPr/>
      </xdr:nvSpPr>
      <xdr:spPr>
        <a:xfrm>
          <a:off x="16268700" y="162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125646</xdr:rowOff>
    </xdr:from>
    <xdr:ext cx="534377" cy="259045"/>
    <xdr:sp macro="" textlink="">
      <xdr:nvSpPr>
        <xdr:cNvPr id="717" name="公債費該当値テキスト"/>
        <xdr:cNvSpPr txBox="1"/>
      </xdr:nvSpPr>
      <xdr:spPr>
        <a:xfrm>
          <a:off x="16370300" y="160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135496</xdr:rowOff>
    </xdr:from>
    <xdr:to>
      <xdr:col>22</xdr:col>
      <xdr:colOff>415925</xdr:colOff>
      <xdr:row>95</xdr:row>
      <xdr:rowOff>65646</xdr:rowOff>
    </xdr:to>
    <xdr:sp macro="" textlink="">
      <xdr:nvSpPr>
        <xdr:cNvPr id="718" name="円/楕円 717"/>
        <xdr:cNvSpPr/>
      </xdr:nvSpPr>
      <xdr:spPr>
        <a:xfrm>
          <a:off x="15430500" y="162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56773</xdr:rowOff>
    </xdr:from>
    <xdr:ext cx="534377" cy="259045"/>
    <xdr:sp macro="" textlink="">
      <xdr:nvSpPr>
        <xdr:cNvPr id="719" name="テキスト ボックス 718"/>
        <xdr:cNvSpPr txBox="1"/>
      </xdr:nvSpPr>
      <xdr:spPr>
        <a:xfrm>
          <a:off x="15214111" y="163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57,554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136849</xdr:rowOff>
    </xdr:from>
    <xdr:to>
      <xdr:col>21</xdr:col>
      <xdr:colOff>212725</xdr:colOff>
      <xdr:row>95</xdr:row>
      <xdr:rowOff>66999</xdr:rowOff>
    </xdr:to>
    <xdr:sp macro="" textlink="">
      <xdr:nvSpPr>
        <xdr:cNvPr id="720" name="円/楕円 719"/>
        <xdr:cNvSpPr/>
      </xdr:nvSpPr>
      <xdr:spPr>
        <a:xfrm>
          <a:off x="14541500" y="162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58126</xdr:rowOff>
    </xdr:from>
    <xdr:ext cx="534377" cy="259045"/>
    <xdr:sp macro="" textlink="">
      <xdr:nvSpPr>
        <xdr:cNvPr id="721" name="テキスト ボックス 720"/>
        <xdr:cNvSpPr txBox="1"/>
      </xdr:nvSpPr>
      <xdr:spPr>
        <a:xfrm>
          <a:off x="14325111" y="163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57,483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47713</xdr:rowOff>
    </xdr:from>
    <xdr:to>
      <xdr:col>20</xdr:col>
      <xdr:colOff>9525</xdr:colOff>
      <xdr:row>94</xdr:row>
      <xdr:rowOff>149313</xdr:rowOff>
    </xdr:to>
    <xdr:sp macro="" textlink="">
      <xdr:nvSpPr>
        <xdr:cNvPr id="722" name="円/楕円 721"/>
        <xdr:cNvSpPr/>
      </xdr:nvSpPr>
      <xdr:spPr>
        <a:xfrm>
          <a:off x="13652500" y="161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165840</xdr:rowOff>
    </xdr:from>
    <xdr:ext cx="534377" cy="259045"/>
    <xdr:sp macro="" textlink="">
      <xdr:nvSpPr>
        <xdr:cNvPr id="723" name="テキスト ボックス 722"/>
        <xdr:cNvSpPr txBox="1"/>
      </xdr:nvSpPr>
      <xdr:spPr>
        <a:xfrm>
          <a:off x="13436111" y="159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69698</xdr:rowOff>
    </xdr:from>
    <xdr:to>
      <xdr:col>18</xdr:col>
      <xdr:colOff>492125</xdr:colOff>
      <xdr:row>94</xdr:row>
      <xdr:rowOff>171298</xdr:rowOff>
    </xdr:to>
    <xdr:sp macro="" textlink="">
      <xdr:nvSpPr>
        <xdr:cNvPr id="724" name="円/楕円 723"/>
        <xdr:cNvSpPr/>
      </xdr:nvSpPr>
      <xdr:spPr>
        <a:xfrm>
          <a:off x="12763500" y="161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16375</xdr:rowOff>
    </xdr:from>
    <xdr:ext cx="534377" cy="259045"/>
    <xdr:sp macro="" textlink="">
      <xdr:nvSpPr>
        <xdr:cNvPr id="725" name="テキスト ボックス 724"/>
        <xdr:cNvSpPr txBox="1"/>
      </xdr:nvSpPr>
      <xdr:spPr>
        <a:xfrm>
          <a:off x="12547111" y="1596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9" name="テキスト ボックス 73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1" name="テキスト ボックス 74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3" name="テキスト ボックス 74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11456</xdr:rowOff>
    </xdr:from>
    <xdr:to>
      <xdr:col>32</xdr:col>
      <xdr:colOff>186689</xdr:colOff>
      <xdr:row>38</xdr:row>
      <xdr:rowOff>139700</xdr:rowOff>
    </xdr:to>
    <xdr:cxnSp macro="">
      <xdr:nvCxnSpPr>
        <xdr:cNvPr id="747" name="直線コネクタ 746"/>
        <xdr:cNvCxnSpPr/>
      </xdr:nvCxnSpPr>
      <xdr:spPr>
        <a:xfrm flipV="1">
          <a:off x="22159595" y="6012206"/>
          <a:ext cx="1269" cy="642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129583</xdr:rowOff>
    </xdr:from>
    <xdr:ext cx="534377" cy="259045"/>
    <xdr:sp macro="" textlink="">
      <xdr:nvSpPr>
        <xdr:cNvPr id="750" name="諸支出金最大値テキスト"/>
        <xdr:cNvSpPr txBox="1"/>
      </xdr:nvSpPr>
      <xdr:spPr>
        <a:xfrm>
          <a:off x="22212300" y="578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35</xdr:row>
      <xdr:rowOff>11456</xdr:rowOff>
    </xdr:from>
    <xdr:to>
      <xdr:col>32</xdr:col>
      <xdr:colOff>276225</xdr:colOff>
      <xdr:row>35</xdr:row>
      <xdr:rowOff>11456</xdr:rowOff>
    </xdr:to>
    <xdr:cxnSp macro="">
      <xdr:nvCxnSpPr>
        <xdr:cNvPr id="751" name="直線コネクタ 750"/>
        <xdr:cNvCxnSpPr/>
      </xdr:nvCxnSpPr>
      <xdr:spPr>
        <a:xfrm>
          <a:off x="22072600" y="6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30292</xdr:rowOff>
    </xdr:from>
    <xdr:to>
      <xdr:col>32</xdr:col>
      <xdr:colOff>187325</xdr:colOff>
      <xdr:row>37</xdr:row>
      <xdr:rowOff>33584</xdr:rowOff>
    </xdr:to>
    <xdr:cxnSp macro="">
      <xdr:nvCxnSpPr>
        <xdr:cNvPr id="752" name="直線コネクタ 751"/>
        <xdr:cNvCxnSpPr/>
      </xdr:nvCxnSpPr>
      <xdr:spPr>
        <a:xfrm>
          <a:off x="21323300" y="5859592"/>
          <a:ext cx="838200" cy="5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56903</xdr:rowOff>
    </xdr:from>
    <xdr:ext cx="469744" cy="259045"/>
    <xdr:sp macro="" textlink="">
      <xdr:nvSpPr>
        <xdr:cNvPr id="753" name="諸支出金平均値テキスト"/>
        <xdr:cNvSpPr txBox="1"/>
      </xdr:nvSpPr>
      <xdr:spPr>
        <a:xfrm>
          <a:off x="22212300" y="6400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78476</xdr:rowOff>
    </xdr:from>
    <xdr:to>
      <xdr:col>32</xdr:col>
      <xdr:colOff>238125</xdr:colOff>
      <xdr:row>38</xdr:row>
      <xdr:rowOff>8626</xdr:rowOff>
    </xdr:to>
    <xdr:sp macro="" textlink="">
      <xdr:nvSpPr>
        <xdr:cNvPr id="754" name="フローチャート : 判断 753"/>
        <xdr:cNvSpPr/>
      </xdr:nvSpPr>
      <xdr:spPr>
        <a:xfrm>
          <a:off x="22110700" y="642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92928</xdr:rowOff>
    </xdr:from>
    <xdr:to>
      <xdr:col>31</xdr:col>
      <xdr:colOff>34925</xdr:colOff>
      <xdr:row>34</xdr:row>
      <xdr:rowOff>30292</xdr:rowOff>
    </xdr:to>
    <xdr:cxnSp macro="">
      <xdr:nvCxnSpPr>
        <xdr:cNvPr id="755" name="直線コネクタ 754"/>
        <xdr:cNvCxnSpPr/>
      </xdr:nvCxnSpPr>
      <xdr:spPr>
        <a:xfrm>
          <a:off x="20434300" y="5750778"/>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53375</xdr:rowOff>
    </xdr:from>
    <xdr:to>
      <xdr:col>31</xdr:col>
      <xdr:colOff>85725</xdr:colOff>
      <xdr:row>37</xdr:row>
      <xdr:rowOff>154975</xdr:rowOff>
    </xdr:to>
    <xdr:sp macro="" textlink="">
      <xdr:nvSpPr>
        <xdr:cNvPr id="756" name="フローチャート : 判断 755"/>
        <xdr:cNvSpPr/>
      </xdr:nvSpPr>
      <xdr:spPr>
        <a:xfrm>
          <a:off x="21272500" y="639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146103</xdr:rowOff>
    </xdr:from>
    <xdr:ext cx="469744" cy="259045"/>
    <xdr:sp macro="" textlink="">
      <xdr:nvSpPr>
        <xdr:cNvPr id="757" name="テキスト ボックス 756"/>
        <xdr:cNvSpPr txBox="1"/>
      </xdr:nvSpPr>
      <xdr:spPr>
        <a:xfrm>
          <a:off x="21088427" y="648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28555</xdr:rowOff>
    </xdr:from>
    <xdr:to>
      <xdr:col>29</xdr:col>
      <xdr:colOff>517525</xdr:colOff>
      <xdr:row>33</xdr:row>
      <xdr:rowOff>92928</xdr:rowOff>
    </xdr:to>
    <xdr:cxnSp macro="">
      <xdr:nvCxnSpPr>
        <xdr:cNvPr id="758" name="直線コネクタ 757"/>
        <xdr:cNvCxnSpPr/>
      </xdr:nvCxnSpPr>
      <xdr:spPr>
        <a:xfrm>
          <a:off x="19545300" y="5686405"/>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1483</xdr:rowOff>
    </xdr:from>
    <xdr:to>
      <xdr:col>29</xdr:col>
      <xdr:colOff>568325</xdr:colOff>
      <xdr:row>37</xdr:row>
      <xdr:rowOff>103083</xdr:rowOff>
    </xdr:to>
    <xdr:sp macro="" textlink="">
      <xdr:nvSpPr>
        <xdr:cNvPr id="759" name="フローチャート : 判断 758"/>
        <xdr:cNvSpPr/>
      </xdr:nvSpPr>
      <xdr:spPr>
        <a:xfrm>
          <a:off x="20383500" y="63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94210</xdr:rowOff>
    </xdr:from>
    <xdr:ext cx="469744" cy="259045"/>
    <xdr:sp macro="" textlink="">
      <xdr:nvSpPr>
        <xdr:cNvPr id="760" name="テキスト ボックス 759"/>
        <xdr:cNvSpPr txBox="1"/>
      </xdr:nvSpPr>
      <xdr:spPr>
        <a:xfrm>
          <a:off x="20199427" y="643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170287</xdr:rowOff>
    </xdr:from>
    <xdr:to>
      <xdr:col>28</xdr:col>
      <xdr:colOff>314325</xdr:colOff>
      <xdr:row>33</xdr:row>
      <xdr:rowOff>28555</xdr:rowOff>
    </xdr:to>
    <xdr:cxnSp macro="">
      <xdr:nvCxnSpPr>
        <xdr:cNvPr id="761" name="直線コネクタ 760"/>
        <xdr:cNvCxnSpPr/>
      </xdr:nvCxnSpPr>
      <xdr:spPr>
        <a:xfrm>
          <a:off x="18656300" y="5313787"/>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42906</xdr:rowOff>
    </xdr:from>
    <xdr:to>
      <xdr:col>28</xdr:col>
      <xdr:colOff>365125</xdr:colOff>
      <xdr:row>37</xdr:row>
      <xdr:rowOff>144506</xdr:rowOff>
    </xdr:to>
    <xdr:sp macro="" textlink="">
      <xdr:nvSpPr>
        <xdr:cNvPr id="762" name="フローチャート : 判断 761"/>
        <xdr:cNvSpPr/>
      </xdr:nvSpPr>
      <xdr:spPr>
        <a:xfrm>
          <a:off x="19494500" y="638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135633</xdr:rowOff>
    </xdr:from>
    <xdr:ext cx="469744" cy="259045"/>
    <xdr:sp macro="" textlink="">
      <xdr:nvSpPr>
        <xdr:cNvPr id="763" name="テキスト ボックス 762"/>
        <xdr:cNvSpPr txBox="1"/>
      </xdr:nvSpPr>
      <xdr:spPr>
        <a:xfrm>
          <a:off x="19310427" y="647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5964</xdr:rowOff>
    </xdr:from>
    <xdr:to>
      <xdr:col>27</xdr:col>
      <xdr:colOff>161925</xdr:colOff>
      <xdr:row>37</xdr:row>
      <xdr:rowOff>107564</xdr:rowOff>
    </xdr:to>
    <xdr:sp macro="" textlink="">
      <xdr:nvSpPr>
        <xdr:cNvPr id="764" name="フローチャート : 判断 763"/>
        <xdr:cNvSpPr/>
      </xdr:nvSpPr>
      <xdr:spPr>
        <a:xfrm>
          <a:off x="18605500" y="634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98691</xdr:rowOff>
    </xdr:from>
    <xdr:ext cx="469744" cy="259045"/>
    <xdr:sp macro="" textlink="">
      <xdr:nvSpPr>
        <xdr:cNvPr id="765" name="テキスト ボックス 764"/>
        <xdr:cNvSpPr txBox="1"/>
      </xdr:nvSpPr>
      <xdr:spPr>
        <a:xfrm>
          <a:off x="18421427" y="644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154234</xdr:rowOff>
    </xdr:from>
    <xdr:to>
      <xdr:col>32</xdr:col>
      <xdr:colOff>238125</xdr:colOff>
      <xdr:row>37</xdr:row>
      <xdr:rowOff>84384</xdr:rowOff>
    </xdr:to>
    <xdr:sp macro="" textlink="">
      <xdr:nvSpPr>
        <xdr:cNvPr id="771" name="円/楕円 770"/>
        <xdr:cNvSpPr/>
      </xdr:nvSpPr>
      <xdr:spPr>
        <a:xfrm>
          <a:off x="221107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5661</xdr:rowOff>
    </xdr:from>
    <xdr:ext cx="469744" cy="259045"/>
    <xdr:sp macro="" textlink="">
      <xdr:nvSpPr>
        <xdr:cNvPr id="772" name="諸支出金該当値テキスト"/>
        <xdr:cNvSpPr txBox="1"/>
      </xdr:nvSpPr>
      <xdr:spPr>
        <a:xfrm>
          <a:off x="22212300" y="617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150942</xdr:rowOff>
    </xdr:from>
    <xdr:to>
      <xdr:col>31</xdr:col>
      <xdr:colOff>85725</xdr:colOff>
      <xdr:row>34</xdr:row>
      <xdr:rowOff>81092</xdr:rowOff>
    </xdr:to>
    <xdr:sp macro="" textlink="">
      <xdr:nvSpPr>
        <xdr:cNvPr id="773" name="円/楕円 772"/>
        <xdr:cNvSpPr/>
      </xdr:nvSpPr>
      <xdr:spPr>
        <a:xfrm>
          <a:off x="21272500" y="580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32</xdr:row>
      <xdr:rowOff>97619</xdr:rowOff>
    </xdr:from>
    <xdr:ext cx="534377" cy="259045"/>
    <xdr:sp macro="" textlink="">
      <xdr:nvSpPr>
        <xdr:cNvPr id="774" name="テキスト ボックス 773"/>
        <xdr:cNvSpPr txBox="1"/>
      </xdr:nvSpPr>
      <xdr:spPr>
        <a:xfrm>
          <a:off x="21056111" y="55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17,393</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42128</xdr:rowOff>
    </xdr:from>
    <xdr:to>
      <xdr:col>29</xdr:col>
      <xdr:colOff>568325</xdr:colOff>
      <xdr:row>33</xdr:row>
      <xdr:rowOff>143728</xdr:rowOff>
    </xdr:to>
    <xdr:sp macro="" textlink="">
      <xdr:nvSpPr>
        <xdr:cNvPr id="775" name="円/楕円 774"/>
        <xdr:cNvSpPr/>
      </xdr:nvSpPr>
      <xdr:spPr>
        <a:xfrm>
          <a:off x="20383500" y="56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160255</xdr:rowOff>
    </xdr:from>
    <xdr:ext cx="534377" cy="259045"/>
    <xdr:sp macro="" textlink="">
      <xdr:nvSpPr>
        <xdr:cNvPr id="776" name="テキスト ボックス 775"/>
        <xdr:cNvSpPr txBox="1"/>
      </xdr:nvSpPr>
      <xdr:spPr>
        <a:xfrm>
          <a:off x="20167111" y="5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19,773</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149205</xdr:rowOff>
    </xdr:from>
    <xdr:to>
      <xdr:col>28</xdr:col>
      <xdr:colOff>365125</xdr:colOff>
      <xdr:row>33</xdr:row>
      <xdr:rowOff>79355</xdr:rowOff>
    </xdr:to>
    <xdr:sp macro="" textlink="">
      <xdr:nvSpPr>
        <xdr:cNvPr id="777" name="円/楕円 776"/>
        <xdr:cNvSpPr/>
      </xdr:nvSpPr>
      <xdr:spPr>
        <a:xfrm>
          <a:off x="19494500" y="56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95882</xdr:rowOff>
    </xdr:from>
    <xdr:ext cx="534377" cy="259045"/>
    <xdr:sp macro="" textlink="">
      <xdr:nvSpPr>
        <xdr:cNvPr id="778" name="テキスト ボックス 777"/>
        <xdr:cNvSpPr txBox="1"/>
      </xdr:nvSpPr>
      <xdr:spPr>
        <a:xfrm>
          <a:off x="19278111" y="54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21,181</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119487</xdr:rowOff>
    </xdr:from>
    <xdr:to>
      <xdr:col>27</xdr:col>
      <xdr:colOff>161925</xdr:colOff>
      <xdr:row>31</xdr:row>
      <xdr:rowOff>49637</xdr:rowOff>
    </xdr:to>
    <xdr:sp macro="" textlink="">
      <xdr:nvSpPr>
        <xdr:cNvPr id="779" name="円/楕円 778"/>
        <xdr:cNvSpPr/>
      </xdr:nvSpPr>
      <xdr:spPr>
        <a:xfrm>
          <a:off x="18605500" y="52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66164</xdr:rowOff>
    </xdr:from>
    <xdr:ext cx="534377" cy="259045"/>
    <xdr:sp macro="" textlink="">
      <xdr:nvSpPr>
        <xdr:cNvPr id="780" name="テキスト ボックス 779"/>
        <xdr:cNvSpPr txBox="1"/>
      </xdr:nvSpPr>
      <xdr:spPr>
        <a:xfrm>
          <a:off x="18389111" y="5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・歳出は、昨年度比約</a:t>
          </a:r>
          <a:r>
            <a:rPr lang="en-US" altLang="ja-JP" sz="1100">
              <a:solidFill>
                <a:sysClr val="windowText" lastClr="000000"/>
              </a:solidFill>
              <a:effectLst/>
              <a:latin typeface="+mn-lt"/>
              <a:ea typeface="+mn-ea"/>
              <a:cs typeface="+mn-cs"/>
            </a:rPr>
            <a:t>464</a:t>
          </a:r>
          <a:r>
            <a:rPr lang="ja-JP" altLang="ja-JP" sz="1100">
              <a:solidFill>
                <a:sysClr val="windowText" lastClr="000000"/>
              </a:solidFill>
              <a:effectLst/>
              <a:latin typeface="+mn-lt"/>
              <a:ea typeface="+mn-ea"/>
              <a:cs typeface="+mn-cs"/>
            </a:rPr>
            <a:t>億円の減となっているが、これは復興公営住宅整備といった復旧復興事業に係る土木費の減によるものである。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・総務費が住民一人当たり</a:t>
          </a:r>
          <a:r>
            <a:rPr lang="en-US" altLang="ja-JP" sz="1100">
              <a:solidFill>
                <a:sysClr val="windowText" lastClr="000000"/>
              </a:solidFill>
              <a:effectLst/>
              <a:latin typeface="+mn-lt"/>
              <a:ea typeface="+mn-ea"/>
              <a:cs typeface="+mn-cs"/>
            </a:rPr>
            <a:t>50,374</a:t>
          </a:r>
          <a:r>
            <a:rPr lang="ja-JP" altLang="ja-JP" sz="1100">
              <a:solidFill>
                <a:sysClr val="windowText" lastClr="000000"/>
              </a:solidFill>
              <a:effectLst/>
              <a:latin typeface="+mn-lt"/>
              <a:ea typeface="+mn-ea"/>
              <a:cs typeface="+mn-cs"/>
            </a:rPr>
            <a:t>円となっており、類似団体平均に比べ高止まりしているが、これは高速鉄道事業への貸付金が返還されたため、基金へ積み立てたことによるものである。</a:t>
          </a:r>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・労働費が住民一人当たり</a:t>
          </a:r>
          <a:r>
            <a:rPr lang="en-US" altLang="ja-JP" sz="1100">
              <a:solidFill>
                <a:sysClr val="windowText" lastClr="000000"/>
              </a:solidFill>
              <a:effectLst/>
              <a:latin typeface="+mn-lt"/>
              <a:ea typeface="+mn-ea"/>
              <a:cs typeface="+mn-cs"/>
            </a:rPr>
            <a:t>602</a:t>
          </a:r>
          <a:r>
            <a:rPr lang="ja-JP" altLang="ja-JP" sz="1100">
              <a:solidFill>
                <a:sysClr val="windowText" lastClr="000000"/>
              </a:solidFill>
              <a:effectLst/>
              <a:latin typeface="+mn-lt"/>
              <a:ea typeface="+mn-ea"/>
              <a:cs typeface="+mn-cs"/>
            </a:rPr>
            <a:t>円となっており、</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年度決算から減少しているが、これは緊急雇用対策事業費の減によるものである。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・土木費が</a:t>
          </a:r>
          <a:r>
            <a:rPr lang="en-US" altLang="ja-JP" sz="1100">
              <a:solidFill>
                <a:sysClr val="windowText" lastClr="000000"/>
              </a:solidFill>
              <a:effectLst/>
              <a:latin typeface="+mn-lt"/>
              <a:ea typeface="+mn-ea"/>
              <a:cs typeface="+mn-cs"/>
            </a:rPr>
            <a:t>62,671</a:t>
          </a:r>
          <a:r>
            <a:rPr lang="ja-JP" altLang="ja-JP" sz="1100">
              <a:solidFill>
                <a:sysClr val="windowText" lastClr="000000"/>
              </a:solidFill>
              <a:effectLst/>
              <a:latin typeface="+mn-lt"/>
              <a:ea typeface="+mn-ea"/>
              <a:cs typeface="+mn-cs"/>
            </a:rPr>
            <a:t>円となっており、</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年度決算から減少して類似団体と同水準となっているが、これは復興事業に係る事業費の減少によるものである。</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・諸支出金が住民一人当たり</a:t>
          </a:r>
          <a:r>
            <a:rPr lang="en-US" altLang="ja-JP" sz="1100">
              <a:solidFill>
                <a:sysClr val="windowText" lastClr="000000"/>
              </a:solidFill>
              <a:effectLst/>
              <a:latin typeface="+mn-lt"/>
              <a:ea typeface="+mn-ea"/>
              <a:cs typeface="+mn-cs"/>
            </a:rPr>
            <a:t>6,071</a:t>
          </a:r>
          <a:r>
            <a:rPr lang="ja-JP" altLang="ja-JP" sz="1100">
              <a:solidFill>
                <a:sysClr val="windowText" lastClr="000000"/>
              </a:solidFill>
              <a:effectLst/>
              <a:latin typeface="+mn-lt"/>
              <a:ea typeface="+mn-ea"/>
              <a:cs typeface="+mn-cs"/>
            </a:rPr>
            <a:t>円となっており、</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年度決算から減少しているが、これは地下鉄東西線の整備完了に伴う高速鉄道事業への繰出・出資の減によるものである。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ysClr val="windowText" lastClr="000000"/>
              </a:solidFill>
              <a:effectLst/>
              <a:latin typeface="+mn-lt"/>
              <a:ea typeface="+mn-ea"/>
              <a:cs typeface="+mn-cs"/>
            </a:rPr>
            <a:t>実質単年度収支に関する標準財政規模比が平成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3.43</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0.65</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a:t>
          </a:r>
          <a:r>
            <a:rPr lang="en-US" altLang="ja-JP" sz="1100">
              <a:solidFill>
                <a:sysClr val="windowText" lastClr="000000"/>
              </a:solidFill>
              <a:effectLst/>
              <a:latin typeface="+mn-lt"/>
              <a:ea typeface="+mn-ea"/>
              <a:cs typeface="+mn-cs"/>
            </a:rPr>
            <a:t>1.87</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と変動している。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年度決算では、実質収支額が前年度比</a:t>
          </a:r>
          <a:r>
            <a:rPr lang="en-US" altLang="ja-JP" sz="1100" b="0" i="0" baseline="0">
              <a:solidFill>
                <a:sysClr val="windowText" lastClr="000000"/>
              </a:solidFill>
              <a:effectLst/>
              <a:latin typeface="+mn-lt"/>
              <a:ea typeface="+mn-ea"/>
              <a:cs typeface="+mn-cs"/>
            </a:rPr>
            <a:t>1.33</a:t>
          </a:r>
          <a:r>
            <a:rPr lang="ja-JP" altLang="ja-JP" sz="1100" b="0" i="0" baseline="0">
              <a:solidFill>
                <a:sysClr val="windowText" lastClr="000000"/>
              </a:solidFill>
              <a:effectLst/>
              <a:latin typeface="+mn-lt"/>
              <a:ea typeface="+mn-ea"/>
              <a:cs typeface="+mn-cs"/>
            </a:rPr>
            <a:t>ポイント低下した。これは、前年度年央にあった宮城県道路公社出資金返還金が皆減となったこと等によるものである。 また、財政調整基金残高の減少（取崩額の増加）等により、実質単年度収支は前年度比</a:t>
          </a:r>
          <a:r>
            <a:rPr lang="en-US" altLang="ja-JP" sz="1100" b="0" i="0" baseline="0">
              <a:solidFill>
                <a:sysClr val="windowText" lastClr="000000"/>
              </a:solidFill>
              <a:effectLst/>
              <a:latin typeface="+mn-lt"/>
              <a:ea typeface="+mn-ea"/>
              <a:cs typeface="+mn-cs"/>
            </a:rPr>
            <a:t>5.16</a:t>
          </a:r>
          <a:r>
            <a:rPr lang="ja-JP" altLang="ja-JP" sz="1100" b="0" i="0" baseline="0">
              <a:solidFill>
                <a:sysClr val="windowText" lastClr="000000"/>
              </a:solidFill>
              <a:effectLst/>
              <a:latin typeface="+mn-lt"/>
              <a:ea typeface="+mn-ea"/>
              <a:cs typeface="+mn-cs"/>
            </a:rPr>
            <a:t>ポイント低下となった。 </a:t>
          </a:r>
          <a:r>
            <a:rPr lang="ja-JP" altLang="ja-JP" sz="1100">
              <a:solidFill>
                <a:sysClr val="windowText" lastClr="000000"/>
              </a:solidFill>
              <a:effectLst/>
              <a:latin typeface="+mn-lt"/>
              <a:ea typeface="+mn-ea"/>
              <a:cs typeface="+mn-cs"/>
            </a:rPr>
            <a:t>一方、平成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年度における実質収支は約</a:t>
          </a:r>
          <a:r>
            <a:rPr lang="en-US" altLang="ja-JP" sz="1100">
              <a:solidFill>
                <a:sysClr val="windowText" lastClr="000000"/>
              </a:solidFill>
              <a:effectLst/>
              <a:latin typeface="+mn-lt"/>
              <a:ea typeface="+mn-ea"/>
              <a:cs typeface="+mn-cs"/>
            </a:rPr>
            <a:t>32</a:t>
          </a:r>
          <a:r>
            <a:rPr lang="ja-JP" altLang="ja-JP" sz="1100">
              <a:solidFill>
                <a:sysClr val="windowText" lastClr="000000"/>
              </a:solidFill>
              <a:effectLst/>
              <a:latin typeface="+mn-lt"/>
              <a:ea typeface="+mn-ea"/>
              <a:cs typeface="+mn-cs"/>
            </a:rPr>
            <a:t>億円となり、また財政調整基金を取り崩さなかったため、実質単年度収支も黒字に改善している。</a:t>
          </a:r>
          <a:r>
            <a:rPr lang="ja-JP" altLang="en-US"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年度決算では、実質収支は約</a:t>
          </a:r>
          <a:r>
            <a:rPr lang="en-US" altLang="ja-JP" sz="1100">
              <a:solidFill>
                <a:sysClr val="windowText" lastClr="000000"/>
              </a:solidFill>
              <a:effectLst/>
              <a:latin typeface="+mn-lt"/>
              <a:ea typeface="+mn-ea"/>
              <a:cs typeface="+mn-cs"/>
            </a:rPr>
            <a:t>33</a:t>
          </a:r>
          <a:r>
            <a:rPr lang="ja-JP" altLang="en-US" sz="1100">
              <a:solidFill>
                <a:sysClr val="windowText" lastClr="000000"/>
              </a:solidFill>
              <a:effectLst/>
              <a:latin typeface="+mn-lt"/>
              <a:ea typeface="+mn-ea"/>
              <a:cs typeface="+mn-cs"/>
            </a:rPr>
            <a:t>億円と前年度と同程度であったが、財政調整基金残高の減少（取崩額の増加）により、実質単年度収支は前年度比</a:t>
          </a:r>
          <a:r>
            <a:rPr lang="en-US" altLang="ja-JP" sz="1100">
              <a:solidFill>
                <a:sysClr val="windowText" lastClr="000000"/>
              </a:solidFill>
              <a:effectLst/>
              <a:latin typeface="+mn-lt"/>
              <a:ea typeface="+mn-ea"/>
              <a:cs typeface="+mn-cs"/>
            </a:rPr>
            <a:t>2.52</a:t>
          </a:r>
          <a:r>
            <a:rPr lang="ja-JP" altLang="en-US" sz="1100">
              <a:solidFill>
                <a:sysClr val="windowText" lastClr="000000"/>
              </a:solidFill>
              <a:effectLst/>
              <a:latin typeface="+mn-lt"/>
              <a:ea typeface="+mn-ea"/>
              <a:cs typeface="+mn-cs"/>
            </a:rPr>
            <a:t>ポイント低下となった。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なお、その他財政調整基金残高及び実質収支額について、大きな変動はない。</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会計ごとの実質収支の黒字／赤字について</a:t>
          </a:r>
          <a:r>
            <a:rPr kumimoji="1" lang="en-US" altLang="ja-JP" sz="1100">
              <a:solidFill>
                <a:schemeClr val="dk1"/>
              </a:solidFill>
              <a:effectLst/>
              <a:latin typeface="+mn-lt"/>
              <a:ea typeface="+mn-ea"/>
              <a:cs typeface="+mn-cs"/>
            </a:rPr>
            <a:t>】</a:t>
          </a:r>
          <a:endParaRPr lang="ja-JP" altLang="ja-JP" sz="96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年度決算からは自動車運送事業会計のみ実質収支での赤字が発生している。（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年度の赤字額は▲</a:t>
          </a:r>
          <a:r>
            <a:rPr kumimoji="1" lang="en-US" altLang="ja-JP" sz="1100">
              <a:solidFill>
                <a:schemeClr val="dk1"/>
              </a:solidFill>
              <a:effectLst/>
              <a:latin typeface="+mn-lt"/>
              <a:ea typeface="+mn-ea"/>
              <a:cs typeface="+mn-cs"/>
            </a:rPr>
            <a:t>392,937</a:t>
          </a:r>
          <a:r>
            <a:rPr kumimoji="1" lang="ja-JP" altLang="ja-JP" sz="1100">
              <a:solidFill>
                <a:schemeClr val="dk1"/>
              </a:solidFill>
              <a:effectLst/>
              <a:latin typeface="+mn-lt"/>
              <a:ea typeface="+mn-ea"/>
              <a:cs typeface="+mn-cs"/>
            </a:rPr>
            <a:t>千円）</a:t>
          </a:r>
          <a:endParaRPr lang="ja-JP" altLang="ja-JP" sz="9600">
            <a:effectLst/>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年度との比較について</a:t>
          </a:r>
          <a:r>
            <a:rPr kumimoji="1" lang="en-US" altLang="ja-JP" sz="1100">
              <a:solidFill>
                <a:schemeClr val="dk1"/>
              </a:solidFill>
              <a:effectLst/>
              <a:latin typeface="+mn-lt"/>
              <a:ea typeface="+mn-ea"/>
              <a:cs typeface="+mn-cs"/>
            </a:rPr>
            <a:t>】</a:t>
          </a:r>
          <a:endParaRPr lang="ja-JP" altLang="ja-JP" sz="9600">
            <a:effectLst/>
          </a:endParaRPr>
        </a:p>
        <a:p>
          <a:r>
            <a:rPr kumimoji="1" lang="ja-JP" altLang="ja-JP" sz="1100">
              <a:solidFill>
                <a:schemeClr val="dk1"/>
              </a:solidFill>
              <a:effectLst/>
              <a:latin typeface="+mn-lt"/>
              <a:ea typeface="+mn-ea"/>
              <a:cs typeface="+mn-cs"/>
            </a:rPr>
            <a:t>　対</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年度比の主な増減要因としては、下水道事業会計において、過年度国庫補助金受入に伴う純利益の増等により、標準財政規模比＋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ポイントの増が生じたことなどが挙げられる。</a:t>
          </a:r>
          <a:endParaRPr lang="ja-JP" altLang="ja-JP" sz="9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での市場公募債の発行増に伴い、その償還に備えた基金への積立相当額である「満期一括償還地方債に係る年度割相当額」が増加するとともに、満期一括償還地方債以外の地方債にかかる「元利償還金」は横ばいとなってい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年度単年度の実質公債費比率の分子は、平成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年度と比べ、前年度比で増加となった。</a:t>
          </a:r>
          <a:endParaRPr lang="ja-JP" altLang="ja-JP" sz="7200">
            <a:effectLst/>
          </a:endParaRPr>
        </a:p>
        <a:p>
          <a:r>
            <a:rPr kumimoji="1" lang="ja-JP" altLang="ja-JP" sz="1100">
              <a:solidFill>
                <a:schemeClr val="dk1"/>
              </a:solidFill>
              <a:effectLst/>
              <a:latin typeface="+mn-lt"/>
              <a:ea typeface="+mn-ea"/>
              <a:cs typeface="+mn-cs"/>
            </a:rPr>
            <a:t>今後とも、「仙台市行財政改革推進プラン</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」に基づき公共投資の厳選・重点化を行い、臨時財政対策債等を除いた市債残高の縮減に努める</a:t>
          </a:r>
          <a:endParaRPr lang="ja-JP" altLang="ja-JP" sz="7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宮城県仙台市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算定を開始した平成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年度決算以降、将来負担比率の分子は、ゆるやかな減少傾向で推移している。</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公営企業債償還に占める一般会計負担額の減少によって「公営企業債等繰入見込額」が減少したこと等により、将来負担額全体では約</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億円の減少となった。</a:t>
          </a:r>
          <a:endParaRPr kumimoji="1" lang="en-US" altLang="ja-JP" sz="1100">
            <a:solidFill>
              <a:schemeClr val="dk1"/>
            </a:solidFill>
            <a:effectLst/>
            <a:latin typeface="+mn-lt"/>
            <a:ea typeface="+mn-ea"/>
            <a:cs typeface="+mn-cs"/>
          </a:endParaRPr>
        </a:p>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高速鉄道建設基金の貸付金返還による増（＋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億円）、公共施設長寿命化推進基金の増（＋</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億円）等により、充当可能基金全体では約</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億円の増加となった。</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宮城県仙台市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1,058,517
1,046,404
786.30
488,893,356
474,312,320
3,310,396
238,045,947
773,066,538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488893356</v>
      </c>
      <c r="BO4" s="411"/>
      <c r="BP4" s="411"/>
      <c r="BQ4" s="411"/>
      <c r="BR4" s="411"/>
      <c r="BS4" s="411"/>
      <c r="BT4" s="411"/>
      <c r="BU4" s="412"/>
      <c r="BV4" s="410">
        <v>539718249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1.4</v>
      </c>
      <c r="CU4" s="588"/>
      <c r="CV4" s="588"/>
      <c r="CW4" s="588"/>
      <c r="CX4" s="588"/>
      <c r="CY4" s="588"/>
      <c r="CZ4" s="588"/>
      <c r="DA4" s="589"/>
      <c r="DB4" s="587">
        <v>1.4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474312320</v>
      </c>
      <c r="BO5" s="416"/>
      <c r="BP5" s="416"/>
      <c r="BQ5" s="416"/>
      <c r="BR5" s="416"/>
      <c r="BS5" s="416"/>
      <c r="BT5" s="416"/>
      <c r="BU5" s="417"/>
      <c r="BV5" s="415">
        <v>520717051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99.4</v>
      </c>
      <c r="CU5" s="386"/>
      <c r="CV5" s="386"/>
      <c r="CW5" s="386"/>
      <c r="CX5" s="386"/>
      <c r="CY5" s="386"/>
      <c r="CZ5" s="386"/>
      <c r="DA5" s="387"/>
      <c r="DB5" s="385">
        <v>96.2</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14581036</v>
      </c>
      <c r="BO6" s="416"/>
      <c r="BP6" s="416"/>
      <c r="BQ6" s="416"/>
      <c r="BR6" s="416"/>
      <c r="BS6" s="416"/>
      <c r="BT6" s="416"/>
      <c r="BU6" s="417"/>
      <c r="BV6" s="415">
        <v>19001198</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107.4</v>
      </c>
      <c r="CU6" s="562"/>
      <c r="CV6" s="562"/>
      <c r="CW6" s="562"/>
      <c r="CX6" s="562"/>
      <c r="CY6" s="562"/>
      <c r="CZ6" s="562"/>
      <c r="DA6" s="563"/>
      <c r="DB6" s="561">
        <v>105.1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11270640</v>
      </c>
      <c r="BO7" s="416"/>
      <c r="BP7" s="416"/>
      <c r="BQ7" s="416"/>
      <c r="BR7" s="416"/>
      <c r="BS7" s="416"/>
      <c r="BT7" s="416"/>
      <c r="BU7" s="417"/>
      <c r="BV7" s="415">
        <v>15786910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238045947</v>
      </c>
      <c r="CU7" s="416"/>
      <c r="CV7" s="416"/>
      <c r="CW7" s="416"/>
      <c r="CX7" s="416"/>
      <c r="CY7" s="416"/>
      <c r="CZ7" s="416"/>
      <c r="DA7" s="417"/>
      <c r="DB7" s="415">
        <v>236960836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3310396</v>
      </c>
      <c r="BO8" s="416"/>
      <c r="BP8" s="416"/>
      <c r="BQ8" s="416"/>
      <c r="BR8" s="416"/>
      <c r="BS8" s="416"/>
      <c r="BT8" s="416"/>
      <c r="BU8" s="417"/>
      <c r="BV8" s="415">
        <v>3214288</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0.91</v>
      </c>
      <c r="CU8" s="525"/>
      <c r="CV8" s="525"/>
      <c r="CW8" s="525"/>
      <c r="CX8" s="525"/>
      <c r="CY8" s="525"/>
      <c r="CZ8" s="525"/>
      <c r="DA8" s="526"/>
      <c r="DB8" s="524">
        <v>0.89</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1082159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96108</v>
      </c>
      <c r="BO9" s="416"/>
      <c r="BP9" s="416"/>
      <c r="BQ9" s="416"/>
      <c r="BR9" s="416"/>
      <c r="BS9" s="416"/>
      <c r="BT9" s="416"/>
      <c r="BU9" s="417"/>
      <c r="BV9" s="415">
        <v>343328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19.3</v>
      </c>
      <c r="CU9" s="386"/>
      <c r="CV9" s="386"/>
      <c r="CW9" s="386"/>
      <c r="CX9" s="386"/>
      <c r="CY9" s="386"/>
      <c r="CZ9" s="386"/>
      <c r="DA9" s="387"/>
      <c r="DB9" s="385">
        <v>18.7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1045986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214169</v>
      </c>
      <c r="BO10" s="416"/>
      <c r="BP10" s="416"/>
      <c r="BQ10" s="416"/>
      <c r="BR10" s="416"/>
      <c r="BS10" s="416"/>
      <c r="BT10" s="416"/>
      <c r="BU10" s="417"/>
      <c r="BV10" s="415">
        <v>1195792</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9333</v>
      </c>
      <c r="BO11" s="416"/>
      <c r="BP11" s="416"/>
      <c r="BQ11" s="416"/>
      <c r="BR11" s="416"/>
      <c r="BS11" s="416"/>
      <c r="BT11" s="416"/>
      <c r="BU11" s="417"/>
      <c r="BV11" s="415">
        <v>11350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1058517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4767175</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1046404</v>
      </c>
      <c r="S13" s="517"/>
      <c r="T13" s="517"/>
      <c r="U13" s="517"/>
      <c r="V13" s="518"/>
      <c r="W13" s="504" t="s">
        <v>124</v>
      </c>
      <c r="X13" s="428"/>
      <c r="Y13" s="428"/>
      <c r="Z13" s="428"/>
      <c r="AA13" s="428"/>
      <c r="AB13" s="429"/>
      <c r="AC13" s="391">
        <v>3717</v>
      </c>
      <c r="AD13" s="392"/>
      <c r="AE13" s="392"/>
      <c r="AF13" s="392"/>
      <c r="AG13" s="393"/>
      <c r="AH13" s="391">
        <v>4005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-4447565</v>
      </c>
      <c r="BO13" s="416"/>
      <c r="BP13" s="416"/>
      <c r="BQ13" s="416"/>
      <c r="BR13" s="416"/>
      <c r="BS13" s="416"/>
      <c r="BT13" s="416"/>
      <c r="BU13" s="417"/>
      <c r="BV13" s="415">
        <v>1550470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9.3000000000000007</v>
      </c>
      <c r="CU13" s="386"/>
      <c r="CV13" s="386"/>
      <c r="CW13" s="386"/>
      <c r="CX13" s="386"/>
      <c r="CY13" s="386"/>
      <c r="CZ13" s="386"/>
      <c r="DA13" s="387"/>
      <c r="DB13" s="385">
        <v>9.8000000000000007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1056503</v>
      </c>
      <c r="S14" s="517"/>
      <c r="T14" s="517"/>
      <c r="U14" s="517"/>
      <c r="V14" s="518"/>
      <c r="W14" s="519"/>
      <c r="X14" s="431"/>
      <c r="Y14" s="431"/>
      <c r="Z14" s="431"/>
      <c r="AA14" s="431"/>
      <c r="AB14" s="432"/>
      <c r="AC14" s="509">
        <v>0.8</v>
      </c>
      <c r="AD14" s="510"/>
      <c r="AE14" s="510"/>
      <c r="AF14" s="510"/>
      <c r="AG14" s="511"/>
      <c r="AH14" s="509">
        <v>0.9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108.5</v>
      </c>
      <c r="CU14" s="488"/>
      <c r="CV14" s="488"/>
      <c r="CW14" s="488"/>
      <c r="CX14" s="488"/>
      <c r="CY14" s="488"/>
      <c r="CZ14" s="488"/>
      <c r="DA14" s="489"/>
      <c r="DB14" s="520">
        <v>122.8</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1045205</v>
      </c>
      <c r="S15" s="517"/>
      <c r="T15" s="517"/>
      <c r="U15" s="517"/>
      <c r="V15" s="518"/>
      <c r="W15" s="504" t="s">
        <v>131</v>
      </c>
      <c r="X15" s="428"/>
      <c r="Y15" s="428"/>
      <c r="Z15" s="428"/>
      <c r="AA15" s="428"/>
      <c r="AB15" s="429"/>
      <c r="AC15" s="391">
        <v>77038</v>
      </c>
      <c r="AD15" s="392"/>
      <c r="AE15" s="392"/>
      <c r="AF15" s="392"/>
      <c r="AG15" s="393"/>
      <c r="AH15" s="391">
        <v>67162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158696559</v>
      </c>
      <c r="BO15" s="411"/>
      <c r="BP15" s="411"/>
      <c r="BQ15" s="411"/>
      <c r="BR15" s="411"/>
      <c r="BS15" s="411"/>
      <c r="BT15" s="411"/>
      <c r="BU15" s="412"/>
      <c r="BV15" s="410">
        <v>154990841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16.5</v>
      </c>
      <c r="AD16" s="510"/>
      <c r="AE16" s="510"/>
      <c r="AF16" s="510"/>
      <c r="AG16" s="511"/>
      <c r="AH16" s="509">
        <v>15.1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173182919</v>
      </c>
      <c r="BO16" s="416"/>
      <c r="BP16" s="416"/>
      <c r="BQ16" s="416"/>
      <c r="BR16" s="416"/>
      <c r="BS16" s="416"/>
      <c r="BT16" s="416"/>
      <c r="BU16" s="417"/>
      <c r="BV16" s="415">
        <v>170407407</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5.9</v>
      </c>
      <c r="CU16" s="386"/>
      <c r="CV16" s="386"/>
      <c r="CW16" s="386"/>
      <c r="CX16" s="386"/>
      <c r="CY16" s="386"/>
      <c r="CZ16" s="386"/>
      <c r="DA16" s="387"/>
      <c r="DB16" s="385">
        <v>3.1</v>
      </c>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386007</v>
      </c>
      <c r="AD17" s="392"/>
      <c r="AE17" s="392"/>
      <c r="AF17" s="392"/>
      <c r="AG17" s="393"/>
      <c r="AH17" s="391">
        <v>372941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205599518</v>
      </c>
      <c r="BO17" s="416"/>
      <c r="BP17" s="416"/>
      <c r="BQ17" s="416"/>
      <c r="BR17" s="416"/>
      <c r="BS17" s="416"/>
      <c r="BT17" s="416"/>
      <c r="BU17" s="417"/>
      <c r="BV17" s="415">
        <v>200926138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786.3</v>
      </c>
      <c r="M18" s="480"/>
      <c r="N18" s="480"/>
      <c r="O18" s="480"/>
      <c r="P18" s="480"/>
      <c r="Q18" s="480"/>
      <c r="R18" s="481"/>
      <c r="S18" s="481"/>
      <c r="T18" s="481"/>
      <c r="U18" s="481"/>
      <c r="V18" s="482"/>
      <c r="W18" s="496"/>
      <c r="X18" s="497"/>
      <c r="Y18" s="497"/>
      <c r="Z18" s="497"/>
      <c r="AA18" s="497"/>
      <c r="AB18" s="505"/>
      <c r="AC18" s="379">
        <v>82.7</v>
      </c>
      <c r="AD18" s="380"/>
      <c r="AE18" s="380"/>
      <c r="AF18" s="380"/>
      <c r="AG18" s="483"/>
      <c r="AH18" s="379">
        <v>84</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237633658</v>
      </c>
      <c r="BO18" s="416"/>
      <c r="BP18" s="416"/>
      <c r="BQ18" s="416"/>
      <c r="BR18" s="416"/>
      <c r="BS18" s="416"/>
      <c r="BT18" s="416"/>
      <c r="BU18" s="417"/>
      <c r="BV18" s="415">
        <v>234484262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1376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300171605</v>
      </c>
      <c r="BO19" s="416"/>
      <c r="BP19" s="416"/>
      <c r="BQ19" s="416"/>
      <c r="BR19" s="416"/>
      <c r="BS19" s="416"/>
      <c r="BT19" s="416"/>
      <c r="BU19" s="417"/>
      <c r="BV19" s="415">
        <v>300920088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498953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773066538</v>
      </c>
      <c r="BO23" s="416"/>
      <c r="BP23" s="416"/>
      <c r="BQ23" s="416"/>
      <c r="BR23" s="416"/>
      <c r="BS23" s="416"/>
      <c r="BT23" s="416"/>
      <c r="BU23" s="417"/>
      <c r="BV23" s="415">
        <v>783603142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12183</v>
      </c>
      <c r="R24" s="392"/>
      <c r="S24" s="392"/>
      <c r="T24" s="392"/>
      <c r="U24" s="392"/>
      <c r="V24" s="393"/>
      <c r="W24" s="457"/>
      <c r="X24" s="448"/>
      <c r="Y24" s="449"/>
      <c r="Z24" s="388" t="s">
        <v>156</v>
      </c>
      <c r="AA24" s="389"/>
      <c r="AB24" s="389"/>
      <c r="AC24" s="389"/>
      <c r="AD24" s="389"/>
      <c r="AE24" s="389"/>
      <c r="AF24" s="389"/>
      <c r="AG24" s="390"/>
      <c r="AH24" s="391">
        <v>6386</v>
      </c>
      <c r="AI24" s="392"/>
      <c r="AJ24" s="392"/>
      <c r="AK24" s="392"/>
      <c r="AL24" s="393"/>
      <c r="AM24" s="391">
        <v>20850290</v>
      </c>
      <c r="AN24" s="392"/>
      <c r="AO24" s="392"/>
      <c r="AP24" s="392"/>
      <c r="AQ24" s="392"/>
      <c r="AR24" s="393"/>
      <c r="AS24" s="391">
        <v>3265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307959447</v>
      </c>
      <c r="BO24" s="416"/>
      <c r="BP24" s="416"/>
      <c r="BQ24" s="416"/>
      <c r="BR24" s="416"/>
      <c r="BS24" s="416"/>
      <c r="BT24" s="416"/>
      <c r="BU24" s="417"/>
      <c r="BV24" s="415">
        <v>317420594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3</v>
      </c>
      <c r="M25" s="392"/>
      <c r="N25" s="392"/>
      <c r="O25" s="392"/>
      <c r="P25" s="393"/>
      <c r="Q25" s="391">
        <v>9690</v>
      </c>
      <c r="R25" s="392"/>
      <c r="S25" s="392"/>
      <c r="T25" s="392"/>
      <c r="U25" s="392"/>
      <c r="V25" s="393"/>
      <c r="W25" s="457"/>
      <c r="X25" s="448"/>
      <c r="Y25" s="449"/>
      <c r="Z25" s="388" t="s">
        <v>159</v>
      </c>
      <c r="AA25" s="389"/>
      <c r="AB25" s="389"/>
      <c r="AC25" s="389"/>
      <c r="AD25" s="389"/>
      <c r="AE25" s="389"/>
      <c r="AF25" s="389"/>
      <c r="AG25" s="390"/>
      <c r="AH25" s="391">
        <v>1087</v>
      </c>
      <c r="AI25" s="392"/>
      <c r="AJ25" s="392"/>
      <c r="AK25" s="392"/>
      <c r="AL25" s="393"/>
      <c r="AM25" s="391">
        <v>3452312</v>
      </c>
      <c r="AN25" s="392"/>
      <c r="AO25" s="392"/>
      <c r="AP25" s="392"/>
      <c r="AQ25" s="392"/>
      <c r="AR25" s="393"/>
      <c r="AS25" s="391">
        <v>3176</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168655555</v>
      </c>
      <c r="BO25" s="411"/>
      <c r="BP25" s="411"/>
      <c r="BQ25" s="411"/>
      <c r="BR25" s="411"/>
      <c r="BS25" s="411"/>
      <c r="BT25" s="411"/>
      <c r="BU25" s="412"/>
      <c r="BV25" s="410">
        <v>159261407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8051</v>
      </c>
      <c r="R26" s="392"/>
      <c r="S26" s="392"/>
      <c r="T26" s="392"/>
      <c r="U26" s="392"/>
      <c r="V26" s="393"/>
      <c r="W26" s="457"/>
      <c r="X26" s="448"/>
      <c r="Y26" s="449"/>
      <c r="Z26" s="388" t="s">
        <v>162</v>
      </c>
      <c r="AA26" s="470"/>
      <c r="AB26" s="470"/>
      <c r="AC26" s="470"/>
      <c r="AD26" s="470"/>
      <c r="AE26" s="470"/>
      <c r="AF26" s="470"/>
      <c r="AG26" s="471"/>
      <c r="AH26" s="391">
        <v>510</v>
      </c>
      <c r="AI26" s="392"/>
      <c r="AJ26" s="392"/>
      <c r="AK26" s="392"/>
      <c r="AL26" s="393"/>
      <c r="AM26" s="391">
        <v>1828350</v>
      </c>
      <c r="AN26" s="392"/>
      <c r="AO26" s="392"/>
      <c r="AP26" s="392"/>
      <c r="AQ26" s="392"/>
      <c r="AR26" s="393"/>
      <c r="AS26" s="391">
        <v>3585</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v>2519185</v>
      </c>
      <c r="BO26" s="416"/>
      <c r="BP26" s="416"/>
      <c r="BQ26" s="416"/>
      <c r="BR26" s="416"/>
      <c r="BS26" s="416"/>
      <c r="BT26" s="416"/>
      <c r="BU26" s="417"/>
      <c r="BV26" s="415">
        <v>2670958</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10200</v>
      </c>
      <c r="R27" s="392"/>
      <c r="S27" s="392"/>
      <c r="T27" s="392"/>
      <c r="U27" s="392"/>
      <c r="V27" s="393"/>
      <c r="W27" s="457"/>
      <c r="X27" s="448"/>
      <c r="Y27" s="449"/>
      <c r="Z27" s="388" t="s">
        <v>165</v>
      </c>
      <c r="AA27" s="389"/>
      <c r="AB27" s="389"/>
      <c r="AC27" s="389"/>
      <c r="AD27" s="389"/>
      <c r="AE27" s="389"/>
      <c r="AF27" s="389"/>
      <c r="AG27" s="390"/>
      <c r="AH27" s="391">
        <v>4935</v>
      </c>
      <c r="AI27" s="392"/>
      <c r="AJ27" s="392"/>
      <c r="AK27" s="392"/>
      <c r="AL27" s="393"/>
      <c r="AM27" s="391">
        <v>18297754</v>
      </c>
      <c r="AN27" s="392"/>
      <c r="AO27" s="392"/>
      <c r="AP27" s="392"/>
      <c r="AQ27" s="392"/>
      <c r="AR27" s="393"/>
      <c r="AS27" s="391">
        <v>3708</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18317503</v>
      </c>
      <c r="BO27" s="419"/>
      <c r="BP27" s="419"/>
      <c r="BQ27" s="419"/>
      <c r="BR27" s="419"/>
      <c r="BS27" s="419"/>
      <c r="BT27" s="419"/>
      <c r="BU27" s="420"/>
      <c r="BV27" s="418">
        <v>18246833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9100</v>
      </c>
      <c r="R28" s="392"/>
      <c r="S28" s="392"/>
      <c r="T28" s="392"/>
      <c r="U28" s="392"/>
      <c r="V28" s="393"/>
      <c r="W28" s="457"/>
      <c r="X28" s="448"/>
      <c r="Y28" s="449"/>
      <c r="Z28" s="388" t="s">
        <v>168</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29289311</v>
      </c>
      <c r="BO28" s="411"/>
      <c r="BP28" s="411"/>
      <c r="BQ28" s="411"/>
      <c r="BR28" s="411"/>
      <c r="BS28" s="411"/>
      <c r="BT28" s="411"/>
      <c r="BU28" s="412"/>
      <c r="BV28" s="410">
        <v>32242317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53</v>
      </c>
      <c r="M29" s="392"/>
      <c r="N29" s="392"/>
      <c r="O29" s="392"/>
      <c r="P29" s="393"/>
      <c r="Q29" s="391">
        <v>8400</v>
      </c>
      <c r="R29" s="392"/>
      <c r="S29" s="392"/>
      <c r="T29" s="392"/>
      <c r="U29" s="392"/>
      <c r="V29" s="393"/>
      <c r="W29" s="458"/>
      <c r="X29" s="459"/>
      <c r="Y29" s="460"/>
      <c r="Z29" s="388" t="s">
        <v>172</v>
      </c>
      <c r="AA29" s="389"/>
      <c r="AB29" s="389"/>
      <c r="AC29" s="389"/>
      <c r="AD29" s="389"/>
      <c r="AE29" s="389"/>
      <c r="AF29" s="389"/>
      <c r="AG29" s="390"/>
      <c r="AH29" s="391">
        <v>11321</v>
      </c>
      <c r="AI29" s="392"/>
      <c r="AJ29" s="392"/>
      <c r="AK29" s="392"/>
      <c r="AL29" s="393"/>
      <c r="AM29" s="391">
        <v>39148044</v>
      </c>
      <c r="AN29" s="392"/>
      <c r="AO29" s="392"/>
      <c r="AP29" s="392"/>
      <c r="AQ29" s="392"/>
      <c r="AR29" s="393"/>
      <c r="AS29" s="391">
        <v>3458</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7175700</v>
      </c>
      <c r="BO29" s="416"/>
      <c r="BP29" s="416"/>
      <c r="BQ29" s="416"/>
      <c r="BR29" s="416"/>
      <c r="BS29" s="416"/>
      <c r="BT29" s="416"/>
      <c r="BU29" s="417"/>
      <c r="BV29" s="415">
        <v>7034585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102.9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130009889</v>
      </c>
      <c r="BO30" s="419"/>
      <c r="BP30" s="419"/>
      <c r="BQ30" s="419"/>
      <c r="BR30" s="419"/>
      <c r="BS30" s="419"/>
      <c r="BT30" s="419"/>
      <c r="BU30" s="420"/>
      <c r="BV30" s="418">
        <v>128210495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下水道事業会計</v>
      </c>
      <c r="AP34" s="374"/>
      <c r="AQ34" s="374"/>
      <c r="AR34" s="374"/>
      <c r="AS34" s="374"/>
      <c r="AT34" s="374"/>
      <c r="AU34" s="374"/>
      <c r="AV34" s="374"/>
      <c r="AW34" s="374"/>
      <c r="AX34" s="374"/>
      <c r="AY34" s="374"/>
      <c r="AZ34" s="374"/>
      <c r="BA34" s="374"/>
      <c r="BB34" s="374"/>
      <c r="BC34" s="374"/>
      <c r="BD34" s="167"/>
      <c r="BE34" s="375">
        <f>IF(BG34="","",MAX(C34:D43,U34:V43,AM34:AN43)+1)</f>
        <v>17</v>
      </c>
      <c r="BF34" s="375"/>
      <c r="BG34" s="374" t="str">
        <f>IF('各会計、関係団体の財政状況及び健全化判断比率'!B38="","",'各会計、関係団体の財政状況及び健全化判断比率'!B38)</f>
        <v>中央卸売市場事業特別会計</v>
      </c>
      <c r="BH34" s="374"/>
      <c r="BI34" s="374"/>
      <c r="BJ34" s="374"/>
      <c r="BK34" s="374"/>
      <c r="BL34" s="374"/>
      <c r="BM34" s="374"/>
      <c r="BN34" s="374"/>
      <c r="BO34" s="374"/>
      <c r="BP34" s="374"/>
      <c r="BQ34" s="374"/>
      <c r="BR34" s="374"/>
      <c r="BS34" s="374"/>
      <c r="BT34" s="374"/>
      <c r="BU34" s="374"/>
      <c r="BV34" s="167"/>
      <c r="BW34" s="375">
        <f>IF(BY34="","",MAX(C34:D43,U34:V43,AM34:AN43,BE34:BF43)+1)</f>
        <v>18</v>
      </c>
      <c r="BX34" s="375"/>
      <c r="BY34" s="374" t="str">
        <f>IF('各会計、関係団体の財政状況及び健全化判断比率'!B68="","",'各会計、関係団体の財政状況及び健全化判断比率'!B68)</f>
        <v>宮城県後期高齢者医療広域連合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（公財）仙台観光国際協会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都市改造事業特別会計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駐車場事業特別会計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IF('各会計、関係団体の財政状況及び健全化判断比率'!B33="","",'各会計、関係団体の財政状況及び健全化判断比率'!B33)</f>
        <v>自動車運送事業会計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t="str">
        <f t="shared" ref="BW35:BW43" si="2">IF(BY35="","",BW34+1)</f>
        <v/>
      </c>
      <c r="BX35" s="375"/>
      <c r="BY35" s="374" t="str">
        <f>IF('各会計、関係団体の財政状況及び健全化判断比率'!B69="","",'各会計、関係団体の財政状況及び健全化判断比率'!B69)</f>
        <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（公財）仙台ひと・まち交流財団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公共用地先行取得事業特別会計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介護保険事業特別会計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IF('各会計、関係団体の財政状況及び健全化判断比率'!B34="","",'各会計、関係団体の財政状況及び健全化判断比率'!B34)</f>
        <v>高速鉄道事業会計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（株）たいはっくる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母子父子寡婦福祉資金貸付事業特別会計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後期高齢者医療事業特別会計</v>
      </c>
      <c r="X37" s="374"/>
      <c r="Y37" s="374"/>
      <c r="Z37" s="374"/>
      <c r="AA37" s="374"/>
      <c r="AB37" s="374"/>
      <c r="AC37" s="374"/>
      <c r="AD37" s="374"/>
      <c r="AE37" s="374"/>
      <c r="AF37" s="374"/>
      <c r="AG37" s="374"/>
      <c r="AH37" s="374"/>
      <c r="AI37" s="374"/>
      <c r="AJ37" s="374"/>
      <c r="AK37" s="374"/>
      <c r="AL37" s="167"/>
      <c r="AM37" s="375">
        <f t="shared" si="0"/>
        <v>14</v>
      </c>
      <c r="AN37" s="375"/>
      <c r="AO37" s="374" t="str">
        <f>IF('各会計、関係団体の財政状況及び健全化判断比率'!B35="","",'各会計、関係団体の財政状況及び健全化判断比率'!B35)</f>
        <v>水道事業会計</v>
      </c>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（公財）せんだい男女共同参画財団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新墓園事業特別会計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f t="shared" si="0"/>
        <v>15</v>
      </c>
      <c r="AN38" s="375"/>
      <c r="AO38" s="374" t="str">
        <f>IF('各会計、関係団体の財政状況及び健全化判断比率'!B36="","",'各会計、関係団体の財政状況及び健全化判断比率'!B36)</f>
        <v>ガス事業会計</v>
      </c>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f t="shared" si="3"/>
        <v>23</v>
      </c>
      <c r="CP38" s="375"/>
      <c r="CQ38" s="374" t="str">
        <f>IF('各会計、関係団体の財政状況及び健全化判断比率'!BS11="","",'各会計、関係団体の財政状況及び健全化判断比率'!BS11)</f>
        <v>（公財）仙台市スポーツ振興事業団</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公債管理特別会計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f t="shared" si="0"/>
        <v>16</v>
      </c>
      <c r="AN39" s="375"/>
      <c r="AO39" s="374" t="str">
        <f>IF('各会計、関係団体の財政状況及び健全化判断比率'!B37="","",'各会計、関係団体の財政状況及び健全化判断比率'!B37)</f>
        <v>病院事業会計</v>
      </c>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24</v>
      </c>
      <c r="CP39" s="375"/>
      <c r="CQ39" s="374" t="str">
        <f>IF('各会計、関係団体の財政状況及び健全化判断比率'!BS12="","",'各会計、関係団体の財政状況及び健全化判断比率'!BS12)</f>
        <v>（公財）仙台市市民文化事業団</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25</v>
      </c>
      <c r="CP40" s="375"/>
      <c r="CQ40" s="374" t="str">
        <f>IF('各会計、関係団体の財政状況及び健全化判断比率'!BS13="","",'各会計、関係団体の財政状況及び健全化判断比率'!BS13)</f>
        <v>（公財）仙台フィルハーモニー管弦楽団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26</v>
      </c>
      <c r="CP41" s="375"/>
      <c r="CQ41" s="374" t="str">
        <f>IF('各会計、関係団体の財政状況及び健全化判断比率'!BS14="","",'各会計、関係団体の財政状況及び健全化判断比率'!BS14)</f>
        <v>仙台市社会福祉協議会</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27</v>
      </c>
      <c r="CP42" s="375"/>
      <c r="CQ42" s="374" t="str">
        <f>IF('各会計、関係団体の財政状況及び健全化判断比率'!BS15="","",'各会計、関係団体の財政状況及び健全化判断比率'!BS15)</f>
        <v>（福）緑仙会</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28</v>
      </c>
      <c r="CP43" s="375"/>
      <c r="CQ43" s="374" t="str">
        <f>IF('各会計、関係団体の財政状況及び健全化判断比率'!BS16="","",'各会計、関係団体の財政状況及び健全化判断比率'!BS16)</f>
        <v>（公財）仙台市健康福祉事業団</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188524392</v>
      </c>
      <c r="S5" s="671"/>
      <c r="T5" s="671"/>
      <c r="U5" s="671"/>
      <c r="V5" s="671"/>
      <c r="W5" s="671"/>
      <c r="X5" s="671"/>
      <c r="Y5" s="718"/>
      <c r="Z5" s="731">
        <v>38.6</v>
      </c>
      <c r="AA5" s="731"/>
      <c r="AB5" s="731"/>
      <c r="AC5" s="731"/>
      <c r="AD5" s="732">
        <v>170967445</v>
      </c>
      <c r="AE5" s="732"/>
      <c r="AF5" s="732"/>
      <c r="AG5" s="732"/>
      <c r="AH5" s="732"/>
      <c r="AI5" s="732"/>
      <c r="AJ5" s="732"/>
      <c r="AK5" s="732"/>
      <c r="AL5" s="719">
        <v>77.3</v>
      </c>
      <c r="AM5" s="688"/>
      <c r="AN5" s="688"/>
      <c r="AO5" s="720"/>
      <c r="AP5" s="707" t="s">
        <v>211</v>
      </c>
      <c r="AQ5" s="708"/>
      <c r="AR5" s="708"/>
      <c r="AS5" s="708"/>
      <c r="AT5" s="708"/>
      <c r="AU5" s="708"/>
      <c r="AV5" s="708"/>
      <c r="AW5" s="708"/>
      <c r="AX5" s="708"/>
      <c r="AY5" s="708"/>
      <c r="AZ5" s="708"/>
      <c r="BA5" s="708"/>
      <c r="BB5" s="708"/>
      <c r="BC5" s="708"/>
      <c r="BD5" s="708"/>
      <c r="BE5" s="708"/>
      <c r="BF5" s="709"/>
      <c r="BG5" s="620">
        <v>169212745</v>
      </c>
      <c r="BH5" s="621"/>
      <c r="BI5" s="621"/>
      <c r="BJ5" s="621"/>
      <c r="BK5" s="621"/>
      <c r="BL5" s="621"/>
      <c r="BM5" s="621"/>
      <c r="BN5" s="622"/>
      <c r="BO5" s="673">
        <v>89.8</v>
      </c>
      <c r="BP5" s="673"/>
      <c r="BQ5" s="673"/>
      <c r="BR5" s="673"/>
      <c r="BS5" s="674">
        <v>3764403</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2952823</v>
      </c>
      <c r="S6" s="621"/>
      <c r="T6" s="621"/>
      <c r="U6" s="621"/>
      <c r="V6" s="621"/>
      <c r="W6" s="621"/>
      <c r="X6" s="621"/>
      <c r="Y6" s="622"/>
      <c r="Z6" s="673">
        <v>0.6</v>
      </c>
      <c r="AA6" s="673"/>
      <c r="AB6" s="673"/>
      <c r="AC6" s="673"/>
      <c r="AD6" s="674">
        <v>2952823</v>
      </c>
      <c r="AE6" s="674"/>
      <c r="AF6" s="674"/>
      <c r="AG6" s="674"/>
      <c r="AH6" s="674"/>
      <c r="AI6" s="674"/>
      <c r="AJ6" s="674"/>
      <c r="AK6" s="674"/>
      <c r="AL6" s="643">
        <v>1.3</v>
      </c>
      <c r="AM6" s="675"/>
      <c r="AN6" s="675"/>
      <c r="AO6" s="676"/>
      <c r="AP6" s="617" t="s">
        <v>216</v>
      </c>
      <c r="AQ6" s="618"/>
      <c r="AR6" s="618"/>
      <c r="AS6" s="618"/>
      <c r="AT6" s="618"/>
      <c r="AU6" s="618"/>
      <c r="AV6" s="618"/>
      <c r="AW6" s="618"/>
      <c r="AX6" s="618"/>
      <c r="AY6" s="618"/>
      <c r="AZ6" s="618"/>
      <c r="BA6" s="618"/>
      <c r="BB6" s="618"/>
      <c r="BC6" s="618"/>
      <c r="BD6" s="618"/>
      <c r="BE6" s="618"/>
      <c r="BF6" s="619"/>
      <c r="BG6" s="620">
        <v>169212745</v>
      </c>
      <c r="BH6" s="621"/>
      <c r="BI6" s="621"/>
      <c r="BJ6" s="621"/>
      <c r="BK6" s="621"/>
      <c r="BL6" s="621"/>
      <c r="BM6" s="621"/>
      <c r="BN6" s="622"/>
      <c r="BO6" s="673">
        <v>89.8</v>
      </c>
      <c r="BP6" s="673"/>
      <c r="BQ6" s="673"/>
      <c r="BR6" s="673"/>
      <c r="BS6" s="674">
        <v>3764403</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1503598</v>
      </c>
      <c r="CS6" s="621"/>
      <c r="CT6" s="621"/>
      <c r="CU6" s="621"/>
      <c r="CV6" s="621"/>
      <c r="CW6" s="621"/>
      <c r="CX6" s="621"/>
      <c r="CY6" s="622"/>
      <c r="CZ6" s="673">
        <v>0.3</v>
      </c>
      <c r="DA6" s="673"/>
      <c r="DB6" s="673"/>
      <c r="DC6" s="673"/>
      <c r="DD6" s="626">
        <v>5830</v>
      </c>
      <c r="DE6" s="621"/>
      <c r="DF6" s="621"/>
      <c r="DG6" s="621"/>
      <c r="DH6" s="621"/>
      <c r="DI6" s="621"/>
      <c r="DJ6" s="621"/>
      <c r="DK6" s="621"/>
      <c r="DL6" s="621"/>
      <c r="DM6" s="621"/>
      <c r="DN6" s="621"/>
      <c r="DO6" s="621"/>
      <c r="DP6" s="622"/>
      <c r="DQ6" s="626">
        <v>1503598</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122844</v>
      </c>
      <c r="S7" s="621"/>
      <c r="T7" s="621"/>
      <c r="U7" s="621"/>
      <c r="V7" s="621"/>
      <c r="W7" s="621"/>
      <c r="X7" s="621"/>
      <c r="Y7" s="622"/>
      <c r="Z7" s="673">
        <v>0</v>
      </c>
      <c r="AA7" s="673"/>
      <c r="AB7" s="673"/>
      <c r="AC7" s="673"/>
      <c r="AD7" s="674">
        <v>122844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90387094</v>
      </c>
      <c r="BH7" s="621"/>
      <c r="BI7" s="621"/>
      <c r="BJ7" s="621"/>
      <c r="BK7" s="621"/>
      <c r="BL7" s="621"/>
      <c r="BM7" s="621"/>
      <c r="BN7" s="622"/>
      <c r="BO7" s="673">
        <v>47.9</v>
      </c>
      <c r="BP7" s="673"/>
      <c r="BQ7" s="673"/>
      <c r="BR7" s="673"/>
      <c r="BS7" s="674">
        <v>3764403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53322229</v>
      </c>
      <c r="CS7" s="621"/>
      <c r="CT7" s="621"/>
      <c r="CU7" s="621"/>
      <c r="CV7" s="621"/>
      <c r="CW7" s="621"/>
      <c r="CX7" s="621"/>
      <c r="CY7" s="622"/>
      <c r="CZ7" s="673">
        <v>11.2</v>
      </c>
      <c r="DA7" s="673"/>
      <c r="DB7" s="673"/>
      <c r="DC7" s="673"/>
      <c r="DD7" s="626">
        <v>2259313</v>
      </c>
      <c r="DE7" s="621"/>
      <c r="DF7" s="621"/>
      <c r="DG7" s="621"/>
      <c r="DH7" s="621"/>
      <c r="DI7" s="621"/>
      <c r="DJ7" s="621"/>
      <c r="DK7" s="621"/>
      <c r="DL7" s="621"/>
      <c r="DM7" s="621"/>
      <c r="DN7" s="621"/>
      <c r="DO7" s="621"/>
      <c r="DP7" s="622"/>
      <c r="DQ7" s="626">
        <v>37710825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354730</v>
      </c>
      <c r="S8" s="621"/>
      <c r="T8" s="621"/>
      <c r="U8" s="621"/>
      <c r="V8" s="621"/>
      <c r="W8" s="621"/>
      <c r="X8" s="621"/>
      <c r="Y8" s="622"/>
      <c r="Z8" s="673">
        <v>0.1</v>
      </c>
      <c r="AA8" s="673"/>
      <c r="AB8" s="673"/>
      <c r="AC8" s="673"/>
      <c r="AD8" s="674">
        <v>354730</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1814246</v>
      </c>
      <c r="BH8" s="621"/>
      <c r="BI8" s="621"/>
      <c r="BJ8" s="621"/>
      <c r="BK8" s="621"/>
      <c r="BL8" s="621"/>
      <c r="BM8" s="621"/>
      <c r="BN8" s="622"/>
      <c r="BO8" s="673">
        <v>1</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160678916</v>
      </c>
      <c r="CS8" s="621"/>
      <c r="CT8" s="621"/>
      <c r="CU8" s="621"/>
      <c r="CV8" s="621"/>
      <c r="CW8" s="621"/>
      <c r="CX8" s="621"/>
      <c r="CY8" s="622"/>
      <c r="CZ8" s="673">
        <v>33.9</v>
      </c>
      <c r="DA8" s="673"/>
      <c r="DB8" s="673"/>
      <c r="DC8" s="673"/>
      <c r="DD8" s="626">
        <v>4749473</v>
      </c>
      <c r="DE8" s="621"/>
      <c r="DF8" s="621"/>
      <c r="DG8" s="621"/>
      <c r="DH8" s="621"/>
      <c r="DI8" s="621"/>
      <c r="DJ8" s="621"/>
      <c r="DK8" s="621"/>
      <c r="DL8" s="621"/>
      <c r="DM8" s="621"/>
      <c r="DN8" s="621"/>
      <c r="DO8" s="621"/>
      <c r="DP8" s="622"/>
      <c r="DQ8" s="626">
        <v>75665636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204478</v>
      </c>
      <c r="S9" s="621"/>
      <c r="T9" s="621"/>
      <c r="U9" s="621"/>
      <c r="V9" s="621"/>
      <c r="W9" s="621"/>
      <c r="X9" s="621"/>
      <c r="Y9" s="622"/>
      <c r="Z9" s="673">
        <v>0</v>
      </c>
      <c r="AA9" s="673"/>
      <c r="AB9" s="673"/>
      <c r="AC9" s="673"/>
      <c r="AD9" s="674">
        <v>204478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63399250</v>
      </c>
      <c r="BH9" s="621"/>
      <c r="BI9" s="621"/>
      <c r="BJ9" s="621"/>
      <c r="BK9" s="621"/>
      <c r="BL9" s="621"/>
      <c r="BM9" s="621"/>
      <c r="BN9" s="622"/>
      <c r="BO9" s="673">
        <v>33.6</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36975194</v>
      </c>
      <c r="CS9" s="621"/>
      <c r="CT9" s="621"/>
      <c r="CU9" s="621"/>
      <c r="CV9" s="621"/>
      <c r="CW9" s="621"/>
      <c r="CX9" s="621"/>
      <c r="CY9" s="622"/>
      <c r="CZ9" s="673">
        <v>7.8</v>
      </c>
      <c r="DA9" s="673"/>
      <c r="DB9" s="673"/>
      <c r="DC9" s="673"/>
      <c r="DD9" s="626">
        <v>8850044</v>
      </c>
      <c r="DE9" s="621"/>
      <c r="DF9" s="621"/>
      <c r="DG9" s="621"/>
      <c r="DH9" s="621"/>
      <c r="DI9" s="621"/>
      <c r="DJ9" s="621"/>
      <c r="DK9" s="621"/>
      <c r="DL9" s="621"/>
      <c r="DM9" s="621"/>
      <c r="DN9" s="621"/>
      <c r="DO9" s="621"/>
      <c r="DP9" s="622"/>
      <c r="DQ9" s="626">
        <v>25072306</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19378320</v>
      </c>
      <c r="S10" s="621"/>
      <c r="T10" s="621"/>
      <c r="U10" s="621"/>
      <c r="V10" s="621"/>
      <c r="W10" s="621"/>
      <c r="X10" s="621"/>
      <c r="Y10" s="622"/>
      <c r="Z10" s="673">
        <v>4</v>
      </c>
      <c r="AA10" s="673"/>
      <c r="AB10" s="673"/>
      <c r="AC10" s="673"/>
      <c r="AD10" s="674">
        <v>19378320</v>
      </c>
      <c r="AE10" s="674"/>
      <c r="AF10" s="674"/>
      <c r="AG10" s="674"/>
      <c r="AH10" s="674"/>
      <c r="AI10" s="674"/>
      <c r="AJ10" s="674"/>
      <c r="AK10" s="674"/>
      <c r="AL10" s="643">
        <v>8.8000000000000007</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5298504</v>
      </c>
      <c r="BH10" s="621"/>
      <c r="BI10" s="621"/>
      <c r="BJ10" s="621"/>
      <c r="BK10" s="621"/>
      <c r="BL10" s="621"/>
      <c r="BM10" s="621"/>
      <c r="BN10" s="622"/>
      <c r="BO10" s="673">
        <v>2.8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636835</v>
      </c>
      <c r="CS10" s="621"/>
      <c r="CT10" s="621"/>
      <c r="CU10" s="621"/>
      <c r="CV10" s="621"/>
      <c r="CW10" s="621"/>
      <c r="CX10" s="621"/>
      <c r="CY10" s="622"/>
      <c r="CZ10" s="673">
        <v>0.1</v>
      </c>
      <c r="DA10" s="673"/>
      <c r="DB10" s="673"/>
      <c r="DC10" s="673"/>
      <c r="DD10" s="626">
        <v>50685</v>
      </c>
      <c r="DE10" s="621"/>
      <c r="DF10" s="621"/>
      <c r="DG10" s="621"/>
      <c r="DH10" s="621"/>
      <c r="DI10" s="621"/>
      <c r="DJ10" s="621"/>
      <c r="DK10" s="621"/>
      <c r="DL10" s="621"/>
      <c r="DM10" s="621"/>
      <c r="DN10" s="621"/>
      <c r="DO10" s="621"/>
      <c r="DP10" s="622"/>
      <c r="DQ10" s="626">
        <v>153379</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135708</v>
      </c>
      <c r="S11" s="621"/>
      <c r="T11" s="621"/>
      <c r="U11" s="621"/>
      <c r="V11" s="621"/>
      <c r="W11" s="621"/>
      <c r="X11" s="621"/>
      <c r="Y11" s="622"/>
      <c r="Z11" s="673">
        <v>0</v>
      </c>
      <c r="AA11" s="673"/>
      <c r="AB11" s="673"/>
      <c r="AC11" s="673"/>
      <c r="AD11" s="674">
        <v>135708</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19875094</v>
      </c>
      <c r="BH11" s="621"/>
      <c r="BI11" s="621"/>
      <c r="BJ11" s="621"/>
      <c r="BK11" s="621"/>
      <c r="BL11" s="621"/>
      <c r="BM11" s="621"/>
      <c r="BN11" s="622"/>
      <c r="BO11" s="673">
        <v>10.5</v>
      </c>
      <c r="BP11" s="673"/>
      <c r="BQ11" s="673"/>
      <c r="BR11" s="673"/>
      <c r="BS11" s="626">
        <v>3764403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2809982</v>
      </c>
      <c r="CS11" s="621"/>
      <c r="CT11" s="621"/>
      <c r="CU11" s="621"/>
      <c r="CV11" s="621"/>
      <c r="CW11" s="621"/>
      <c r="CX11" s="621"/>
      <c r="CY11" s="622"/>
      <c r="CZ11" s="673">
        <v>0.6</v>
      </c>
      <c r="DA11" s="673"/>
      <c r="DB11" s="673"/>
      <c r="DC11" s="673"/>
      <c r="DD11" s="626">
        <v>174255</v>
      </c>
      <c r="DE11" s="621"/>
      <c r="DF11" s="621"/>
      <c r="DG11" s="621"/>
      <c r="DH11" s="621"/>
      <c r="DI11" s="621"/>
      <c r="DJ11" s="621"/>
      <c r="DK11" s="621"/>
      <c r="DL11" s="621"/>
      <c r="DM11" s="621"/>
      <c r="DN11" s="621"/>
      <c r="DO11" s="621"/>
      <c r="DP11" s="622"/>
      <c r="DQ11" s="626">
        <v>1688220</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68982247</v>
      </c>
      <c r="BH12" s="621"/>
      <c r="BI12" s="621"/>
      <c r="BJ12" s="621"/>
      <c r="BK12" s="621"/>
      <c r="BL12" s="621"/>
      <c r="BM12" s="621"/>
      <c r="BN12" s="622"/>
      <c r="BO12" s="673">
        <v>36.6</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20233567</v>
      </c>
      <c r="CS12" s="621"/>
      <c r="CT12" s="621"/>
      <c r="CU12" s="621"/>
      <c r="CV12" s="621"/>
      <c r="CW12" s="621"/>
      <c r="CX12" s="621"/>
      <c r="CY12" s="622"/>
      <c r="CZ12" s="673">
        <v>4.3</v>
      </c>
      <c r="DA12" s="673"/>
      <c r="DB12" s="673"/>
      <c r="DC12" s="673"/>
      <c r="DD12" s="626">
        <v>699532</v>
      </c>
      <c r="DE12" s="621"/>
      <c r="DF12" s="621"/>
      <c r="DG12" s="621"/>
      <c r="DH12" s="621"/>
      <c r="DI12" s="621"/>
      <c r="DJ12" s="621"/>
      <c r="DK12" s="621"/>
      <c r="DL12" s="621"/>
      <c r="DM12" s="621"/>
      <c r="DN12" s="621"/>
      <c r="DO12" s="621"/>
      <c r="DP12" s="622"/>
      <c r="DQ12" s="626">
        <v>3134502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672832</v>
      </c>
      <c r="S13" s="621"/>
      <c r="T13" s="621"/>
      <c r="U13" s="621"/>
      <c r="V13" s="621"/>
      <c r="W13" s="621"/>
      <c r="X13" s="621"/>
      <c r="Y13" s="622"/>
      <c r="Z13" s="673">
        <v>0.1</v>
      </c>
      <c r="AA13" s="673"/>
      <c r="AB13" s="673"/>
      <c r="AC13" s="673"/>
      <c r="AD13" s="674">
        <v>672832</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68669990</v>
      </c>
      <c r="BH13" s="621"/>
      <c r="BI13" s="621"/>
      <c r="BJ13" s="621"/>
      <c r="BK13" s="621"/>
      <c r="BL13" s="621"/>
      <c r="BM13" s="621"/>
      <c r="BN13" s="622"/>
      <c r="BO13" s="673">
        <v>36.4</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63883709</v>
      </c>
      <c r="CS13" s="621"/>
      <c r="CT13" s="621"/>
      <c r="CU13" s="621"/>
      <c r="CV13" s="621"/>
      <c r="CW13" s="621"/>
      <c r="CX13" s="621"/>
      <c r="CY13" s="622"/>
      <c r="CZ13" s="673">
        <v>13.5</v>
      </c>
      <c r="DA13" s="673"/>
      <c r="DB13" s="673"/>
      <c r="DC13" s="673"/>
      <c r="DD13" s="626">
        <v>29542664</v>
      </c>
      <c r="DE13" s="621"/>
      <c r="DF13" s="621"/>
      <c r="DG13" s="621"/>
      <c r="DH13" s="621"/>
      <c r="DI13" s="621"/>
      <c r="DJ13" s="621"/>
      <c r="DK13" s="621"/>
      <c r="DL13" s="621"/>
      <c r="DM13" s="621"/>
      <c r="DN13" s="621"/>
      <c r="DO13" s="621"/>
      <c r="DP13" s="622"/>
      <c r="DQ13" s="626">
        <v>31685818</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v>8040794</v>
      </c>
      <c r="S14" s="621"/>
      <c r="T14" s="621"/>
      <c r="U14" s="621"/>
      <c r="V14" s="621"/>
      <c r="W14" s="621"/>
      <c r="X14" s="621"/>
      <c r="Y14" s="622"/>
      <c r="Z14" s="673">
        <v>1.6</v>
      </c>
      <c r="AA14" s="673"/>
      <c r="AB14" s="673"/>
      <c r="AC14" s="673"/>
      <c r="AD14" s="674">
        <v>8040794</v>
      </c>
      <c r="AE14" s="674"/>
      <c r="AF14" s="674"/>
      <c r="AG14" s="674"/>
      <c r="AH14" s="674"/>
      <c r="AI14" s="674"/>
      <c r="AJ14" s="674"/>
      <c r="AK14" s="674"/>
      <c r="AL14" s="643">
        <v>3.6</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1424355</v>
      </c>
      <c r="BH14" s="621"/>
      <c r="BI14" s="621"/>
      <c r="BJ14" s="621"/>
      <c r="BK14" s="621"/>
      <c r="BL14" s="621"/>
      <c r="BM14" s="621"/>
      <c r="BN14" s="622"/>
      <c r="BO14" s="673">
        <v>0.8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14268689</v>
      </c>
      <c r="CS14" s="621"/>
      <c r="CT14" s="621"/>
      <c r="CU14" s="621"/>
      <c r="CV14" s="621"/>
      <c r="CW14" s="621"/>
      <c r="CX14" s="621"/>
      <c r="CY14" s="622"/>
      <c r="CZ14" s="673">
        <v>3</v>
      </c>
      <c r="DA14" s="673"/>
      <c r="DB14" s="673"/>
      <c r="DC14" s="673"/>
      <c r="DD14" s="626">
        <v>2639979</v>
      </c>
      <c r="DE14" s="621"/>
      <c r="DF14" s="621"/>
      <c r="DG14" s="621"/>
      <c r="DH14" s="621"/>
      <c r="DI14" s="621"/>
      <c r="DJ14" s="621"/>
      <c r="DK14" s="621"/>
      <c r="DL14" s="621"/>
      <c r="DM14" s="621"/>
      <c r="DN14" s="621"/>
      <c r="DO14" s="621"/>
      <c r="DP14" s="622"/>
      <c r="DQ14" s="626">
        <v>11853905</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583505</v>
      </c>
      <c r="S15" s="621"/>
      <c r="T15" s="621"/>
      <c r="U15" s="621"/>
      <c r="V15" s="621"/>
      <c r="W15" s="621"/>
      <c r="X15" s="621"/>
      <c r="Y15" s="622"/>
      <c r="Z15" s="673">
        <v>0.1</v>
      </c>
      <c r="AA15" s="673"/>
      <c r="AB15" s="673"/>
      <c r="AC15" s="673"/>
      <c r="AD15" s="674">
        <v>583505</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8392957</v>
      </c>
      <c r="BH15" s="621"/>
      <c r="BI15" s="621"/>
      <c r="BJ15" s="621"/>
      <c r="BK15" s="621"/>
      <c r="BL15" s="621"/>
      <c r="BM15" s="621"/>
      <c r="BN15" s="622"/>
      <c r="BO15" s="673">
        <v>4.5</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45512949</v>
      </c>
      <c r="CS15" s="621"/>
      <c r="CT15" s="621"/>
      <c r="CU15" s="621"/>
      <c r="CV15" s="621"/>
      <c r="CW15" s="621"/>
      <c r="CX15" s="621"/>
      <c r="CY15" s="622"/>
      <c r="CZ15" s="673">
        <v>9.6</v>
      </c>
      <c r="DA15" s="673"/>
      <c r="DB15" s="673"/>
      <c r="DC15" s="673"/>
      <c r="DD15" s="626">
        <v>8807877</v>
      </c>
      <c r="DE15" s="621"/>
      <c r="DF15" s="621"/>
      <c r="DG15" s="621"/>
      <c r="DH15" s="621"/>
      <c r="DI15" s="621"/>
      <c r="DJ15" s="621"/>
      <c r="DK15" s="621"/>
      <c r="DL15" s="621"/>
      <c r="DM15" s="621"/>
      <c r="DN15" s="621"/>
      <c r="DO15" s="621"/>
      <c r="DP15" s="622"/>
      <c r="DQ15" s="626">
        <v>33927384</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27615897</v>
      </c>
      <c r="S16" s="621"/>
      <c r="T16" s="621"/>
      <c r="U16" s="621"/>
      <c r="V16" s="621"/>
      <c r="W16" s="621"/>
      <c r="X16" s="621"/>
      <c r="Y16" s="622"/>
      <c r="Z16" s="673">
        <v>5.6</v>
      </c>
      <c r="AA16" s="673"/>
      <c r="AB16" s="673"/>
      <c r="AC16" s="673"/>
      <c r="AD16" s="674">
        <v>14543684</v>
      </c>
      <c r="AE16" s="674"/>
      <c r="AF16" s="674"/>
      <c r="AG16" s="674"/>
      <c r="AH16" s="674"/>
      <c r="AI16" s="674"/>
      <c r="AJ16" s="674"/>
      <c r="AK16" s="674"/>
      <c r="AL16" s="643">
        <v>6.6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1738</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5319908</v>
      </c>
      <c r="CS16" s="621"/>
      <c r="CT16" s="621"/>
      <c r="CU16" s="621"/>
      <c r="CV16" s="621"/>
      <c r="CW16" s="621"/>
      <c r="CX16" s="621"/>
      <c r="CY16" s="622"/>
      <c r="CZ16" s="673">
        <v>1.1000000000000001</v>
      </c>
      <c r="DA16" s="673"/>
      <c r="DB16" s="673"/>
      <c r="DC16" s="673"/>
      <c r="DD16" s="626" t="s">
        <v>113</v>
      </c>
      <c r="DE16" s="621"/>
      <c r="DF16" s="621"/>
      <c r="DG16" s="621"/>
      <c r="DH16" s="621"/>
      <c r="DI16" s="621"/>
      <c r="DJ16" s="621"/>
      <c r="DK16" s="621"/>
      <c r="DL16" s="621"/>
      <c r="DM16" s="621"/>
      <c r="DN16" s="621"/>
      <c r="DO16" s="621"/>
      <c r="DP16" s="622"/>
      <c r="DQ16" s="626">
        <v>1000508</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14543684</v>
      </c>
      <c r="S17" s="621"/>
      <c r="T17" s="621"/>
      <c r="U17" s="621"/>
      <c r="V17" s="621"/>
      <c r="W17" s="621"/>
      <c r="X17" s="621"/>
      <c r="Y17" s="622"/>
      <c r="Z17" s="673">
        <v>3</v>
      </c>
      <c r="AA17" s="673"/>
      <c r="AB17" s="673"/>
      <c r="AC17" s="673"/>
      <c r="AD17" s="674">
        <v>14543684</v>
      </c>
      <c r="AE17" s="674"/>
      <c r="AF17" s="674"/>
      <c r="AG17" s="674"/>
      <c r="AH17" s="674"/>
      <c r="AI17" s="674"/>
      <c r="AJ17" s="674"/>
      <c r="AK17" s="674"/>
      <c r="AL17" s="643">
        <v>6.6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v>24354</v>
      </c>
      <c r="BH17" s="621"/>
      <c r="BI17" s="621"/>
      <c r="BJ17" s="621"/>
      <c r="BK17" s="621"/>
      <c r="BL17" s="621"/>
      <c r="BM17" s="621"/>
      <c r="BN17" s="622"/>
      <c r="BO17" s="673">
        <v>0</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62740849</v>
      </c>
      <c r="CS17" s="621"/>
      <c r="CT17" s="621"/>
      <c r="CU17" s="621"/>
      <c r="CV17" s="621"/>
      <c r="CW17" s="621"/>
      <c r="CX17" s="621"/>
      <c r="CY17" s="622"/>
      <c r="CZ17" s="673">
        <v>13.2</v>
      </c>
      <c r="DA17" s="673"/>
      <c r="DB17" s="673"/>
      <c r="DC17" s="673"/>
      <c r="DD17" s="626" t="s">
        <v>113</v>
      </c>
      <c r="DE17" s="621"/>
      <c r="DF17" s="621"/>
      <c r="DG17" s="621"/>
      <c r="DH17" s="621"/>
      <c r="DI17" s="621"/>
      <c r="DJ17" s="621"/>
      <c r="DK17" s="621"/>
      <c r="DL17" s="621"/>
      <c r="DM17" s="621"/>
      <c r="DN17" s="621"/>
      <c r="DO17" s="621"/>
      <c r="DP17" s="622"/>
      <c r="DQ17" s="626">
        <v>58234361</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1023513</v>
      </c>
      <c r="S18" s="621"/>
      <c r="T18" s="621"/>
      <c r="U18" s="621"/>
      <c r="V18" s="621"/>
      <c r="W18" s="621"/>
      <c r="X18" s="621"/>
      <c r="Y18" s="622"/>
      <c r="Z18" s="673">
        <v>0.2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6425895</v>
      </c>
      <c r="CS18" s="621"/>
      <c r="CT18" s="621"/>
      <c r="CU18" s="621"/>
      <c r="CV18" s="621"/>
      <c r="CW18" s="621"/>
      <c r="CX18" s="621"/>
      <c r="CY18" s="622"/>
      <c r="CZ18" s="673">
        <v>1.4</v>
      </c>
      <c r="DA18" s="673"/>
      <c r="DB18" s="673"/>
      <c r="DC18" s="673"/>
      <c r="DD18" s="626" t="s">
        <v>113</v>
      </c>
      <c r="DE18" s="621"/>
      <c r="DF18" s="621"/>
      <c r="DG18" s="621"/>
      <c r="DH18" s="621"/>
      <c r="DI18" s="621"/>
      <c r="DJ18" s="621"/>
      <c r="DK18" s="621"/>
      <c r="DL18" s="621"/>
      <c r="DM18" s="621"/>
      <c r="DN18" s="621"/>
      <c r="DO18" s="621"/>
      <c r="DP18" s="622"/>
      <c r="DQ18" s="626">
        <v>4127382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12048700</v>
      </c>
      <c r="S19" s="621"/>
      <c r="T19" s="621"/>
      <c r="U19" s="621"/>
      <c r="V19" s="621"/>
      <c r="W19" s="621"/>
      <c r="X19" s="621"/>
      <c r="Y19" s="622"/>
      <c r="Z19" s="673">
        <v>2.5</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19311647</v>
      </c>
      <c r="BH19" s="621"/>
      <c r="BI19" s="621"/>
      <c r="BJ19" s="621"/>
      <c r="BK19" s="621"/>
      <c r="BL19" s="621"/>
      <c r="BM19" s="621"/>
      <c r="BN19" s="622"/>
      <c r="BO19" s="673">
        <v>10.199999999999999</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248586323</v>
      </c>
      <c r="S20" s="621"/>
      <c r="T20" s="621"/>
      <c r="U20" s="621"/>
      <c r="V20" s="621"/>
      <c r="W20" s="621"/>
      <c r="X20" s="621"/>
      <c r="Y20" s="622"/>
      <c r="Z20" s="673">
        <v>50.8</v>
      </c>
      <c r="AA20" s="673"/>
      <c r="AB20" s="673"/>
      <c r="AC20" s="673"/>
      <c r="AD20" s="674">
        <v>217957163</v>
      </c>
      <c r="AE20" s="674"/>
      <c r="AF20" s="674"/>
      <c r="AG20" s="674"/>
      <c r="AH20" s="674"/>
      <c r="AI20" s="674"/>
      <c r="AJ20" s="674"/>
      <c r="AK20" s="674"/>
      <c r="AL20" s="643">
        <v>98.6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19311647</v>
      </c>
      <c r="BH20" s="621"/>
      <c r="BI20" s="621"/>
      <c r="BJ20" s="621"/>
      <c r="BK20" s="621"/>
      <c r="BL20" s="621"/>
      <c r="BM20" s="621"/>
      <c r="BN20" s="622"/>
      <c r="BO20" s="673">
        <v>10.199999999999999</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474312320</v>
      </c>
      <c r="CS20" s="621"/>
      <c r="CT20" s="621"/>
      <c r="CU20" s="621"/>
      <c r="CV20" s="621"/>
      <c r="CW20" s="621"/>
      <c r="CX20" s="621"/>
      <c r="CY20" s="622"/>
      <c r="CZ20" s="673">
        <v>100</v>
      </c>
      <c r="DA20" s="673"/>
      <c r="DB20" s="673"/>
      <c r="DC20" s="673"/>
      <c r="DD20" s="626">
        <v>57779652</v>
      </c>
      <c r="DE20" s="621"/>
      <c r="DF20" s="621"/>
      <c r="DG20" s="621"/>
      <c r="DH20" s="621"/>
      <c r="DI20" s="621"/>
      <c r="DJ20" s="621"/>
      <c r="DK20" s="621"/>
      <c r="DL20" s="621"/>
      <c r="DM20" s="621"/>
      <c r="DN20" s="621"/>
      <c r="DO20" s="621"/>
      <c r="DP20" s="622"/>
      <c r="DQ20" s="626">
        <v>285757824</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357184</v>
      </c>
      <c r="S21" s="621"/>
      <c r="T21" s="621"/>
      <c r="U21" s="621"/>
      <c r="V21" s="621"/>
      <c r="W21" s="621"/>
      <c r="X21" s="621"/>
      <c r="Y21" s="622"/>
      <c r="Z21" s="673">
        <v>0.1</v>
      </c>
      <c r="AA21" s="673"/>
      <c r="AB21" s="673"/>
      <c r="AC21" s="673"/>
      <c r="AD21" s="674">
        <v>357184</v>
      </c>
      <c r="AE21" s="674"/>
      <c r="AF21" s="674"/>
      <c r="AG21" s="674"/>
      <c r="AH21" s="674"/>
      <c r="AI21" s="674"/>
      <c r="AJ21" s="674"/>
      <c r="AK21" s="674"/>
      <c r="AL21" s="643">
        <v>0.2</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201472</v>
      </c>
      <c r="BH21" s="621"/>
      <c r="BI21" s="621"/>
      <c r="BJ21" s="621"/>
      <c r="BK21" s="621"/>
      <c r="BL21" s="621"/>
      <c r="BM21" s="621"/>
      <c r="BN21" s="622"/>
      <c r="BO21" s="673">
        <v>0.1</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4113835</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5317631</v>
      </c>
      <c r="BH22" s="621"/>
      <c r="BI22" s="621"/>
      <c r="BJ22" s="621"/>
      <c r="BK22" s="621"/>
      <c r="BL22" s="621"/>
      <c r="BM22" s="621"/>
      <c r="BN22" s="622"/>
      <c r="BO22" s="673">
        <v>2.8</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8682569</v>
      </c>
      <c r="S23" s="621"/>
      <c r="T23" s="621"/>
      <c r="U23" s="621"/>
      <c r="V23" s="621"/>
      <c r="W23" s="621"/>
      <c r="X23" s="621"/>
      <c r="Y23" s="622"/>
      <c r="Z23" s="673">
        <v>1.8</v>
      </c>
      <c r="AA23" s="673"/>
      <c r="AB23" s="673"/>
      <c r="AC23" s="673"/>
      <c r="AD23" s="674">
        <v>1589540</v>
      </c>
      <c r="AE23" s="674"/>
      <c r="AF23" s="674"/>
      <c r="AG23" s="674"/>
      <c r="AH23" s="674"/>
      <c r="AI23" s="674"/>
      <c r="AJ23" s="674"/>
      <c r="AK23" s="674"/>
      <c r="AL23" s="643">
        <v>0.7</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13792544</v>
      </c>
      <c r="BH23" s="621"/>
      <c r="BI23" s="621"/>
      <c r="BJ23" s="621"/>
      <c r="BK23" s="621"/>
      <c r="BL23" s="621"/>
      <c r="BM23" s="621"/>
      <c r="BN23" s="622"/>
      <c r="BO23" s="673">
        <v>7.3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3924135</v>
      </c>
      <c r="S24" s="621"/>
      <c r="T24" s="621"/>
      <c r="U24" s="621"/>
      <c r="V24" s="621"/>
      <c r="W24" s="621"/>
      <c r="X24" s="621"/>
      <c r="Y24" s="622"/>
      <c r="Z24" s="673">
        <v>0.8</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230621301</v>
      </c>
      <c r="CS24" s="671"/>
      <c r="CT24" s="671"/>
      <c r="CU24" s="671"/>
      <c r="CV24" s="671"/>
      <c r="CW24" s="671"/>
      <c r="CX24" s="671"/>
      <c r="CY24" s="718"/>
      <c r="CZ24" s="722">
        <v>48.6</v>
      </c>
      <c r="DA24" s="723"/>
      <c r="DB24" s="723"/>
      <c r="DC24" s="724"/>
      <c r="DD24" s="717">
        <v>152563044</v>
      </c>
      <c r="DE24" s="671"/>
      <c r="DF24" s="671"/>
      <c r="DG24" s="671"/>
      <c r="DH24" s="671"/>
      <c r="DI24" s="671"/>
      <c r="DJ24" s="671"/>
      <c r="DK24" s="718"/>
      <c r="DL24" s="717">
        <v>149344564</v>
      </c>
      <c r="DM24" s="671"/>
      <c r="DN24" s="671"/>
      <c r="DO24" s="671"/>
      <c r="DP24" s="671"/>
      <c r="DQ24" s="671"/>
      <c r="DR24" s="671"/>
      <c r="DS24" s="671"/>
      <c r="DT24" s="671"/>
      <c r="DU24" s="671"/>
      <c r="DV24" s="718"/>
      <c r="DW24" s="719">
        <v>62.5</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73811180</v>
      </c>
      <c r="S25" s="621"/>
      <c r="T25" s="621"/>
      <c r="U25" s="621"/>
      <c r="V25" s="621"/>
      <c r="W25" s="621"/>
      <c r="X25" s="621"/>
      <c r="Y25" s="622"/>
      <c r="Z25" s="673">
        <v>15.1</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66708946</v>
      </c>
      <c r="CS25" s="639"/>
      <c r="CT25" s="639"/>
      <c r="CU25" s="639"/>
      <c r="CV25" s="639"/>
      <c r="CW25" s="639"/>
      <c r="CX25" s="639"/>
      <c r="CY25" s="640"/>
      <c r="CZ25" s="623">
        <v>14.1</v>
      </c>
      <c r="DA25" s="641"/>
      <c r="DB25" s="641"/>
      <c r="DC25" s="642"/>
      <c r="DD25" s="626">
        <v>62680434</v>
      </c>
      <c r="DE25" s="639"/>
      <c r="DF25" s="639"/>
      <c r="DG25" s="639"/>
      <c r="DH25" s="639"/>
      <c r="DI25" s="639"/>
      <c r="DJ25" s="639"/>
      <c r="DK25" s="640"/>
      <c r="DL25" s="626">
        <v>62646603</v>
      </c>
      <c r="DM25" s="639"/>
      <c r="DN25" s="639"/>
      <c r="DO25" s="639"/>
      <c r="DP25" s="639"/>
      <c r="DQ25" s="639"/>
      <c r="DR25" s="639"/>
      <c r="DS25" s="639"/>
      <c r="DT25" s="639"/>
      <c r="DU25" s="639"/>
      <c r="DV25" s="640"/>
      <c r="DW25" s="643">
        <v>26.2</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213178</v>
      </c>
      <c r="S26" s="621"/>
      <c r="T26" s="621"/>
      <c r="U26" s="621"/>
      <c r="V26" s="621"/>
      <c r="W26" s="621"/>
      <c r="X26" s="621"/>
      <c r="Y26" s="622"/>
      <c r="Z26" s="673">
        <v>0</v>
      </c>
      <c r="AA26" s="673"/>
      <c r="AB26" s="673"/>
      <c r="AC26" s="673"/>
      <c r="AD26" s="674">
        <v>213178</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45189502</v>
      </c>
      <c r="CS26" s="621"/>
      <c r="CT26" s="621"/>
      <c r="CU26" s="621"/>
      <c r="CV26" s="621"/>
      <c r="CW26" s="621"/>
      <c r="CX26" s="621"/>
      <c r="CY26" s="622"/>
      <c r="CZ26" s="623">
        <v>9.5</v>
      </c>
      <c r="DA26" s="641"/>
      <c r="DB26" s="641"/>
      <c r="DC26" s="642"/>
      <c r="DD26" s="626">
        <v>41482413</v>
      </c>
      <c r="DE26" s="621"/>
      <c r="DF26" s="621"/>
      <c r="DG26" s="621"/>
      <c r="DH26" s="621"/>
      <c r="DI26" s="621"/>
      <c r="DJ26" s="621"/>
      <c r="DK26" s="622"/>
      <c r="DL26" s="626" t="s">
        <v>281</v>
      </c>
      <c r="DM26" s="621"/>
      <c r="DN26" s="621"/>
      <c r="DO26" s="621"/>
      <c r="DP26" s="621"/>
      <c r="DQ26" s="621"/>
      <c r="DR26" s="621"/>
      <c r="DS26" s="621"/>
      <c r="DT26" s="621"/>
      <c r="DU26" s="621"/>
      <c r="DV26" s="622"/>
      <c r="DW26" s="643" t="s">
        <v>281</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22801172</v>
      </c>
      <c r="S27" s="621"/>
      <c r="T27" s="621"/>
      <c r="U27" s="621"/>
      <c r="V27" s="621"/>
      <c r="W27" s="621"/>
      <c r="X27" s="621"/>
      <c r="Y27" s="622"/>
      <c r="Z27" s="673">
        <v>4.7</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188524392</v>
      </c>
      <c r="BH27" s="621"/>
      <c r="BI27" s="621"/>
      <c r="BJ27" s="621"/>
      <c r="BK27" s="621"/>
      <c r="BL27" s="621"/>
      <c r="BM27" s="621"/>
      <c r="BN27" s="622"/>
      <c r="BO27" s="673">
        <v>100</v>
      </c>
      <c r="BP27" s="673"/>
      <c r="BQ27" s="673"/>
      <c r="BR27" s="673"/>
      <c r="BS27" s="626">
        <v>3764403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101353363</v>
      </c>
      <c r="CS27" s="639"/>
      <c r="CT27" s="639"/>
      <c r="CU27" s="639"/>
      <c r="CV27" s="639"/>
      <c r="CW27" s="639"/>
      <c r="CX27" s="639"/>
      <c r="CY27" s="640"/>
      <c r="CZ27" s="623">
        <v>21.4</v>
      </c>
      <c r="DA27" s="641"/>
      <c r="DB27" s="641"/>
      <c r="DC27" s="642"/>
      <c r="DD27" s="626">
        <v>31830106</v>
      </c>
      <c r="DE27" s="639"/>
      <c r="DF27" s="639"/>
      <c r="DG27" s="639"/>
      <c r="DH27" s="639"/>
      <c r="DI27" s="639"/>
      <c r="DJ27" s="639"/>
      <c r="DK27" s="640"/>
      <c r="DL27" s="626">
        <v>31665252</v>
      </c>
      <c r="DM27" s="639"/>
      <c r="DN27" s="639"/>
      <c r="DO27" s="639"/>
      <c r="DP27" s="639"/>
      <c r="DQ27" s="639"/>
      <c r="DR27" s="639"/>
      <c r="DS27" s="639"/>
      <c r="DT27" s="639"/>
      <c r="DU27" s="639"/>
      <c r="DV27" s="640"/>
      <c r="DW27" s="643">
        <v>13.2</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5650311</v>
      </c>
      <c r="S28" s="621"/>
      <c r="T28" s="621"/>
      <c r="U28" s="621"/>
      <c r="V28" s="621"/>
      <c r="W28" s="621"/>
      <c r="X28" s="621"/>
      <c r="Y28" s="622"/>
      <c r="Z28" s="673">
        <v>1.2</v>
      </c>
      <c r="AA28" s="673"/>
      <c r="AB28" s="673"/>
      <c r="AC28" s="673"/>
      <c r="AD28" s="674">
        <v>595050</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62558992</v>
      </c>
      <c r="CS28" s="621"/>
      <c r="CT28" s="621"/>
      <c r="CU28" s="621"/>
      <c r="CV28" s="621"/>
      <c r="CW28" s="621"/>
      <c r="CX28" s="621"/>
      <c r="CY28" s="622"/>
      <c r="CZ28" s="623">
        <v>13.2</v>
      </c>
      <c r="DA28" s="641"/>
      <c r="DB28" s="641"/>
      <c r="DC28" s="642"/>
      <c r="DD28" s="626">
        <v>58052504</v>
      </c>
      <c r="DE28" s="621"/>
      <c r="DF28" s="621"/>
      <c r="DG28" s="621"/>
      <c r="DH28" s="621"/>
      <c r="DI28" s="621"/>
      <c r="DJ28" s="621"/>
      <c r="DK28" s="622"/>
      <c r="DL28" s="626">
        <v>55032709</v>
      </c>
      <c r="DM28" s="621"/>
      <c r="DN28" s="621"/>
      <c r="DO28" s="621"/>
      <c r="DP28" s="621"/>
      <c r="DQ28" s="621"/>
      <c r="DR28" s="621"/>
      <c r="DS28" s="621"/>
      <c r="DT28" s="621"/>
      <c r="DU28" s="621"/>
      <c r="DV28" s="622"/>
      <c r="DW28" s="643">
        <v>23</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185374</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62547980</v>
      </c>
      <c r="CS29" s="639"/>
      <c r="CT29" s="639"/>
      <c r="CU29" s="639"/>
      <c r="CV29" s="639"/>
      <c r="CW29" s="639"/>
      <c r="CX29" s="639"/>
      <c r="CY29" s="640"/>
      <c r="CZ29" s="623">
        <v>13.2</v>
      </c>
      <c r="DA29" s="641"/>
      <c r="DB29" s="641"/>
      <c r="DC29" s="642"/>
      <c r="DD29" s="626">
        <v>58041492</v>
      </c>
      <c r="DE29" s="639"/>
      <c r="DF29" s="639"/>
      <c r="DG29" s="639"/>
      <c r="DH29" s="639"/>
      <c r="DI29" s="639"/>
      <c r="DJ29" s="639"/>
      <c r="DK29" s="640"/>
      <c r="DL29" s="626">
        <v>55021697</v>
      </c>
      <c r="DM29" s="639"/>
      <c r="DN29" s="639"/>
      <c r="DO29" s="639"/>
      <c r="DP29" s="639"/>
      <c r="DQ29" s="639"/>
      <c r="DR29" s="639"/>
      <c r="DS29" s="639"/>
      <c r="DT29" s="639"/>
      <c r="DU29" s="639"/>
      <c r="DV29" s="640"/>
      <c r="DW29" s="643">
        <v>23</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23210180</v>
      </c>
      <c r="S30" s="621"/>
      <c r="T30" s="621"/>
      <c r="U30" s="621"/>
      <c r="V30" s="621"/>
      <c r="W30" s="621"/>
      <c r="X30" s="621"/>
      <c r="Y30" s="622"/>
      <c r="Z30" s="673">
        <v>4.7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99.2</v>
      </c>
      <c r="BH30" s="687"/>
      <c r="BI30" s="687"/>
      <c r="BJ30" s="687"/>
      <c r="BK30" s="687"/>
      <c r="BL30" s="687"/>
      <c r="BM30" s="688">
        <v>97.9</v>
      </c>
      <c r="BN30" s="687"/>
      <c r="BO30" s="687"/>
      <c r="BP30" s="687"/>
      <c r="BQ30" s="689"/>
      <c r="BR30" s="686">
        <v>99.1</v>
      </c>
      <c r="BS30" s="687"/>
      <c r="BT30" s="687"/>
      <c r="BU30" s="687"/>
      <c r="BV30" s="687"/>
      <c r="BW30" s="687"/>
      <c r="BX30" s="688">
        <v>97.5</v>
      </c>
      <c r="BY30" s="687"/>
      <c r="BZ30" s="687"/>
      <c r="CA30" s="687"/>
      <c r="CB30" s="689"/>
      <c r="CD30" s="692"/>
      <c r="CE30" s="693"/>
      <c r="CF30" s="657" t="s">
        <v>294</v>
      </c>
      <c r="CG30" s="654"/>
      <c r="CH30" s="654"/>
      <c r="CI30" s="654"/>
      <c r="CJ30" s="654"/>
      <c r="CK30" s="654"/>
      <c r="CL30" s="654"/>
      <c r="CM30" s="654"/>
      <c r="CN30" s="654"/>
      <c r="CO30" s="654"/>
      <c r="CP30" s="654"/>
      <c r="CQ30" s="655"/>
      <c r="CR30" s="620">
        <v>53913371</v>
      </c>
      <c r="CS30" s="621"/>
      <c r="CT30" s="621"/>
      <c r="CU30" s="621"/>
      <c r="CV30" s="621"/>
      <c r="CW30" s="621"/>
      <c r="CX30" s="621"/>
      <c r="CY30" s="622"/>
      <c r="CZ30" s="623">
        <v>11.4</v>
      </c>
      <c r="DA30" s="641"/>
      <c r="DB30" s="641"/>
      <c r="DC30" s="642"/>
      <c r="DD30" s="626">
        <v>49406883</v>
      </c>
      <c r="DE30" s="621"/>
      <c r="DF30" s="621"/>
      <c r="DG30" s="621"/>
      <c r="DH30" s="621"/>
      <c r="DI30" s="621"/>
      <c r="DJ30" s="621"/>
      <c r="DK30" s="622"/>
      <c r="DL30" s="626">
        <v>46387088</v>
      </c>
      <c r="DM30" s="621"/>
      <c r="DN30" s="621"/>
      <c r="DO30" s="621"/>
      <c r="DP30" s="621"/>
      <c r="DQ30" s="621"/>
      <c r="DR30" s="621"/>
      <c r="DS30" s="621"/>
      <c r="DT30" s="621"/>
      <c r="DU30" s="621"/>
      <c r="DV30" s="622"/>
      <c r="DW30" s="643">
        <v>19.399999999999999</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17401198</v>
      </c>
      <c r="S31" s="621"/>
      <c r="T31" s="621"/>
      <c r="U31" s="621"/>
      <c r="V31" s="621"/>
      <c r="W31" s="621"/>
      <c r="X31" s="621"/>
      <c r="Y31" s="622"/>
      <c r="Z31" s="673">
        <v>3.6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v>
      </c>
      <c r="BH31" s="639"/>
      <c r="BI31" s="639"/>
      <c r="BJ31" s="639"/>
      <c r="BK31" s="639"/>
      <c r="BL31" s="639"/>
      <c r="BM31" s="675">
        <v>97.5</v>
      </c>
      <c r="BN31" s="685"/>
      <c r="BO31" s="685"/>
      <c r="BP31" s="685"/>
      <c r="BQ31" s="649"/>
      <c r="BR31" s="684">
        <v>98.9</v>
      </c>
      <c r="BS31" s="639"/>
      <c r="BT31" s="639"/>
      <c r="BU31" s="639"/>
      <c r="BV31" s="639"/>
      <c r="BW31" s="639"/>
      <c r="BX31" s="675">
        <v>97.1</v>
      </c>
      <c r="BY31" s="685"/>
      <c r="BZ31" s="685"/>
      <c r="CA31" s="685"/>
      <c r="CB31" s="649"/>
      <c r="CD31" s="692"/>
      <c r="CE31" s="693"/>
      <c r="CF31" s="657" t="s">
        <v>298</v>
      </c>
      <c r="CG31" s="654"/>
      <c r="CH31" s="654"/>
      <c r="CI31" s="654"/>
      <c r="CJ31" s="654"/>
      <c r="CK31" s="654"/>
      <c r="CL31" s="654"/>
      <c r="CM31" s="654"/>
      <c r="CN31" s="654"/>
      <c r="CO31" s="654"/>
      <c r="CP31" s="654"/>
      <c r="CQ31" s="655"/>
      <c r="CR31" s="620">
        <v>8634609</v>
      </c>
      <c r="CS31" s="639"/>
      <c r="CT31" s="639"/>
      <c r="CU31" s="639"/>
      <c r="CV31" s="639"/>
      <c r="CW31" s="639"/>
      <c r="CX31" s="639"/>
      <c r="CY31" s="640"/>
      <c r="CZ31" s="623">
        <v>1.8</v>
      </c>
      <c r="DA31" s="641"/>
      <c r="DB31" s="641"/>
      <c r="DC31" s="642"/>
      <c r="DD31" s="626">
        <v>8634609</v>
      </c>
      <c r="DE31" s="639"/>
      <c r="DF31" s="639"/>
      <c r="DG31" s="639"/>
      <c r="DH31" s="639"/>
      <c r="DI31" s="639"/>
      <c r="DJ31" s="639"/>
      <c r="DK31" s="640"/>
      <c r="DL31" s="626">
        <v>8634609</v>
      </c>
      <c r="DM31" s="639"/>
      <c r="DN31" s="639"/>
      <c r="DO31" s="639"/>
      <c r="DP31" s="639"/>
      <c r="DQ31" s="639"/>
      <c r="DR31" s="639"/>
      <c r="DS31" s="639"/>
      <c r="DT31" s="639"/>
      <c r="DU31" s="639"/>
      <c r="DV31" s="640"/>
      <c r="DW31" s="643">
        <v>3.6</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36579950</v>
      </c>
      <c r="S32" s="621"/>
      <c r="T32" s="621"/>
      <c r="U32" s="621"/>
      <c r="V32" s="621"/>
      <c r="W32" s="621"/>
      <c r="X32" s="621"/>
      <c r="Y32" s="622"/>
      <c r="Z32" s="673">
        <v>7.5</v>
      </c>
      <c r="AA32" s="673"/>
      <c r="AB32" s="673"/>
      <c r="AC32" s="673"/>
      <c r="AD32" s="674">
        <v>451817</v>
      </c>
      <c r="AE32" s="674"/>
      <c r="AF32" s="674"/>
      <c r="AG32" s="674"/>
      <c r="AH32" s="674"/>
      <c r="AI32" s="674"/>
      <c r="AJ32" s="674"/>
      <c r="AK32" s="674"/>
      <c r="AL32" s="643">
        <v>0.2</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99.3</v>
      </c>
      <c r="BH32" s="605"/>
      <c r="BI32" s="605"/>
      <c r="BJ32" s="605"/>
      <c r="BK32" s="605"/>
      <c r="BL32" s="605"/>
      <c r="BM32" s="668">
        <v>98.3</v>
      </c>
      <c r="BN32" s="605"/>
      <c r="BO32" s="605"/>
      <c r="BP32" s="605"/>
      <c r="BQ32" s="662"/>
      <c r="BR32" s="683">
        <v>99.2</v>
      </c>
      <c r="BS32" s="605"/>
      <c r="BT32" s="605"/>
      <c r="BU32" s="605"/>
      <c r="BV32" s="605"/>
      <c r="BW32" s="605"/>
      <c r="BX32" s="668">
        <v>97.6</v>
      </c>
      <c r="BY32" s="605"/>
      <c r="BZ32" s="605"/>
      <c r="CA32" s="605"/>
      <c r="CB32" s="662"/>
      <c r="CD32" s="694"/>
      <c r="CE32" s="695"/>
      <c r="CF32" s="657" t="s">
        <v>301</v>
      </c>
      <c r="CG32" s="654"/>
      <c r="CH32" s="654"/>
      <c r="CI32" s="654"/>
      <c r="CJ32" s="654"/>
      <c r="CK32" s="654"/>
      <c r="CL32" s="654"/>
      <c r="CM32" s="654"/>
      <c r="CN32" s="654"/>
      <c r="CO32" s="654"/>
      <c r="CP32" s="654"/>
      <c r="CQ32" s="655"/>
      <c r="CR32" s="620">
        <v>11012</v>
      </c>
      <c r="CS32" s="621"/>
      <c r="CT32" s="621"/>
      <c r="CU32" s="621"/>
      <c r="CV32" s="621"/>
      <c r="CW32" s="621"/>
      <c r="CX32" s="621"/>
      <c r="CY32" s="622"/>
      <c r="CZ32" s="623">
        <v>0</v>
      </c>
      <c r="DA32" s="641"/>
      <c r="DB32" s="641"/>
      <c r="DC32" s="642"/>
      <c r="DD32" s="626">
        <v>11012</v>
      </c>
      <c r="DE32" s="621"/>
      <c r="DF32" s="621"/>
      <c r="DG32" s="621"/>
      <c r="DH32" s="621"/>
      <c r="DI32" s="621"/>
      <c r="DJ32" s="621"/>
      <c r="DK32" s="622"/>
      <c r="DL32" s="626">
        <v>11012</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43376767</v>
      </c>
      <c r="S33" s="621"/>
      <c r="T33" s="621"/>
      <c r="U33" s="621"/>
      <c r="V33" s="621"/>
      <c r="W33" s="621"/>
      <c r="X33" s="621"/>
      <c r="Y33" s="622"/>
      <c r="Z33" s="673">
        <v>8.9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180591459</v>
      </c>
      <c r="CS33" s="639"/>
      <c r="CT33" s="639"/>
      <c r="CU33" s="639"/>
      <c r="CV33" s="639"/>
      <c r="CW33" s="639"/>
      <c r="CX33" s="639"/>
      <c r="CY33" s="640"/>
      <c r="CZ33" s="623">
        <v>38.1</v>
      </c>
      <c r="DA33" s="641"/>
      <c r="DB33" s="641"/>
      <c r="DC33" s="642"/>
      <c r="DD33" s="626">
        <v>117853434</v>
      </c>
      <c r="DE33" s="639"/>
      <c r="DF33" s="639"/>
      <c r="DG33" s="639"/>
      <c r="DH33" s="639"/>
      <c r="DI33" s="639"/>
      <c r="DJ33" s="639"/>
      <c r="DK33" s="640"/>
      <c r="DL33" s="626">
        <v>88289094</v>
      </c>
      <c r="DM33" s="639"/>
      <c r="DN33" s="639"/>
      <c r="DO33" s="639"/>
      <c r="DP33" s="639"/>
      <c r="DQ33" s="639"/>
      <c r="DR33" s="639"/>
      <c r="DS33" s="639"/>
      <c r="DT33" s="639"/>
      <c r="DU33" s="639"/>
      <c r="DV33" s="640"/>
      <c r="DW33" s="643">
        <v>36.9</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61650739</v>
      </c>
      <c r="CS34" s="621"/>
      <c r="CT34" s="621"/>
      <c r="CU34" s="621"/>
      <c r="CV34" s="621"/>
      <c r="CW34" s="621"/>
      <c r="CX34" s="621"/>
      <c r="CY34" s="622"/>
      <c r="CZ34" s="623">
        <v>13</v>
      </c>
      <c r="DA34" s="641"/>
      <c r="DB34" s="641"/>
      <c r="DC34" s="642"/>
      <c r="DD34" s="626">
        <v>45766526</v>
      </c>
      <c r="DE34" s="621"/>
      <c r="DF34" s="621"/>
      <c r="DG34" s="621"/>
      <c r="DH34" s="621"/>
      <c r="DI34" s="621"/>
      <c r="DJ34" s="621"/>
      <c r="DK34" s="622"/>
      <c r="DL34" s="626">
        <v>39860672</v>
      </c>
      <c r="DM34" s="621"/>
      <c r="DN34" s="621"/>
      <c r="DO34" s="621"/>
      <c r="DP34" s="621"/>
      <c r="DQ34" s="621"/>
      <c r="DR34" s="621"/>
      <c r="DS34" s="621"/>
      <c r="DT34" s="621"/>
      <c r="DU34" s="621"/>
      <c r="DV34" s="622"/>
      <c r="DW34" s="643">
        <v>16.7</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17902700</v>
      </c>
      <c r="S35" s="621"/>
      <c r="T35" s="621"/>
      <c r="U35" s="621"/>
      <c r="V35" s="621"/>
      <c r="W35" s="621"/>
      <c r="X35" s="621"/>
      <c r="Y35" s="622"/>
      <c r="Z35" s="673">
        <v>3.7</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52616025</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3019055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10158663</v>
      </c>
      <c r="CS35" s="639"/>
      <c r="CT35" s="639"/>
      <c r="CU35" s="639"/>
      <c r="CV35" s="639"/>
      <c r="CW35" s="639"/>
      <c r="CX35" s="639"/>
      <c r="CY35" s="640"/>
      <c r="CZ35" s="623">
        <v>2.1</v>
      </c>
      <c r="DA35" s="641"/>
      <c r="DB35" s="641"/>
      <c r="DC35" s="642"/>
      <c r="DD35" s="626">
        <v>8345500</v>
      </c>
      <c r="DE35" s="639"/>
      <c r="DF35" s="639"/>
      <c r="DG35" s="639"/>
      <c r="DH35" s="639"/>
      <c r="DI35" s="639"/>
      <c r="DJ35" s="639"/>
      <c r="DK35" s="640"/>
      <c r="DL35" s="626">
        <v>8345500</v>
      </c>
      <c r="DM35" s="639"/>
      <c r="DN35" s="639"/>
      <c r="DO35" s="639"/>
      <c r="DP35" s="639"/>
      <c r="DQ35" s="639"/>
      <c r="DR35" s="639"/>
      <c r="DS35" s="639"/>
      <c r="DT35" s="639"/>
      <c r="DU35" s="639"/>
      <c r="DV35" s="640"/>
      <c r="DW35" s="643">
        <v>3.5</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488893356</v>
      </c>
      <c r="S36" s="661"/>
      <c r="T36" s="661"/>
      <c r="U36" s="661"/>
      <c r="V36" s="661"/>
      <c r="W36" s="661"/>
      <c r="X36" s="661"/>
      <c r="Y36" s="664"/>
      <c r="Z36" s="665">
        <v>100</v>
      </c>
      <c r="AA36" s="665"/>
      <c r="AB36" s="665"/>
      <c r="AC36" s="665"/>
      <c r="AD36" s="666">
        <v>221163932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13585058</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1279088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40633463</v>
      </c>
      <c r="CS36" s="621"/>
      <c r="CT36" s="621"/>
      <c r="CU36" s="621"/>
      <c r="CV36" s="621"/>
      <c r="CW36" s="621"/>
      <c r="CX36" s="621"/>
      <c r="CY36" s="622"/>
      <c r="CZ36" s="623">
        <v>8.6</v>
      </c>
      <c r="DA36" s="641"/>
      <c r="DB36" s="641"/>
      <c r="DC36" s="642"/>
      <c r="DD36" s="626">
        <v>29864011</v>
      </c>
      <c r="DE36" s="621"/>
      <c r="DF36" s="621"/>
      <c r="DG36" s="621"/>
      <c r="DH36" s="621"/>
      <c r="DI36" s="621"/>
      <c r="DJ36" s="621"/>
      <c r="DK36" s="622"/>
      <c r="DL36" s="626">
        <v>19254552</v>
      </c>
      <c r="DM36" s="621"/>
      <c r="DN36" s="621"/>
      <c r="DO36" s="621"/>
      <c r="DP36" s="621"/>
      <c r="DQ36" s="621"/>
      <c r="DR36" s="621"/>
      <c r="DS36" s="621"/>
      <c r="DT36" s="621"/>
      <c r="DU36" s="621"/>
      <c r="DV36" s="622"/>
      <c r="DW36" s="643">
        <v>8.1</v>
      </c>
      <c r="DX36" s="644"/>
      <c r="DY36" s="644"/>
      <c r="DZ36" s="644"/>
      <c r="EA36" s="644"/>
      <c r="EB36" s="644"/>
      <c r="EC36" s="645"/>
    </row>
    <row r="37" spans="2:133" ht="11.25" customHeight="1">
      <c r="AQ37" s="646" t="s">
        <v>316</v>
      </c>
      <c r="AR37" s="647"/>
      <c r="AS37" s="647"/>
      <c r="AT37" s="647"/>
      <c r="AU37" s="647"/>
      <c r="AV37" s="647"/>
      <c r="AW37" s="647"/>
      <c r="AX37" s="647"/>
      <c r="AY37" s="648"/>
      <c r="AZ37" s="620">
        <v>6204377</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138021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58904</v>
      </c>
      <c r="CS37" s="639"/>
      <c r="CT37" s="639"/>
      <c r="CU37" s="639"/>
      <c r="CV37" s="639"/>
      <c r="CW37" s="639"/>
      <c r="CX37" s="639"/>
      <c r="CY37" s="640"/>
      <c r="CZ37" s="623">
        <v>0</v>
      </c>
      <c r="DA37" s="641"/>
      <c r="DB37" s="641"/>
      <c r="DC37" s="642"/>
      <c r="DD37" s="626">
        <v>58904</v>
      </c>
      <c r="DE37" s="639"/>
      <c r="DF37" s="639"/>
      <c r="DG37" s="639"/>
      <c r="DH37" s="639"/>
      <c r="DI37" s="639"/>
      <c r="DJ37" s="639"/>
      <c r="DK37" s="640"/>
      <c r="DL37" s="626">
        <v>33941</v>
      </c>
      <c r="DM37" s="639"/>
      <c r="DN37" s="639"/>
      <c r="DO37" s="639"/>
      <c r="DP37" s="639"/>
      <c r="DQ37" s="639"/>
      <c r="DR37" s="639"/>
      <c r="DS37" s="639"/>
      <c r="DT37" s="639"/>
      <c r="DU37" s="639"/>
      <c r="DV37" s="640"/>
      <c r="DW37" s="643">
        <v>0</v>
      </c>
      <c r="DX37" s="644"/>
      <c r="DY37" s="644"/>
      <c r="DZ37" s="644"/>
      <c r="EA37" s="644"/>
      <c r="EB37" s="644"/>
      <c r="EC37" s="645"/>
    </row>
    <row r="38" spans="2:133" ht="11.25" customHeight="1">
      <c r="AQ38" s="646" t="s">
        <v>319</v>
      </c>
      <c r="AR38" s="647"/>
      <c r="AS38" s="647"/>
      <c r="AT38" s="647"/>
      <c r="AU38" s="647"/>
      <c r="AV38" s="647"/>
      <c r="AW38" s="647"/>
      <c r="AX38" s="647"/>
      <c r="AY38" s="648"/>
      <c r="AZ38" s="620">
        <v>2644140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214043</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28871118</v>
      </c>
      <c r="CS38" s="621"/>
      <c r="CT38" s="621"/>
      <c r="CU38" s="621"/>
      <c r="CV38" s="621"/>
      <c r="CW38" s="621"/>
      <c r="CX38" s="621"/>
      <c r="CY38" s="622"/>
      <c r="CZ38" s="623">
        <v>6.1</v>
      </c>
      <c r="DA38" s="641"/>
      <c r="DB38" s="641"/>
      <c r="DC38" s="642"/>
      <c r="DD38" s="626">
        <v>22923837</v>
      </c>
      <c r="DE38" s="621"/>
      <c r="DF38" s="621"/>
      <c r="DG38" s="621"/>
      <c r="DH38" s="621"/>
      <c r="DI38" s="621"/>
      <c r="DJ38" s="621"/>
      <c r="DK38" s="622"/>
      <c r="DL38" s="626">
        <v>20828370</v>
      </c>
      <c r="DM38" s="621"/>
      <c r="DN38" s="621"/>
      <c r="DO38" s="621"/>
      <c r="DP38" s="621"/>
      <c r="DQ38" s="621"/>
      <c r="DR38" s="621"/>
      <c r="DS38" s="621"/>
      <c r="DT38" s="621"/>
      <c r="DU38" s="621"/>
      <c r="DV38" s="622"/>
      <c r="DW38" s="643">
        <v>8.6999999999999993</v>
      </c>
      <c r="DX38" s="644"/>
      <c r="DY38" s="644"/>
      <c r="DZ38" s="644"/>
      <c r="EA38" s="644"/>
      <c r="EB38" s="644"/>
      <c r="EC38" s="645"/>
    </row>
    <row r="39" spans="2:133" ht="11.25" customHeight="1">
      <c r="AQ39" s="646" t="s">
        <v>322</v>
      </c>
      <c r="AR39" s="647"/>
      <c r="AS39" s="647"/>
      <c r="AT39" s="647"/>
      <c r="AU39" s="647"/>
      <c r="AV39" s="647"/>
      <c r="AW39" s="647"/>
      <c r="AX39" s="647"/>
      <c r="AY39" s="648"/>
      <c r="AZ39" s="620">
        <v>1089814</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20200193</v>
      </c>
      <c r="CS39" s="639"/>
      <c r="CT39" s="639"/>
      <c r="CU39" s="639"/>
      <c r="CV39" s="639"/>
      <c r="CW39" s="639"/>
      <c r="CX39" s="639"/>
      <c r="CY39" s="640"/>
      <c r="CZ39" s="623">
        <v>4.3</v>
      </c>
      <c r="DA39" s="641"/>
      <c r="DB39" s="641"/>
      <c r="DC39" s="642"/>
      <c r="DD39" s="626">
        <v>9156587</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8868787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121</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19077283</v>
      </c>
      <c r="CS40" s="621"/>
      <c r="CT40" s="621"/>
      <c r="CU40" s="621"/>
      <c r="CV40" s="621"/>
      <c r="CW40" s="621"/>
      <c r="CX40" s="621"/>
      <c r="CY40" s="622"/>
      <c r="CZ40" s="623">
        <v>4</v>
      </c>
      <c r="DA40" s="641"/>
      <c r="DB40" s="641"/>
      <c r="DC40" s="642"/>
      <c r="DD40" s="626">
        <v>1796973</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20223849</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298</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63099560</v>
      </c>
      <c r="CS42" s="621"/>
      <c r="CT42" s="621"/>
      <c r="CU42" s="621"/>
      <c r="CV42" s="621"/>
      <c r="CW42" s="621"/>
      <c r="CX42" s="621"/>
      <c r="CY42" s="622"/>
      <c r="CZ42" s="623">
        <v>13.3</v>
      </c>
      <c r="DA42" s="624"/>
      <c r="DB42" s="624"/>
      <c r="DC42" s="625"/>
      <c r="DD42" s="626">
        <v>15341346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1031607</v>
      </c>
      <c r="CS43" s="639"/>
      <c r="CT43" s="639"/>
      <c r="CU43" s="639"/>
      <c r="CV43" s="639"/>
      <c r="CW43" s="639"/>
      <c r="CX43" s="639"/>
      <c r="CY43" s="640"/>
      <c r="CZ43" s="623">
        <v>0.2</v>
      </c>
      <c r="DA43" s="641"/>
      <c r="DB43" s="641"/>
      <c r="DC43" s="642"/>
      <c r="DD43" s="626">
        <v>939306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57779652</v>
      </c>
      <c r="CS44" s="621"/>
      <c r="CT44" s="621"/>
      <c r="CU44" s="621"/>
      <c r="CV44" s="621"/>
      <c r="CW44" s="621"/>
      <c r="CX44" s="621"/>
      <c r="CY44" s="622"/>
      <c r="CZ44" s="623">
        <v>12.2</v>
      </c>
      <c r="DA44" s="624"/>
      <c r="DB44" s="624"/>
      <c r="DC44" s="625"/>
      <c r="DD44" s="626">
        <v>14340838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30401417</v>
      </c>
      <c r="CS45" s="639"/>
      <c r="CT45" s="639"/>
      <c r="CU45" s="639"/>
      <c r="CV45" s="639"/>
      <c r="CW45" s="639"/>
      <c r="CX45" s="639"/>
      <c r="CY45" s="640"/>
      <c r="CZ45" s="623">
        <v>6.4</v>
      </c>
      <c r="DA45" s="641"/>
      <c r="DB45" s="641"/>
      <c r="DC45" s="642"/>
      <c r="DD45" s="626">
        <v>6012653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26641064</v>
      </c>
      <c r="CS46" s="621"/>
      <c r="CT46" s="621"/>
      <c r="CU46" s="621"/>
      <c r="CV46" s="621"/>
      <c r="CW46" s="621"/>
      <c r="CX46" s="621"/>
      <c r="CY46" s="622"/>
      <c r="CZ46" s="623">
        <v>5.6</v>
      </c>
      <c r="DA46" s="624"/>
      <c r="DB46" s="624"/>
      <c r="DC46" s="625"/>
      <c r="DD46" s="626">
        <v>8190114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5319908</v>
      </c>
      <c r="CS47" s="639"/>
      <c r="CT47" s="639"/>
      <c r="CU47" s="639"/>
      <c r="CV47" s="639"/>
      <c r="CW47" s="639"/>
      <c r="CX47" s="639"/>
      <c r="CY47" s="640"/>
      <c r="CZ47" s="623">
        <v>1.1000000000000001</v>
      </c>
      <c r="DA47" s="641"/>
      <c r="DB47" s="641"/>
      <c r="DC47" s="642"/>
      <c r="DD47" s="626">
        <v>1000508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474312320</v>
      </c>
      <c r="CS49" s="605"/>
      <c r="CT49" s="605"/>
      <c r="CU49" s="605"/>
      <c r="CV49" s="605"/>
      <c r="CW49" s="605"/>
      <c r="CX49" s="605"/>
      <c r="CY49" s="606"/>
      <c r="CZ49" s="607">
        <v>100</v>
      </c>
      <c r="DA49" s="608"/>
      <c r="DB49" s="608"/>
      <c r="DC49" s="609"/>
      <c r="DD49" s="610">
        <v>285757824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6" t="s">
        <v>346</v>
      </c>
      <c r="DK2" s="1117"/>
      <c r="DL2" s="1117"/>
      <c r="DM2" s="1117"/>
      <c r="DN2" s="1117"/>
      <c r="DO2" s="1118"/>
      <c r="DP2" s="202"/>
      <c r="DQ2" s="1116" t="s">
        <v>347</v>
      </c>
      <c r="DR2" s="1117"/>
      <c r="DS2" s="1117"/>
      <c r="DT2" s="1117"/>
      <c r="DU2" s="1117"/>
      <c r="DV2" s="1117"/>
      <c r="DW2" s="1117"/>
      <c r="DX2" s="1117"/>
      <c r="DY2" s="1117"/>
      <c r="DZ2" s="111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82" t="s">
        <v>348</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2"/>
      <c r="AG4" s="1082"/>
      <c r="AH4" s="1082"/>
      <c r="AI4" s="1082"/>
      <c r="AJ4" s="1082"/>
      <c r="AK4" s="1082"/>
      <c r="AL4" s="1082"/>
      <c r="AM4" s="1082"/>
      <c r="AN4" s="1082"/>
      <c r="AO4" s="1082"/>
      <c r="AP4" s="1082"/>
      <c r="AQ4" s="1082"/>
      <c r="AR4" s="1082"/>
      <c r="AS4" s="1082"/>
      <c r="AT4" s="1082"/>
      <c r="AU4" s="1082"/>
      <c r="AV4" s="1082"/>
      <c r="AW4" s="1082"/>
      <c r="AX4" s="1082"/>
      <c r="AY4" s="108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19"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10" t="s">
        <v>364</v>
      </c>
      <c r="DH5" s="1111"/>
      <c r="DI5" s="1111"/>
      <c r="DJ5" s="1111"/>
      <c r="DK5" s="1112"/>
      <c r="DL5" s="1110" t="s">
        <v>365</v>
      </c>
      <c r="DM5" s="1111"/>
      <c r="DN5" s="1111"/>
      <c r="DO5" s="1111"/>
      <c r="DP5" s="1112"/>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0"/>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3"/>
      <c r="DH6" s="1114"/>
      <c r="DI6" s="1114"/>
      <c r="DJ6" s="1114"/>
      <c r="DK6" s="1115"/>
      <c r="DL6" s="1113"/>
      <c r="DM6" s="1114"/>
      <c r="DN6" s="1114"/>
      <c r="DO6" s="1114"/>
      <c r="DP6" s="1115"/>
      <c r="DQ6" s="1033"/>
      <c r="DR6" s="1034"/>
      <c r="DS6" s="1034"/>
      <c r="DT6" s="1034"/>
      <c r="DU6" s="1035"/>
      <c r="DV6" s="1033"/>
      <c r="DW6" s="1034"/>
      <c r="DX6" s="1034"/>
      <c r="DY6" s="1034"/>
      <c r="DZ6" s="1047"/>
      <c r="EA6" s="207"/>
    </row>
    <row r="7" spans="1:131" s="208" customFormat="1" ht="26.25" customHeight="1" thickTop="1">
      <c r="A7" s="211">
        <v>1</v>
      </c>
      <c r="B7" s="1075" t="s">
        <v>367</v>
      </c>
      <c r="C7" s="1076"/>
      <c r="D7" s="1076"/>
      <c r="E7" s="1076"/>
      <c r="F7" s="1076"/>
      <c r="G7" s="1076"/>
      <c r="H7" s="1076"/>
      <c r="I7" s="1076"/>
      <c r="J7" s="1076"/>
      <c r="K7" s="1076"/>
      <c r="L7" s="1076"/>
      <c r="M7" s="1076"/>
      <c r="N7" s="1076"/>
      <c r="O7" s="1076"/>
      <c r="P7" s="1077"/>
      <c r="Q7" s="1134">
        <v>488639</v>
      </c>
      <c r="R7" s="1135"/>
      <c r="S7" s="1135"/>
      <c r="T7" s="1135"/>
      <c r="U7" s="1135"/>
      <c r="V7" s="1135">
        <v>476367</v>
      </c>
      <c r="W7" s="1135"/>
      <c r="X7" s="1135"/>
      <c r="Y7" s="1135"/>
      <c r="Z7" s="1135"/>
      <c r="AA7" s="1135">
        <v>12272</v>
      </c>
      <c r="AB7" s="1135"/>
      <c r="AC7" s="1135"/>
      <c r="AD7" s="1135"/>
      <c r="AE7" s="1136"/>
      <c r="AF7" s="1137">
        <v>3256</v>
      </c>
      <c r="AG7" s="1138"/>
      <c r="AH7" s="1138"/>
      <c r="AI7" s="1138"/>
      <c r="AJ7" s="1139"/>
      <c r="AK7" s="1130">
        <v>20010</v>
      </c>
      <c r="AL7" s="1122"/>
      <c r="AM7" s="1122"/>
      <c r="AN7" s="1122"/>
      <c r="AO7" s="1131"/>
      <c r="AP7" s="1132">
        <v>841250</v>
      </c>
      <c r="AQ7" s="1122"/>
      <c r="AR7" s="1122"/>
      <c r="AS7" s="1122"/>
      <c r="AT7" s="1131"/>
      <c r="AU7" s="1133" t="s">
        <v>548</v>
      </c>
      <c r="AV7" s="1128"/>
      <c r="AW7" s="1128"/>
      <c r="AX7" s="1128"/>
      <c r="AY7" s="1129"/>
      <c r="AZ7" s="205"/>
      <c r="BA7" s="205"/>
      <c r="BB7" s="205"/>
      <c r="BC7" s="205"/>
      <c r="BD7" s="205"/>
      <c r="BE7" s="206"/>
      <c r="BF7" s="206"/>
      <c r="BG7" s="206"/>
      <c r="BH7" s="206"/>
      <c r="BI7" s="206"/>
      <c r="BJ7" s="206"/>
      <c r="BK7" s="206"/>
      <c r="BL7" s="206"/>
      <c r="BM7" s="206"/>
      <c r="BN7" s="206"/>
      <c r="BO7" s="206"/>
      <c r="BP7" s="206"/>
      <c r="BQ7" s="212">
        <v>1</v>
      </c>
      <c r="BR7" s="213"/>
      <c r="BS7" s="1124" t="s">
        <v>558</v>
      </c>
      <c r="BT7" s="1125"/>
      <c r="BU7" s="1125"/>
      <c r="BV7" s="1125"/>
      <c r="BW7" s="1125"/>
      <c r="BX7" s="1125"/>
      <c r="BY7" s="1125"/>
      <c r="BZ7" s="1125"/>
      <c r="CA7" s="1125"/>
      <c r="CB7" s="1125"/>
      <c r="CC7" s="1125"/>
      <c r="CD7" s="1125"/>
      <c r="CE7" s="1125"/>
      <c r="CF7" s="1125"/>
      <c r="CG7" s="1126"/>
      <c r="CH7" s="1121">
        <v>-4</v>
      </c>
      <c r="CI7" s="1122"/>
      <c r="CJ7" s="1122"/>
      <c r="CK7" s="1122"/>
      <c r="CL7" s="1123"/>
      <c r="CM7" s="1121">
        <v>388</v>
      </c>
      <c r="CN7" s="1122"/>
      <c r="CO7" s="1122"/>
      <c r="CP7" s="1122"/>
      <c r="CQ7" s="1123"/>
      <c r="CR7" s="1121">
        <v>180</v>
      </c>
      <c r="CS7" s="1122"/>
      <c r="CT7" s="1122"/>
      <c r="CU7" s="1122"/>
      <c r="CV7" s="1123"/>
      <c r="CW7" s="1121">
        <v>0</v>
      </c>
      <c r="CX7" s="1122"/>
      <c r="CY7" s="1122"/>
      <c r="CZ7" s="1122"/>
      <c r="DA7" s="1123"/>
      <c r="DB7" s="1121">
        <v>12</v>
      </c>
      <c r="DC7" s="1122"/>
      <c r="DD7" s="1122"/>
      <c r="DE7" s="1122"/>
      <c r="DF7" s="1123"/>
      <c r="DG7" s="1121" t="s">
        <v>488</v>
      </c>
      <c r="DH7" s="1122"/>
      <c r="DI7" s="1122"/>
      <c r="DJ7" s="1122"/>
      <c r="DK7" s="1123"/>
      <c r="DL7" s="1121" t="s">
        <v>488</v>
      </c>
      <c r="DM7" s="1122"/>
      <c r="DN7" s="1122"/>
      <c r="DO7" s="1122"/>
      <c r="DP7" s="1123"/>
      <c r="DQ7" s="1121" t="s">
        <v>488</v>
      </c>
      <c r="DR7" s="1122"/>
      <c r="DS7" s="1122"/>
      <c r="DT7" s="1122"/>
      <c r="DU7" s="1123"/>
      <c r="DV7" s="1127"/>
      <c r="DW7" s="1128"/>
      <c r="DX7" s="1128"/>
      <c r="DY7" s="1128"/>
      <c r="DZ7" s="1129"/>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8273</v>
      </c>
      <c r="R8" s="1073"/>
      <c r="S8" s="1073"/>
      <c r="T8" s="1073"/>
      <c r="U8" s="1073"/>
      <c r="V8" s="1073">
        <v>6185</v>
      </c>
      <c r="W8" s="1073"/>
      <c r="X8" s="1073"/>
      <c r="Y8" s="1073"/>
      <c r="Z8" s="1073"/>
      <c r="AA8" s="1073">
        <v>2088</v>
      </c>
      <c r="AB8" s="1073"/>
      <c r="AC8" s="1073"/>
      <c r="AD8" s="1073"/>
      <c r="AE8" s="1074"/>
      <c r="AF8" s="1048" t="s">
        <v>488</v>
      </c>
      <c r="AG8" s="1049"/>
      <c r="AH8" s="1049"/>
      <c r="AI8" s="1049"/>
      <c r="AJ8" s="1050"/>
      <c r="AK8" s="1108">
        <v>5870</v>
      </c>
      <c r="AL8" s="1019"/>
      <c r="AM8" s="1019"/>
      <c r="AN8" s="1019"/>
      <c r="AO8" s="1092"/>
      <c r="AP8" s="1109">
        <v>21244</v>
      </c>
      <c r="AQ8" s="1019"/>
      <c r="AR8" s="1019"/>
      <c r="AS8" s="1019"/>
      <c r="AT8" s="1092"/>
      <c r="AU8" s="1107" t="s">
        <v>549</v>
      </c>
      <c r="AV8" s="1022"/>
      <c r="AW8" s="1022"/>
      <c r="AX8" s="1022"/>
      <c r="AY8" s="1023"/>
      <c r="AZ8" s="205"/>
      <c r="BA8" s="205"/>
      <c r="BB8" s="205"/>
      <c r="BC8" s="205"/>
      <c r="BD8" s="205"/>
      <c r="BE8" s="206"/>
      <c r="BF8" s="206"/>
      <c r="BG8" s="206"/>
      <c r="BH8" s="206"/>
      <c r="BI8" s="206"/>
      <c r="BJ8" s="206"/>
      <c r="BK8" s="206"/>
      <c r="BL8" s="206"/>
      <c r="BM8" s="206"/>
      <c r="BN8" s="206"/>
      <c r="BO8" s="206"/>
      <c r="BP8" s="206"/>
      <c r="BQ8" s="215">
        <v>2</v>
      </c>
      <c r="BR8" s="216"/>
      <c r="BS8" s="1043" t="s">
        <v>559</v>
      </c>
      <c r="BT8" s="1044"/>
      <c r="BU8" s="1044"/>
      <c r="BV8" s="1044"/>
      <c r="BW8" s="1044"/>
      <c r="BX8" s="1044"/>
      <c r="BY8" s="1044"/>
      <c r="BZ8" s="1044"/>
      <c r="CA8" s="1044"/>
      <c r="CB8" s="1044"/>
      <c r="CC8" s="1044"/>
      <c r="CD8" s="1044"/>
      <c r="CE8" s="1044"/>
      <c r="CF8" s="1044"/>
      <c r="CG8" s="1045"/>
      <c r="CH8" s="1018">
        <v>2</v>
      </c>
      <c r="CI8" s="1019"/>
      <c r="CJ8" s="1019"/>
      <c r="CK8" s="1019"/>
      <c r="CL8" s="1020"/>
      <c r="CM8" s="1018">
        <v>322</v>
      </c>
      <c r="CN8" s="1019"/>
      <c r="CO8" s="1019"/>
      <c r="CP8" s="1019"/>
      <c r="CQ8" s="1020"/>
      <c r="CR8" s="1018">
        <v>400</v>
      </c>
      <c r="CS8" s="1019"/>
      <c r="CT8" s="1019"/>
      <c r="CU8" s="1019"/>
      <c r="CV8" s="1020"/>
      <c r="CW8" s="1018">
        <v>83</v>
      </c>
      <c r="CX8" s="1019"/>
      <c r="CY8" s="1019"/>
      <c r="CZ8" s="1019"/>
      <c r="DA8" s="1020"/>
      <c r="DB8" s="1018" t="s">
        <v>488</v>
      </c>
      <c r="DC8" s="1019"/>
      <c r="DD8" s="1019"/>
      <c r="DE8" s="1019"/>
      <c r="DF8" s="1020"/>
      <c r="DG8" s="1018" t="s">
        <v>488</v>
      </c>
      <c r="DH8" s="1019"/>
      <c r="DI8" s="1019"/>
      <c r="DJ8" s="1019"/>
      <c r="DK8" s="1020"/>
      <c r="DL8" s="1018" t="s">
        <v>488</v>
      </c>
      <c r="DM8" s="1019"/>
      <c r="DN8" s="1019"/>
      <c r="DO8" s="1019"/>
      <c r="DP8" s="1020"/>
      <c r="DQ8" s="1018" t="s">
        <v>488</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1064</v>
      </c>
      <c r="R9" s="1073"/>
      <c r="S9" s="1073"/>
      <c r="T9" s="1073"/>
      <c r="U9" s="1073"/>
      <c r="V9" s="1073">
        <v>1064</v>
      </c>
      <c r="W9" s="1073"/>
      <c r="X9" s="1073"/>
      <c r="Y9" s="1073"/>
      <c r="Z9" s="1073"/>
      <c r="AA9" s="1073" t="s">
        <v>488</v>
      </c>
      <c r="AB9" s="1073"/>
      <c r="AC9" s="1073"/>
      <c r="AD9" s="1073"/>
      <c r="AE9" s="1074"/>
      <c r="AF9" s="1048" t="s">
        <v>488</v>
      </c>
      <c r="AG9" s="1049"/>
      <c r="AH9" s="1049"/>
      <c r="AI9" s="1049"/>
      <c r="AJ9" s="1050"/>
      <c r="AK9" s="1108">
        <v>994</v>
      </c>
      <c r="AL9" s="1019"/>
      <c r="AM9" s="1019"/>
      <c r="AN9" s="1019"/>
      <c r="AO9" s="1092"/>
      <c r="AP9" s="1109">
        <v>0</v>
      </c>
      <c r="AQ9" s="1019"/>
      <c r="AR9" s="1019"/>
      <c r="AS9" s="1019"/>
      <c r="AT9" s="1092"/>
      <c r="AU9" s="1107"/>
      <c r="AV9" s="1022"/>
      <c r="AW9" s="1022"/>
      <c r="AX9" s="1022"/>
      <c r="AY9" s="1023"/>
      <c r="AZ9" s="205"/>
      <c r="BA9" s="205"/>
      <c r="BB9" s="205"/>
      <c r="BC9" s="205"/>
      <c r="BD9" s="205"/>
      <c r="BE9" s="206"/>
      <c r="BF9" s="206"/>
      <c r="BG9" s="206"/>
      <c r="BH9" s="206"/>
      <c r="BI9" s="206"/>
      <c r="BJ9" s="206"/>
      <c r="BK9" s="206"/>
      <c r="BL9" s="206"/>
      <c r="BM9" s="206"/>
      <c r="BN9" s="206"/>
      <c r="BO9" s="206"/>
      <c r="BP9" s="206"/>
      <c r="BQ9" s="215">
        <v>3</v>
      </c>
      <c r="BR9" s="216"/>
      <c r="BS9" s="1043" t="s">
        <v>560</v>
      </c>
      <c r="BT9" s="1044"/>
      <c r="BU9" s="1044"/>
      <c r="BV9" s="1044"/>
      <c r="BW9" s="1044"/>
      <c r="BX9" s="1044"/>
      <c r="BY9" s="1044"/>
      <c r="BZ9" s="1044"/>
      <c r="CA9" s="1044"/>
      <c r="CB9" s="1044"/>
      <c r="CC9" s="1044"/>
      <c r="CD9" s="1044"/>
      <c r="CE9" s="1044"/>
      <c r="CF9" s="1044"/>
      <c r="CG9" s="1045"/>
      <c r="CH9" s="1018">
        <v>4</v>
      </c>
      <c r="CI9" s="1019"/>
      <c r="CJ9" s="1019"/>
      <c r="CK9" s="1019"/>
      <c r="CL9" s="1020"/>
      <c r="CM9" s="1018">
        <v>66</v>
      </c>
      <c r="CN9" s="1019"/>
      <c r="CO9" s="1019"/>
      <c r="CP9" s="1019"/>
      <c r="CQ9" s="1020"/>
      <c r="CR9" s="1018">
        <v>3</v>
      </c>
      <c r="CS9" s="1019"/>
      <c r="CT9" s="1019"/>
      <c r="CU9" s="1019"/>
      <c r="CV9" s="1020"/>
      <c r="CW9" s="1018" t="s">
        <v>488</v>
      </c>
      <c r="CX9" s="1019"/>
      <c r="CY9" s="1019"/>
      <c r="CZ9" s="1019"/>
      <c r="DA9" s="1020"/>
      <c r="DB9" s="1018" t="s">
        <v>488</v>
      </c>
      <c r="DC9" s="1019"/>
      <c r="DD9" s="1019"/>
      <c r="DE9" s="1019"/>
      <c r="DF9" s="1020"/>
      <c r="DG9" s="1018" t="s">
        <v>488</v>
      </c>
      <c r="DH9" s="1019"/>
      <c r="DI9" s="1019"/>
      <c r="DJ9" s="1019"/>
      <c r="DK9" s="1020"/>
      <c r="DL9" s="1018" t="s">
        <v>488</v>
      </c>
      <c r="DM9" s="1019"/>
      <c r="DN9" s="1019"/>
      <c r="DO9" s="1019"/>
      <c r="DP9" s="1020"/>
      <c r="DQ9" s="1018" t="s">
        <v>488</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339</v>
      </c>
      <c r="R10" s="1073"/>
      <c r="S10" s="1073"/>
      <c r="T10" s="1073"/>
      <c r="U10" s="1073"/>
      <c r="V10" s="1073">
        <v>172</v>
      </c>
      <c r="W10" s="1073"/>
      <c r="X10" s="1073"/>
      <c r="Y10" s="1073"/>
      <c r="Z10" s="1073"/>
      <c r="AA10" s="1073">
        <v>167</v>
      </c>
      <c r="AB10" s="1073"/>
      <c r="AC10" s="1073"/>
      <c r="AD10" s="1073"/>
      <c r="AE10" s="1074"/>
      <c r="AF10" s="1048" t="s">
        <v>488</v>
      </c>
      <c r="AG10" s="1049"/>
      <c r="AH10" s="1049"/>
      <c r="AI10" s="1049"/>
      <c r="AJ10" s="1050"/>
      <c r="AK10" s="1108">
        <v>6</v>
      </c>
      <c r="AL10" s="1019"/>
      <c r="AM10" s="1019"/>
      <c r="AN10" s="1019"/>
      <c r="AO10" s="1092"/>
      <c r="AP10" s="1109">
        <v>749</v>
      </c>
      <c r="AQ10" s="1019"/>
      <c r="AR10" s="1019"/>
      <c r="AS10" s="1019"/>
      <c r="AT10" s="1092"/>
      <c r="AU10" s="1107"/>
      <c r="AV10" s="1022"/>
      <c r="AW10" s="1022"/>
      <c r="AX10" s="1022"/>
      <c r="AY10" s="1023"/>
      <c r="AZ10" s="205"/>
      <c r="BA10" s="205"/>
      <c r="BB10" s="205"/>
      <c r="BC10" s="205"/>
      <c r="BD10" s="205"/>
      <c r="BE10" s="206"/>
      <c r="BF10" s="206"/>
      <c r="BG10" s="206"/>
      <c r="BH10" s="206"/>
      <c r="BI10" s="206"/>
      <c r="BJ10" s="206"/>
      <c r="BK10" s="206"/>
      <c r="BL10" s="206"/>
      <c r="BM10" s="206"/>
      <c r="BN10" s="206"/>
      <c r="BO10" s="206"/>
      <c r="BP10" s="206"/>
      <c r="BQ10" s="215">
        <v>4</v>
      </c>
      <c r="BR10" s="216"/>
      <c r="BS10" s="1043" t="s">
        <v>561</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199</v>
      </c>
      <c r="CN10" s="1019"/>
      <c r="CO10" s="1019"/>
      <c r="CP10" s="1019"/>
      <c r="CQ10" s="1020"/>
      <c r="CR10" s="1018">
        <v>200</v>
      </c>
      <c r="CS10" s="1019"/>
      <c r="CT10" s="1019"/>
      <c r="CU10" s="1019"/>
      <c r="CV10" s="1020"/>
      <c r="CW10" s="1018">
        <v>36</v>
      </c>
      <c r="CX10" s="1019"/>
      <c r="CY10" s="1019"/>
      <c r="CZ10" s="1019"/>
      <c r="DA10" s="1020"/>
      <c r="DB10" s="1018" t="s">
        <v>488</v>
      </c>
      <c r="DC10" s="1019"/>
      <c r="DD10" s="1019"/>
      <c r="DE10" s="1019"/>
      <c r="DF10" s="1020"/>
      <c r="DG10" s="1018" t="s">
        <v>488</v>
      </c>
      <c r="DH10" s="1019"/>
      <c r="DI10" s="1019"/>
      <c r="DJ10" s="1019"/>
      <c r="DK10" s="1020"/>
      <c r="DL10" s="1018" t="s">
        <v>488</v>
      </c>
      <c r="DM10" s="1019"/>
      <c r="DN10" s="1019"/>
      <c r="DO10" s="1019"/>
      <c r="DP10" s="1020"/>
      <c r="DQ10" s="1018" t="s">
        <v>488</v>
      </c>
      <c r="DR10" s="1019"/>
      <c r="DS10" s="1019"/>
      <c r="DT10" s="1019"/>
      <c r="DU10" s="1020"/>
      <c r="DV10" s="1021"/>
      <c r="DW10" s="1022"/>
      <c r="DX10" s="1022"/>
      <c r="DY10" s="1022"/>
      <c r="DZ10" s="1023"/>
      <c r="EA10" s="207"/>
    </row>
    <row r="11" spans="1:131" s="208" customFormat="1" ht="26.25" customHeight="1">
      <c r="A11" s="214">
        <v>5</v>
      </c>
      <c r="B11" s="1066" t="s">
        <v>371</v>
      </c>
      <c r="C11" s="1067"/>
      <c r="D11" s="1067"/>
      <c r="E11" s="1067"/>
      <c r="F11" s="1067"/>
      <c r="G11" s="1067"/>
      <c r="H11" s="1067"/>
      <c r="I11" s="1067"/>
      <c r="J11" s="1067"/>
      <c r="K11" s="1067"/>
      <c r="L11" s="1067"/>
      <c r="M11" s="1067"/>
      <c r="N11" s="1067"/>
      <c r="O11" s="1067"/>
      <c r="P11" s="1068"/>
      <c r="Q11" s="1072">
        <v>826</v>
      </c>
      <c r="R11" s="1073"/>
      <c r="S11" s="1073"/>
      <c r="T11" s="1073"/>
      <c r="U11" s="1073"/>
      <c r="V11" s="1073">
        <v>772</v>
      </c>
      <c r="W11" s="1073"/>
      <c r="X11" s="1073"/>
      <c r="Y11" s="1073"/>
      <c r="Z11" s="1073"/>
      <c r="AA11" s="1073">
        <v>54</v>
      </c>
      <c r="AB11" s="1073"/>
      <c r="AC11" s="1073"/>
      <c r="AD11" s="1073"/>
      <c r="AE11" s="1074"/>
      <c r="AF11" s="1048">
        <v>54</v>
      </c>
      <c r="AG11" s="1049"/>
      <c r="AH11" s="1049"/>
      <c r="AI11" s="1049"/>
      <c r="AJ11" s="1050"/>
      <c r="AK11" s="1108">
        <v>228</v>
      </c>
      <c r="AL11" s="1019"/>
      <c r="AM11" s="1019"/>
      <c r="AN11" s="1019"/>
      <c r="AO11" s="1092"/>
      <c r="AP11" s="1109">
        <v>6569</v>
      </c>
      <c r="AQ11" s="1019"/>
      <c r="AR11" s="1019"/>
      <c r="AS11" s="1019"/>
      <c r="AT11" s="1092"/>
      <c r="AU11" s="1107"/>
      <c r="AV11" s="1022"/>
      <c r="AW11" s="1022"/>
      <c r="AX11" s="1022"/>
      <c r="AY11" s="1023"/>
      <c r="AZ11" s="205"/>
      <c r="BA11" s="205"/>
      <c r="BB11" s="205"/>
      <c r="BC11" s="205"/>
      <c r="BD11" s="205"/>
      <c r="BE11" s="206"/>
      <c r="BF11" s="206"/>
      <c r="BG11" s="206"/>
      <c r="BH11" s="206"/>
      <c r="BI11" s="206"/>
      <c r="BJ11" s="206"/>
      <c r="BK11" s="206"/>
      <c r="BL11" s="206"/>
      <c r="BM11" s="206"/>
      <c r="BN11" s="206"/>
      <c r="BO11" s="206"/>
      <c r="BP11" s="206"/>
      <c r="BQ11" s="215">
        <v>5</v>
      </c>
      <c r="BR11" s="216"/>
      <c r="BS11" s="1043" t="s">
        <v>562</v>
      </c>
      <c r="BT11" s="1044"/>
      <c r="BU11" s="1044"/>
      <c r="BV11" s="1044"/>
      <c r="BW11" s="1044"/>
      <c r="BX11" s="1044"/>
      <c r="BY11" s="1044"/>
      <c r="BZ11" s="1044"/>
      <c r="CA11" s="1044"/>
      <c r="CB11" s="1044"/>
      <c r="CC11" s="1044"/>
      <c r="CD11" s="1044"/>
      <c r="CE11" s="1044"/>
      <c r="CF11" s="1044"/>
      <c r="CG11" s="1045"/>
      <c r="CH11" s="1018">
        <v>44</v>
      </c>
      <c r="CI11" s="1019"/>
      <c r="CJ11" s="1019"/>
      <c r="CK11" s="1019"/>
      <c r="CL11" s="1020"/>
      <c r="CM11" s="1018">
        <v>295</v>
      </c>
      <c r="CN11" s="1019"/>
      <c r="CO11" s="1019"/>
      <c r="CP11" s="1019"/>
      <c r="CQ11" s="1020"/>
      <c r="CR11" s="1018">
        <v>100</v>
      </c>
      <c r="CS11" s="1019"/>
      <c r="CT11" s="1019"/>
      <c r="CU11" s="1019"/>
      <c r="CV11" s="1020"/>
      <c r="CW11" s="1018">
        <v>192</v>
      </c>
      <c r="CX11" s="1019"/>
      <c r="CY11" s="1019"/>
      <c r="CZ11" s="1019"/>
      <c r="DA11" s="1020"/>
      <c r="DB11" s="1018" t="s">
        <v>488</v>
      </c>
      <c r="DC11" s="1019"/>
      <c r="DD11" s="1019"/>
      <c r="DE11" s="1019"/>
      <c r="DF11" s="1020"/>
      <c r="DG11" s="1018" t="s">
        <v>488</v>
      </c>
      <c r="DH11" s="1019"/>
      <c r="DI11" s="1019"/>
      <c r="DJ11" s="1019"/>
      <c r="DK11" s="1020"/>
      <c r="DL11" s="1018" t="s">
        <v>488</v>
      </c>
      <c r="DM11" s="1019"/>
      <c r="DN11" s="1019"/>
      <c r="DO11" s="1019"/>
      <c r="DP11" s="1020"/>
      <c r="DQ11" s="1018" t="s">
        <v>488</v>
      </c>
      <c r="DR11" s="1019"/>
      <c r="DS11" s="1019"/>
      <c r="DT11" s="1019"/>
      <c r="DU11" s="1020"/>
      <c r="DV11" s="1021"/>
      <c r="DW11" s="1022"/>
      <c r="DX11" s="1022"/>
      <c r="DY11" s="1022"/>
      <c r="DZ11" s="1023"/>
      <c r="EA11" s="207"/>
    </row>
    <row r="12" spans="1:131" s="208" customFormat="1" ht="26.25" customHeight="1">
      <c r="A12" s="214">
        <v>6</v>
      </c>
      <c r="B12" s="1066" t="s">
        <v>372</v>
      </c>
      <c r="C12" s="1067"/>
      <c r="D12" s="1067"/>
      <c r="E12" s="1067"/>
      <c r="F12" s="1067"/>
      <c r="G12" s="1067"/>
      <c r="H12" s="1067"/>
      <c r="I12" s="1067"/>
      <c r="J12" s="1067"/>
      <c r="K12" s="1067"/>
      <c r="L12" s="1067"/>
      <c r="M12" s="1067"/>
      <c r="N12" s="1067"/>
      <c r="O12" s="1067"/>
      <c r="P12" s="1068"/>
      <c r="Q12" s="1072">
        <v>121276</v>
      </c>
      <c r="R12" s="1073"/>
      <c r="S12" s="1073"/>
      <c r="T12" s="1073"/>
      <c r="U12" s="1073"/>
      <c r="V12" s="1073">
        <v>121276</v>
      </c>
      <c r="W12" s="1073"/>
      <c r="X12" s="1073"/>
      <c r="Y12" s="1073"/>
      <c r="Z12" s="1073"/>
      <c r="AA12" s="1073" t="s">
        <v>488</v>
      </c>
      <c r="AB12" s="1073"/>
      <c r="AC12" s="1073"/>
      <c r="AD12" s="1073"/>
      <c r="AE12" s="1074"/>
      <c r="AF12" s="1048" t="s">
        <v>488</v>
      </c>
      <c r="AG12" s="1049"/>
      <c r="AH12" s="1049"/>
      <c r="AI12" s="1049"/>
      <c r="AJ12" s="1050"/>
      <c r="AK12" s="1108">
        <v>85278</v>
      </c>
      <c r="AL12" s="1019"/>
      <c r="AM12" s="1019"/>
      <c r="AN12" s="1019"/>
      <c r="AO12" s="1092"/>
      <c r="AP12" s="1109">
        <v>0</v>
      </c>
      <c r="AQ12" s="1019"/>
      <c r="AR12" s="1019"/>
      <c r="AS12" s="1019"/>
      <c r="AT12" s="1092"/>
      <c r="AU12" s="1107" t="s">
        <v>550</v>
      </c>
      <c r="AV12" s="1022"/>
      <c r="AW12" s="1022"/>
      <c r="AX12" s="1022"/>
      <c r="AY12" s="1023"/>
      <c r="AZ12" s="205"/>
      <c r="BA12" s="205"/>
      <c r="BB12" s="205"/>
      <c r="BC12" s="205"/>
      <c r="BD12" s="205"/>
      <c r="BE12" s="206"/>
      <c r="BF12" s="206"/>
      <c r="BG12" s="206"/>
      <c r="BH12" s="206"/>
      <c r="BI12" s="206"/>
      <c r="BJ12" s="206"/>
      <c r="BK12" s="206"/>
      <c r="BL12" s="206"/>
      <c r="BM12" s="206"/>
      <c r="BN12" s="206"/>
      <c r="BO12" s="206"/>
      <c r="BP12" s="206"/>
      <c r="BQ12" s="215">
        <v>6</v>
      </c>
      <c r="BR12" s="216"/>
      <c r="BS12" s="1043" t="s">
        <v>563</v>
      </c>
      <c r="BT12" s="1044"/>
      <c r="BU12" s="1044"/>
      <c r="BV12" s="1044"/>
      <c r="BW12" s="1044"/>
      <c r="BX12" s="1044"/>
      <c r="BY12" s="1044"/>
      <c r="BZ12" s="1044"/>
      <c r="CA12" s="1044"/>
      <c r="CB12" s="1044"/>
      <c r="CC12" s="1044"/>
      <c r="CD12" s="1044"/>
      <c r="CE12" s="1044"/>
      <c r="CF12" s="1044"/>
      <c r="CG12" s="1045"/>
      <c r="CH12" s="1018">
        <v>-47</v>
      </c>
      <c r="CI12" s="1019"/>
      <c r="CJ12" s="1019"/>
      <c r="CK12" s="1019"/>
      <c r="CL12" s="1020"/>
      <c r="CM12" s="1018">
        <v>1254</v>
      </c>
      <c r="CN12" s="1019"/>
      <c r="CO12" s="1019"/>
      <c r="CP12" s="1019"/>
      <c r="CQ12" s="1020"/>
      <c r="CR12" s="1018">
        <v>1000</v>
      </c>
      <c r="CS12" s="1019"/>
      <c r="CT12" s="1019"/>
      <c r="CU12" s="1019"/>
      <c r="CV12" s="1020"/>
      <c r="CW12" s="1018">
        <v>699</v>
      </c>
      <c r="CX12" s="1019"/>
      <c r="CY12" s="1019"/>
      <c r="CZ12" s="1019"/>
      <c r="DA12" s="1020"/>
      <c r="DB12" s="1018" t="s">
        <v>488</v>
      </c>
      <c r="DC12" s="1019"/>
      <c r="DD12" s="1019"/>
      <c r="DE12" s="1019"/>
      <c r="DF12" s="1020"/>
      <c r="DG12" s="1018" t="s">
        <v>488</v>
      </c>
      <c r="DH12" s="1019"/>
      <c r="DI12" s="1019"/>
      <c r="DJ12" s="1019"/>
      <c r="DK12" s="1020"/>
      <c r="DL12" s="1018" t="s">
        <v>488</v>
      </c>
      <c r="DM12" s="1019"/>
      <c r="DN12" s="1019"/>
      <c r="DO12" s="1019"/>
      <c r="DP12" s="1020"/>
      <c r="DQ12" s="1018" t="s">
        <v>488</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092"/>
      <c r="AL13" s="1093"/>
      <c r="AM13" s="1093"/>
      <c r="AN13" s="1093"/>
      <c r="AO13" s="1093"/>
      <c r="AP13" s="1093"/>
      <c r="AQ13" s="1093"/>
      <c r="AR13" s="1093"/>
      <c r="AS13" s="1093"/>
      <c r="AT13" s="1093"/>
      <c r="AU13" s="1090"/>
      <c r="AV13" s="1090"/>
      <c r="AW13" s="1090"/>
      <c r="AX13" s="1090"/>
      <c r="AY13" s="1091"/>
      <c r="AZ13" s="205"/>
      <c r="BA13" s="205"/>
      <c r="BB13" s="205"/>
      <c r="BC13" s="205"/>
      <c r="BD13" s="205"/>
      <c r="BE13" s="206"/>
      <c r="BF13" s="206"/>
      <c r="BG13" s="206"/>
      <c r="BH13" s="206"/>
      <c r="BI13" s="206"/>
      <c r="BJ13" s="206"/>
      <c r="BK13" s="206"/>
      <c r="BL13" s="206"/>
      <c r="BM13" s="206"/>
      <c r="BN13" s="206"/>
      <c r="BO13" s="206"/>
      <c r="BP13" s="206"/>
      <c r="BQ13" s="215">
        <v>7</v>
      </c>
      <c r="BR13" s="216"/>
      <c r="BS13" s="1043" t="s">
        <v>564</v>
      </c>
      <c r="BT13" s="1044"/>
      <c r="BU13" s="1044"/>
      <c r="BV13" s="1044"/>
      <c r="BW13" s="1044"/>
      <c r="BX13" s="1044"/>
      <c r="BY13" s="1044"/>
      <c r="BZ13" s="1044"/>
      <c r="CA13" s="1044"/>
      <c r="CB13" s="1044"/>
      <c r="CC13" s="1044"/>
      <c r="CD13" s="1044"/>
      <c r="CE13" s="1044"/>
      <c r="CF13" s="1044"/>
      <c r="CG13" s="1045"/>
      <c r="CH13" s="1018">
        <v>93</v>
      </c>
      <c r="CI13" s="1019"/>
      <c r="CJ13" s="1019"/>
      <c r="CK13" s="1019"/>
      <c r="CL13" s="1020"/>
      <c r="CM13" s="1018">
        <v>1136</v>
      </c>
      <c r="CN13" s="1019"/>
      <c r="CO13" s="1019"/>
      <c r="CP13" s="1019"/>
      <c r="CQ13" s="1020"/>
      <c r="CR13" s="1018">
        <v>1000</v>
      </c>
      <c r="CS13" s="1019"/>
      <c r="CT13" s="1019"/>
      <c r="CU13" s="1019"/>
      <c r="CV13" s="1020"/>
      <c r="CW13" s="1018">
        <v>322</v>
      </c>
      <c r="CX13" s="1019"/>
      <c r="CY13" s="1019"/>
      <c r="CZ13" s="1019"/>
      <c r="DA13" s="1020"/>
      <c r="DB13" s="1018" t="s">
        <v>488</v>
      </c>
      <c r="DC13" s="1019"/>
      <c r="DD13" s="1019"/>
      <c r="DE13" s="1019"/>
      <c r="DF13" s="1020"/>
      <c r="DG13" s="1018" t="s">
        <v>488</v>
      </c>
      <c r="DH13" s="1019"/>
      <c r="DI13" s="1019"/>
      <c r="DJ13" s="1019"/>
      <c r="DK13" s="1020"/>
      <c r="DL13" s="1018" t="s">
        <v>488</v>
      </c>
      <c r="DM13" s="1019"/>
      <c r="DN13" s="1019"/>
      <c r="DO13" s="1019"/>
      <c r="DP13" s="1020"/>
      <c r="DQ13" s="1018" t="s">
        <v>488</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092"/>
      <c r="AL14" s="1093"/>
      <c r="AM14" s="1093"/>
      <c r="AN14" s="1093"/>
      <c r="AO14" s="1093"/>
      <c r="AP14" s="1093"/>
      <c r="AQ14" s="1093"/>
      <c r="AR14" s="1093"/>
      <c r="AS14" s="1093"/>
      <c r="AT14" s="1093"/>
      <c r="AU14" s="1090"/>
      <c r="AV14" s="1090"/>
      <c r="AW14" s="1090"/>
      <c r="AX14" s="1090"/>
      <c r="AY14" s="1091"/>
      <c r="AZ14" s="205"/>
      <c r="BA14" s="205"/>
      <c r="BB14" s="205"/>
      <c r="BC14" s="205"/>
      <c r="BD14" s="205"/>
      <c r="BE14" s="206"/>
      <c r="BF14" s="206"/>
      <c r="BG14" s="206"/>
      <c r="BH14" s="206"/>
      <c r="BI14" s="206"/>
      <c r="BJ14" s="206"/>
      <c r="BK14" s="206"/>
      <c r="BL14" s="206"/>
      <c r="BM14" s="206"/>
      <c r="BN14" s="206"/>
      <c r="BO14" s="206"/>
      <c r="BP14" s="206"/>
      <c r="BQ14" s="215">
        <v>8</v>
      </c>
      <c r="BR14" s="216"/>
      <c r="BS14" s="1043" t="s">
        <v>565</v>
      </c>
      <c r="BT14" s="1044"/>
      <c r="BU14" s="1044"/>
      <c r="BV14" s="1044"/>
      <c r="BW14" s="1044"/>
      <c r="BX14" s="1044"/>
      <c r="BY14" s="1044"/>
      <c r="BZ14" s="1044"/>
      <c r="CA14" s="1044"/>
      <c r="CB14" s="1044"/>
      <c r="CC14" s="1044"/>
      <c r="CD14" s="1044"/>
      <c r="CE14" s="1044"/>
      <c r="CF14" s="1044"/>
      <c r="CG14" s="1045"/>
      <c r="CH14" s="1018">
        <v>-8</v>
      </c>
      <c r="CI14" s="1019"/>
      <c r="CJ14" s="1019"/>
      <c r="CK14" s="1019"/>
      <c r="CL14" s="1020"/>
      <c r="CM14" s="1018">
        <v>952</v>
      </c>
      <c r="CN14" s="1019"/>
      <c r="CO14" s="1019"/>
      <c r="CP14" s="1019"/>
      <c r="CQ14" s="1020"/>
      <c r="CR14" s="1018" t="s">
        <v>488</v>
      </c>
      <c r="CS14" s="1019"/>
      <c r="CT14" s="1019"/>
      <c r="CU14" s="1019"/>
      <c r="CV14" s="1020"/>
      <c r="CW14" s="1018">
        <v>563</v>
      </c>
      <c r="CX14" s="1019"/>
      <c r="CY14" s="1019"/>
      <c r="CZ14" s="1019"/>
      <c r="DA14" s="1020"/>
      <c r="DB14" s="1018">
        <v>14</v>
      </c>
      <c r="DC14" s="1019"/>
      <c r="DD14" s="1019"/>
      <c r="DE14" s="1019"/>
      <c r="DF14" s="1020"/>
      <c r="DG14" s="1018" t="s">
        <v>488</v>
      </c>
      <c r="DH14" s="1019"/>
      <c r="DI14" s="1019"/>
      <c r="DJ14" s="1019"/>
      <c r="DK14" s="1020"/>
      <c r="DL14" s="1018" t="s">
        <v>488</v>
      </c>
      <c r="DM14" s="1019"/>
      <c r="DN14" s="1019"/>
      <c r="DO14" s="1019"/>
      <c r="DP14" s="1020"/>
      <c r="DQ14" s="1018" t="s">
        <v>488</v>
      </c>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092"/>
      <c r="AL15" s="1093"/>
      <c r="AM15" s="1093"/>
      <c r="AN15" s="1093"/>
      <c r="AO15" s="1093"/>
      <c r="AP15" s="1093"/>
      <c r="AQ15" s="1093"/>
      <c r="AR15" s="1093"/>
      <c r="AS15" s="1093"/>
      <c r="AT15" s="1093"/>
      <c r="AU15" s="1090"/>
      <c r="AV15" s="1090"/>
      <c r="AW15" s="1090"/>
      <c r="AX15" s="1090"/>
      <c r="AY15" s="1091"/>
      <c r="AZ15" s="205"/>
      <c r="BA15" s="205"/>
      <c r="BB15" s="205"/>
      <c r="BC15" s="205"/>
      <c r="BD15" s="205"/>
      <c r="BE15" s="206"/>
      <c r="BF15" s="206"/>
      <c r="BG15" s="206"/>
      <c r="BH15" s="206"/>
      <c r="BI15" s="206"/>
      <c r="BJ15" s="206"/>
      <c r="BK15" s="206"/>
      <c r="BL15" s="206"/>
      <c r="BM15" s="206"/>
      <c r="BN15" s="206"/>
      <c r="BO15" s="206"/>
      <c r="BP15" s="206"/>
      <c r="BQ15" s="215">
        <v>9</v>
      </c>
      <c r="BR15" s="216"/>
      <c r="BS15" s="1043" t="s">
        <v>566</v>
      </c>
      <c r="BT15" s="1044"/>
      <c r="BU15" s="1044"/>
      <c r="BV15" s="1044"/>
      <c r="BW15" s="1044"/>
      <c r="BX15" s="1044"/>
      <c r="BY15" s="1044"/>
      <c r="BZ15" s="1044"/>
      <c r="CA15" s="1044"/>
      <c r="CB15" s="1044"/>
      <c r="CC15" s="1044"/>
      <c r="CD15" s="1044"/>
      <c r="CE15" s="1044"/>
      <c r="CF15" s="1044"/>
      <c r="CG15" s="1045"/>
      <c r="CH15" s="1018">
        <v>3</v>
      </c>
      <c r="CI15" s="1019"/>
      <c r="CJ15" s="1019"/>
      <c r="CK15" s="1019"/>
      <c r="CL15" s="1020"/>
      <c r="CM15" s="1018">
        <v>38</v>
      </c>
      <c r="CN15" s="1019"/>
      <c r="CO15" s="1019"/>
      <c r="CP15" s="1019"/>
      <c r="CQ15" s="1020"/>
      <c r="CR15" s="1018">
        <v>30</v>
      </c>
      <c r="CS15" s="1019"/>
      <c r="CT15" s="1019"/>
      <c r="CU15" s="1019"/>
      <c r="CV15" s="1020"/>
      <c r="CW15" s="1018" t="s">
        <v>488</v>
      </c>
      <c r="CX15" s="1019"/>
      <c r="CY15" s="1019"/>
      <c r="CZ15" s="1019"/>
      <c r="DA15" s="1020"/>
      <c r="DB15" s="1018" t="s">
        <v>488</v>
      </c>
      <c r="DC15" s="1019"/>
      <c r="DD15" s="1019"/>
      <c r="DE15" s="1019"/>
      <c r="DF15" s="1020"/>
      <c r="DG15" s="1018" t="s">
        <v>488</v>
      </c>
      <c r="DH15" s="1019"/>
      <c r="DI15" s="1019"/>
      <c r="DJ15" s="1019"/>
      <c r="DK15" s="1020"/>
      <c r="DL15" s="1018" t="s">
        <v>488</v>
      </c>
      <c r="DM15" s="1019"/>
      <c r="DN15" s="1019"/>
      <c r="DO15" s="1019"/>
      <c r="DP15" s="1020"/>
      <c r="DQ15" s="1018" t="s">
        <v>488</v>
      </c>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092"/>
      <c r="AL16" s="1093"/>
      <c r="AM16" s="1093"/>
      <c r="AN16" s="1093"/>
      <c r="AO16" s="1093"/>
      <c r="AP16" s="1093"/>
      <c r="AQ16" s="1093"/>
      <c r="AR16" s="1093"/>
      <c r="AS16" s="1093"/>
      <c r="AT16" s="1093"/>
      <c r="AU16" s="1090"/>
      <c r="AV16" s="1090"/>
      <c r="AW16" s="1090"/>
      <c r="AX16" s="1090"/>
      <c r="AY16" s="1091"/>
      <c r="AZ16" s="205"/>
      <c r="BA16" s="205"/>
      <c r="BB16" s="205"/>
      <c r="BC16" s="205"/>
      <c r="BD16" s="205"/>
      <c r="BE16" s="206"/>
      <c r="BF16" s="206"/>
      <c r="BG16" s="206"/>
      <c r="BH16" s="206"/>
      <c r="BI16" s="206"/>
      <c r="BJ16" s="206"/>
      <c r="BK16" s="206"/>
      <c r="BL16" s="206"/>
      <c r="BM16" s="206"/>
      <c r="BN16" s="206"/>
      <c r="BO16" s="206"/>
      <c r="BP16" s="206"/>
      <c r="BQ16" s="215">
        <v>10</v>
      </c>
      <c r="BR16" s="216"/>
      <c r="BS16" s="1043" t="s">
        <v>567</v>
      </c>
      <c r="BT16" s="1044"/>
      <c r="BU16" s="1044"/>
      <c r="BV16" s="1044"/>
      <c r="BW16" s="1044"/>
      <c r="BX16" s="1044"/>
      <c r="BY16" s="1044"/>
      <c r="BZ16" s="1044"/>
      <c r="CA16" s="1044"/>
      <c r="CB16" s="1044"/>
      <c r="CC16" s="1044"/>
      <c r="CD16" s="1044"/>
      <c r="CE16" s="1044"/>
      <c r="CF16" s="1044"/>
      <c r="CG16" s="1045"/>
      <c r="CH16" s="1018">
        <v>-2</v>
      </c>
      <c r="CI16" s="1019"/>
      <c r="CJ16" s="1019"/>
      <c r="CK16" s="1019"/>
      <c r="CL16" s="1020"/>
      <c r="CM16" s="1018">
        <v>218</v>
      </c>
      <c r="CN16" s="1019"/>
      <c r="CO16" s="1019"/>
      <c r="CP16" s="1019"/>
      <c r="CQ16" s="1020"/>
      <c r="CR16" s="1018">
        <v>200</v>
      </c>
      <c r="CS16" s="1019"/>
      <c r="CT16" s="1019"/>
      <c r="CU16" s="1019"/>
      <c r="CV16" s="1020"/>
      <c r="CW16" s="1018">
        <v>192</v>
      </c>
      <c r="CX16" s="1019"/>
      <c r="CY16" s="1019"/>
      <c r="CZ16" s="1019"/>
      <c r="DA16" s="1020"/>
      <c r="DB16" s="1018" t="s">
        <v>488</v>
      </c>
      <c r="DC16" s="1019"/>
      <c r="DD16" s="1019"/>
      <c r="DE16" s="1019"/>
      <c r="DF16" s="1020"/>
      <c r="DG16" s="1018" t="s">
        <v>488</v>
      </c>
      <c r="DH16" s="1019"/>
      <c r="DI16" s="1019"/>
      <c r="DJ16" s="1019"/>
      <c r="DK16" s="1020"/>
      <c r="DL16" s="1018" t="s">
        <v>488</v>
      </c>
      <c r="DM16" s="1019"/>
      <c r="DN16" s="1019"/>
      <c r="DO16" s="1019"/>
      <c r="DP16" s="1020"/>
      <c r="DQ16" s="1018" t="s">
        <v>488</v>
      </c>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092"/>
      <c r="AL17" s="1093"/>
      <c r="AM17" s="1093"/>
      <c r="AN17" s="1093"/>
      <c r="AO17" s="1093"/>
      <c r="AP17" s="1093"/>
      <c r="AQ17" s="1093"/>
      <c r="AR17" s="1093"/>
      <c r="AS17" s="1093"/>
      <c r="AT17" s="1093"/>
      <c r="AU17" s="1090"/>
      <c r="AV17" s="1090"/>
      <c r="AW17" s="1090"/>
      <c r="AX17" s="1090"/>
      <c r="AY17" s="1091"/>
      <c r="AZ17" s="205"/>
      <c r="BA17" s="205"/>
      <c r="BB17" s="205"/>
      <c r="BC17" s="205"/>
      <c r="BD17" s="205"/>
      <c r="BE17" s="206"/>
      <c r="BF17" s="206"/>
      <c r="BG17" s="206"/>
      <c r="BH17" s="206"/>
      <c r="BI17" s="206"/>
      <c r="BJ17" s="206"/>
      <c r="BK17" s="206"/>
      <c r="BL17" s="206"/>
      <c r="BM17" s="206"/>
      <c r="BN17" s="206"/>
      <c r="BO17" s="206"/>
      <c r="BP17" s="206"/>
      <c r="BQ17" s="215">
        <v>11</v>
      </c>
      <c r="BR17" s="216"/>
      <c r="BS17" s="1043" t="s">
        <v>568</v>
      </c>
      <c r="BT17" s="1044"/>
      <c r="BU17" s="1044"/>
      <c r="BV17" s="1044"/>
      <c r="BW17" s="1044"/>
      <c r="BX17" s="1044"/>
      <c r="BY17" s="1044"/>
      <c r="BZ17" s="1044"/>
      <c r="CA17" s="1044"/>
      <c r="CB17" s="1044"/>
      <c r="CC17" s="1044"/>
      <c r="CD17" s="1044"/>
      <c r="CE17" s="1044"/>
      <c r="CF17" s="1044"/>
      <c r="CG17" s="1045"/>
      <c r="CH17" s="1018">
        <v>9</v>
      </c>
      <c r="CI17" s="1019"/>
      <c r="CJ17" s="1019"/>
      <c r="CK17" s="1019"/>
      <c r="CL17" s="1020"/>
      <c r="CM17" s="1018">
        <v>96</v>
      </c>
      <c r="CN17" s="1019"/>
      <c r="CO17" s="1019"/>
      <c r="CP17" s="1019"/>
      <c r="CQ17" s="1020"/>
      <c r="CR17" s="1018" t="s">
        <v>488</v>
      </c>
      <c r="CS17" s="1019"/>
      <c r="CT17" s="1019"/>
      <c r="CU17" s="1019"/>
      <c r="CV17" s="1020"/>
      <c r="CW17" s="1018">
        <v>63</v>
      </c>
      <c r="CX17" s="1019"/>
      <c r="CY17" s="1019"/>
      <c r="CZ17" s="1019"/>
      <c r="DA17" s="1020"/>
      <c r="DB17" s="1018" t="s">
        <v>488</v>
      </c>
      <c r="DC17" s="1019"/>
      <c r="DD17" s="1019"/>
      <c r="DE17" s="1019"/>
      <c r="DF17" s="1020"/>
      <c r="DG17" s="1018" t="s">
        <v>488</v>
      </c>
      <c r="DH17" s="1019"/>
      <c r="DI17" s="1019"/>
      <c r="DJ17" s="1019"/>
      <c r="DK17" s="1020"/>
      <c r="DL17" s="1018" t="s">
        <v>488</v>
      </c>
      <c r="DM17" s="1019"/>
      <c r="DN17" s="1019"/>
      <c r="DO17" s="1019"/>
      <c r="DP17" s="1020"/>
      <c r="DQ17" s="1018" t="s">
        <v>488</v>
      </c>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092"/>
      <c r="AL18" s="1093"/>
      <c r="AM18" s="1093"/>
      <c r="AN18" s="1093"/>
      <c r="AO18" s="1093"/>
      <c r="AP18" s="1093"/>
      <c r="AQ18" s="1093"/>
      <c r="AR18" s="1093"/>
      <c r="AS18" s="1093"/>
      <c r="AT18" s="1093"/>
      <c r="AU18" s="1090"/>
      <c r="AV18" s="1090"/>
      <c r="AW18" s="1090"/>
      <c r="AX18" s="1090"/>
      <c r="AY18" s="1091"/>
      <c r="AZ18" s="205"/>
      <c r="BA18" s="205"/>
      <c r="BB18" s="205"/>
      <c r="BC18" s="205"/>
      <c r="BD18" s="205"/>
      <c r="BE18" s="206"/>
      <c r="BF18" s="206"/>
      <c r="BG18" s="206"/>
      <c r="BH18" s="206"/>
      <c r="BI18" s="206"/>
      <c r="BJ18" s="206"/>
      <c r="BK18" s="206"/>
      <c r="BL18" s="206"/>
      <c r="BM18" s="206"/>
      <c r="BN18" s="206"/>
      <c r="BO18" s="206"/>
      <c r="BP18" s="206"/>
      <c r="BQ18" s="215">
        <v>12</v>
      </c>
      <c r="BR18" s="216"/>
      <c r="BS18" s="1043" t="s">
        <v>569</v>
      </c>
      <c r="BT18" s="1044"/>
      <c r="BU18" s="1044"/>
      <c r="BV18" s="1044"/>
      <c r="BW18" s="1044"/>
      <c r="BX18" s="1044"/>
      <c r="BY18" s="1044"/>
      <c r="BZ18" s="1044"/>
      <c r="CA18" s="1044"/>
      <c r="CB18" s="1044"/>
      <c r="CC18" s="1044"/>
      <c r="CD18" s="1044"/>
      <c r="CE18" s="1044"/>
      <c r="CF18" s="1044"/>
      <c r="CG18" s="1045"/>
      <c r="CH18" s="1018">
        <v>193</v>
      </c>
      <c r="CI18" s="1019"/>
      <c r="CJ18" s="1019"/>
      <c r="CK18" s="1019"/>
      <c r="CL18" s="1020"/>
      <c r="CM18" s="1018">
        <v>4168</v>
      </c>
      <c r="CN18" s="1019"/>
      <c r="CO18" s="1019"/>
      <c r="CP18" s="1019"/>
      <c r="CQ18" s="1020"/>
      <c r="CR18" s="1018" t="s">
        <v>488</v>
      </c>
      <c r="CS18" s="1019"/>
      <c r="CT18" s="1019"/>
      <c r="CU18" s="1019"/>
      <c r="CV18" s="1020"/>
      <c r="CW18" s="1018">
        <v>643</v>
      </c>
      <c r="CX18" s="1019"/>
      <c r="CY18" s="1019"/>
      <c r="CZ18" s="1019"/>
      <c r="DA18" s="1020"/>
      <c r="DB18" s="1018" t="s">
        <v>488</v>
      </c>
      <c r="DC18" s="1019"/>
      <c r="DD18" s="1019"/>
      <c r="DE18" s="1019"/>
      <c r="DF18" s="1020"/>
      <c r="DG18" s="1018" t="s">
        <v>488</v>
      </c>
      <c r="DH18" s="1019"/>
      <c r="DI18" s="1019"/>
      <c r="DJ18" s="1019"/>
      <c r="DK18" s="1020"/>
      <c r="DL18" s="1018" t="s">
        <v>488</v>
      </c>
      <c r="DM18" s="1019"/>
      <c r="DN18" s="1019"/>
      <c r="DO18" s="1019"/>
      <c r="DP18" s="1020"/>
      <c r="DQ18" s="1018" t="s">
        <v>488</v>
      </c>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092"/>
      <c r="AL19" s="1093"/>
      <c r="AM19" s="1093"/>
      <c r="AN19" s="1093"/>
      <c r="AO19" s="1093"/>
      <c r="AP19" s="1093"/>
      <c r="AQ19" s="1093"/>
      <c r="AR19" s="1093"/>
      <c r="AS19" s="1093"/>
      <c r="AT19" s="1093"/>
      <c r="AU19" s="1090"/>
      <c r="AV19" s="1090"/>
      <c r="AW19" s="1090"/>
      <c r="AX19" s="1090"/>
      <c r="AY19" s="1091"/>
      <c r="AZ19" s="205"/>
      <c r="BA19" s="205"/>
      <c r="BB19" s="205"/>
      <c r="BC19" s="205"/>
      <c r="BD19" s="205"/>
      <c r="BE19" s="206"/>
      <c r="BF19" s="206"/>
      <c r="BG19" s="206"/>
      <c r="BH19" s="206"/>
      <c r="BI19" s="206"/>
      <c r="BJ19" s="206"/>
      <c r="BK19" s="206"/>
      <c r="BL19" s="206"/>
      <c r="BM19" s="206"/>
      <c r="BN19" s="206"/>
      <c r="BO19" s="206"/>
      <c r="BP19" s="206"/>
      <c r="BQ19" s="215">
        <v>13</v>
      </c>
      <c r="BR19" s="216"/>
      <c r="BS19" s="1043" t="s">
        <v>570</v>
      </c>
      <c r="BT19" s="1044"/>
      <c r="BU19" s="1044"/>
      <c r="BV19" s="1044"/>
      <c r="BW19" s="1044"/>
      <c r="BX19" s="1044"/>
      <c r="BY19" s="1044"/>
      <c r="BZ19" s="1044"/>
      <c r="CA19" s="1044"/>
      <c r="CB19" s="1044"/>
      <c r="CC19" s="1044"/>
      <c r="CD19" s="1044"/>
      <c r="CE19" s="1044"/>
      <c r="CF19" s="1044"/>
      <c r="CG19" s="1045"/>
      <c r="CH19" s="1018">
        <v>5</v>
      </c>
      <c r="CI19" s="1019"/>
      <c r="CJ19" s="1019"/>
      <c r="CK19" s="1019"/>
      <c r="CL19" s="1020"/>
      <c r="CM19" s="1018">
        <v>23</v>
      </c>
      <c r="CN19" s="1019"/>
      <c r="CO19" s="1019"/>
      <c r="CP19" s="1019"/>
      <c r="CQ19" s="1020"/>
      <c r="CR19" s="1018">
        <v>10</v>
      </c>
      <c r="CS19" s="1019"/>
      <c r="CT19" s="1019"/>
      <c r="CU19" s="1019"/>
      <c r="CV19" s="1020"/>
      <c r="CW19" s="1018" t="s">
        <v>488</v>
      </c>
      <c r="CX19" s="1019"/>
      <c r="CY19" s="1019"/>
      <c r="CZ19" s="1019"/>
      <c r="DA19" s="1020"/>
      <c r="DB19" s="1018" t="s">
        <v>488</v>
      </c>
      <c r="DC19" s="1019"/>
      <c r="DD19" s="1019"/>
      <c r="DE19" s="1019"/>
      <c r="DF19" s="1020"/>
      <c r="DG19" s="1018" t="s">
        <v>488</v>
      </c>
      <c r="DH19" s="1019"/>
      <c r="DI19" s="1019"/>
      <c r="DJ19" s="1019"/>
      <c r="DK19" s="1020"/>
      <c r="DL19" s="1018" t="s">
        <v>488</v>
      </c>
      <c r="DM19" s="1019"/>
      <c r="DN19" s="1019"/>
      <c r="DO19" s="1019"/>
      <c r="DP19" s="1020"/>
      <c r="DQ19" s="1018" t="s">
        <v>488</v>
      </c>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092"/>
      <c r="AL20" s="1093"/>
      <c r="AM20" s="1093"/>
      <c r="AN20" s="1093"/>
      <c r="AO20" s="1093"/>
      <c r="AP20" s="1093"/>
      <c r="AQ20" s="1093"/>
      <c r="AR20" s="1093"/>
      <c r="AS20" s="1093"/>
      <c r="AT20" s="1093"/>
      <c r="AU20" s="1090"/>
      <c r="AV20" s="1090"/>
      <c r="AW20" s="1090"/>
      <c r="AX20" s="1090"/>
      <c r="AY20" s="1091"/>
      <c r="AZ20" s="205"/>
      <c r="BA20" s="205"/>
      <c r="BB20" s="205"/>
      <c r="BC20" s="205"/>
      <c r="BD20" s="205"/>
      <c r="BE20" s="206"/>
      <c r="BF20" s="206"/>
      <c r="BG20" s="206"/>
      <c r="BH20" s="206"/>
      <c r="BI20" s="206"/>
      <c r="BJ20" s="206"/>
      <c r="BK20" s="206"/>
      <c r="BL20" s="206"/>
      <c r="BM20" s="206"/>
      <c r="BN20" s="206"/>
      <c r="BO20" s="206"/>
      <c r="BP20" s="206"/>
      <c r="BQ20" s="215">
        <v>14</v>
      </c>
      <c r="BR20" s="216"/>
      <c r="BS20" s="1043" t="s">
        <v>571</v>
      </c>
      <c r="BT20" s="1044"/>
      <c r="BU20" s="1044"/>
      <c r="BV20" s="1044"/>
      <c r="BW20" s="1044"/>
      <c r="BX20" s="1044"/>
      <c r="BY20" s="1044"/>
      <c r="BZ20" s="1044"/>
      <c r="CA20" s="1044"/>
      <c r="CB20" s="1044"/>
      <c r="CC20" s="1044"/>
      <c r="CD20" s="1044"/>
      <c r="CE20" s="1044"/>
      <c r="CF20" s="1044"/>
      <c r="CG20" s="1045"/>
      <c r="CH20" s="1018">
        <v>47</v>
      </c>
      <c r="CI20" s="1019"/>
      <c r="CJ20" s="1019"/>
      <c r="CK20" s="1019"/>
      <c r="CL20" s="1020"/>
      <c r="CM20" s="1018">
        <v>444</v>
      </c>
      <c r="CN20" s="1019"/>
      <c r="CO20" s="1019"/>
      <c r="CP20" s="1019"/>
      <c r="CQ20" s="1020"/>
      <c r="CR20" s="1018">
        <v>50</v>
      </c>
      <c r="CS20" s="1019"/>
      <c r="CT20" s="1019"/>
      <c r="CU20" s="1019"/>
      <c r="CV20" s="1020"/>
      <c r="CW20" s="1018" t="s">
        <v>488</v>
      </c>
      <c r="CX20" s="1019"/>
      <c r="CY20" s="1019"/>
      <c r="CZ20" s="1019"/>
      <c r="DA20" s="1020"/>
      <c r="DB20" s="1018" t="s">
        <v>488</v>
      </c>
      <c r="DC20" s="1019"/>
      <c r="DD20" s="1019"/>
      <c r="DE20" s="1019"/>
      <c r="DF20" s="1020"/>
      <c r="DG20" s="1018" t="s">
        <v>488</v>
      </c>
      <c r="DH20" s="1019"/>
      <c r="DI20" s="1019"/>
      <c r="DJ20" s="1019"/>
      <c r="DK20" s="1020"/>
      <c r="DL20" s="1018" t="s">
        <v>488</v>
      </c>
      <c r="DM20" s="1019"/>
      <c r="DN20" s="1019"/>
      <c r="DO20" s="1019"/>
      <c r="DP20" s="1020"/>
      <c r="DQ20" s="1018" t="s">
        <v>488</v>
      </c>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092"/>
      <c r="AL21" s="1093"/>
      <c r="AM21" s="1093"/>
      <c r="AN21" s="1093"/>
      <c r="AO21" s="1093"/>
      <c r="AP21" s="1093"/>
      <c r="AQ21" s="1093"/>
      <c r="AR21" s="1093"/>
      <c r="AS21" s="1093"/>
      <c r="AT21" s="1093"/>
      <c r="AU21" s="1090"/>
      <c r="AV21" s="1090"/>
      <c r="AW21" s="1090"/>
      <c r="AX21" s="1090"/>
      <c r="AY21" s="1091"/>
      <c r="AZ21" s="205"/>
      <c r="BA21" s="205"/>
      <c r="BB21" s="205"/>
      <c r="BC21" s="205"/>
      <c r="BD21" s="205"/>
      <c r="BE21" s="206"/>
      <c r="BF21" s="206"/>
      <c r="BG21" s="206"/>
      <c r="BH21" s="206"/>
      <c r="BI21" s="206"/>
      <c r="BJ21" s="206"/>
      <c r="BK21" s="206"/>
      <c r="BL21" s="206"/>
      <c r="BM21" s="206"/>
      <c r="BN21" s="206"/>
      <c r="BO21" s="206"/>
      <c r="BP21" s="206"/>
      <c r="BQ21" s="215">
        <v>15</v>
      </c>
      <c r="BR21" s="216"/>
      <c r="BS21" s="1043" t="s">
        <v>572</v>
      </c>
      <c r="BT21" s="1044"/>
      <c r="BU21" s="1044"/>
      <c r="BV21" s="1044"/>
      <c r="BW21" s="1044"/>
      <c r="BX21" s="1044"/>
      <c r="BY21" s="1044"/>
      <c r="BZ21" s="1044"/>
      <c r="CA21" s="1044"/>
      <c r="CB21" s="1044"/>
      <c r="CC21" s="1044"/>
      <c r="CD21" s="1044"/>
      <c r="CE21" s="1044"/>
      <c r="CF21" s="1044"/>
      <c r="CG21" s="1045"/>
      <c r="CH21" s="1018">
        <v>-7</v>
      </c>
      <c r="CI21" s="1019"/>
      <c r="CJ21" s="1019"/>
      <c r="CK21" s="1019"/>
      <c r="CL21" s="1020"/>
      <c r="CM21" s="1018">
        <v>296</v>
      </c>
      <c r="CN21" s="1019"/>
      <c r="CO21" s="1019"/>
      <c r="CP21" s="1019"/>
      <c r="CQ21" s="1020"/>
      <c r="CR21" s="1018">
        <v>100</v>
      </c>
      <c r="CS21" s="1019"/>
      <c r="CT21" s="1019"/>
      <c r="CU21" s="1019"/>
      <c r="CV21" s="1020"/>
      <c r="CW21" s="1018">
        <v>538</v>
      </c>
      <c r="CX21" s="1019"/>
      <c r="CY21" s="1019"/>
      <c r="CZ21" s="1019"/>
      <c r="DA21" s="1020"/>
      <c r="DB21" s="1018" t="s">
        <v>488</v>
      </c>
      <c r="DC21" s="1019"/>
      <c r="DD21" s="1019"/>
      <c r="DE21" s="1019"/>
      <c r="DF21" s="1020"/>
      <c r="DG21" s="1018" t="s">
        <v>488</v>
      </c>
      <c r="DH21" s="1019"/>
      <c r="DI21" s="1019"/>
      <c r="DJ21" s="1019"/>
      <c r="DK21" s="1020"/>
      <c r="DL21" s="1018" t="s">
        <v>488</v>
      </c>
      <c r="DM21" s="1019"/>
      <c r="DN21" s="1019"/>
      <c r="DO21" s="1019"/>
      <c r="DP21" s="1020"/>
      <c r="DQ21" s="1018" t="s">
        <v>488</v>
      </c>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087"/>
      <c r="R22" s="1088"/>
      <c r="S22" s="1088"/>
      <c r="T22" s="1088"/>
      <c r="U22" s="1088"/>
      <c r="V22" s="1088"/>
      <c r="W22" s="1088"/>
      <c r="X22" s="1088"/>
      <c r="Y22" s="1088"/>
      <c r="Z22" s="1088"/>
      <c r="AA22" s="1088"/>
      <c r="AB22" s="1088"/>
      <c r="AC22" s="1088"/>
      <c r="AD22" s="1088"/>
      <c r="AE22" s="1089"/>
      <c r="AF22" s="1048"/>
      <c r="AG22" s="1049"/>
      <c r="AH22" s="1049"/>
      <c r="AI22" s="1049"/>
      <c r="AJ22" s="1050"/>
      <c r="AK22" s="1103"/>
      <c r="AL22" s="1104"/>
      <c r="AM22" s="1104"/>
      <c r="AN22" s="1104"/>
      <c r="AO22" s="1104"/>
      <c r="AP22" s="1104"/>
      <c r="AQ22" s="1104"/>
      <c r="AR22" s="1104"/>
      <c r="AS22" s="1104"/>
      <c r="AT22" s="1104"/>
      <c r="AU22" s="1105"/>
      <c r="AV22" s="1105"/>
      <c r="AW22" s="1105"/>
      <c r="AX22" s="1105"/>
      <c r="AY22" s="1106"/>
      <c r="AZ22" s="1064" t="s">
        <v>373</v>
      </c>
      <c r="BA22" s="1064"/>
      <c r="BB22" s="1064"/>
      <c r="BC22" s="1064"/>
      <c r="BD22" s="1065"/>
      <c r="BE22" s="206"/>
      <c r="BF22" s="206"/>
      <c r="BG22" s="206"/>
      <c r="BH22" s="206"/>
      <c r="BI22" s="206"/>
      <c r="BJ22" s="206"/>
      <c r="BK22" s="206"/>
      <c r="BL22" s="206"/>
      <c r="BM22" s="206"/>
      <c r="BN22" s="206"/>
      <c r="BO22" s="206"/>
      <c r="BP22" s="206"/>
      <c r="BQ22" s="215">
        <v>16</v>
      </c>
      <c r="BR22" s="216"/>
      <c r="BS22" s="1043" t="s">
        <v>573</v>
      </c>
      <c r="BT22" s="1044"/>
      <c r="BU22" s="1044"/>
      <c r="BV22" s="1044"/>
      <c r="BW22" s="1044"/>
      <c r="BX22" s="1044"/>
      <c r="BY22" s="1044"/>
      <c r="BZ22" s="1044"/>
      <c r="CA22" s="1044"/>
      <c r="CB22" s="1044"/>
      <c r="CC22" s="1044"/>
      <c r="CD22" s="1044"/>
      <c r="CE22" s="1044"/>
      <c r="CF22" s="1044"/>
      <c r="CG22" s="1045"/>
      <c r="CH22" s="1018">
        <v>7</v>
      </c>
      <c r="CI22" s="1019"/>
      <c r="CJ22" s="1019"/>
      <c r="CK22" s="1019"/>
      <c r="CL22" s="1020"/>
      <c r="CM22" s="1018">
        <v>653</v>
      </c>
      <c r="CN22" s="1019"/>
      <c r="CO22" s="1019"/>
      <c r="CP22" s="1019"/>
      <c r="CQ22" s="1020"/>
      <c r="CR22" s="1018">
        <v>285</v>
      </c>
      <c r="CS22" s="1019"/>
      <c r="CT22" s="1019"/>
      <c r="CU22" s="1019"/>
      <c r="CV22" s="1020"/>
      <c r="CW22" s="1018" t="s">
        <v>488</v>
      </c>
      <c r="CX22" s="1019"/>
      <c r="CY22" s="1019"/>
      <c r="CZ22" s="1019"/>
      <c r="DA22" s="1020"/>
      <c r="DB22" s="1018" t="s">
        <v>488</v>
      </c>
      <c r="DC22" s="1019"/>
      <c r="DD22" s="1019"/>
      <c r="DE22" s="1019"/>
      <c r="DF22" s="1020"/>
      <c r="DG22" s="1018" t="s">
        <v>488</v>
      </c>
      <c r="DH22" s="1019"/>
      <c r="DI22" s="1019"/>
      <c r="DJ22" s="1019"/>
      <c r="DK22" s="1020"/>
      <c r="DL22" s="1018" t="s">
        <v>488</v>
      </c>
      <c r="DM22" s="1019"/>
      <c r="DN22" s="1019"/>
      <c r="DO22" s="1019"/>
      <c r="DP22" s="1020"/>
      <c r="DQ22" s="1018" t="s">
        <v>488</v>
      </c>
      <c r="DR22" s="1019"/>
      <c r="DS22" s="1019"/>
      <c r="DT22" s="1019"/>
      <c r="DU22" s="1020"/>
      <c r="DV22" s="1021"/>
      <c r="DW22" s="1022"/>
      <c r="DX22" s="1022"/>
      <c r="DY22" s="1022"/>
      <c r="DZ22" s="1023"/>
      <c r="EA22" s="207"/>
    </row>
    <row r="23" spans="1:131" s="208" customFormat="1" ht="26.25" customHeight="1" thickBot="1">
      <c r="A23" s="217" t="s">
        <v>374</v>
      </c>
      <c r="B23" s="973" t="s">
        <v>375</v>
      </c>
      <c r="C23" s="974"/>
      <c r="D23" s="974"/>
      <c r="E23" s="974"/>
      <c r="F23" s="974"/>
      <c r="G23" s="974"/>
      <c r="H23" s="974"/>
      <c r="I23" s="974"/>
      <c r="J23" s="974"/>
      <c r="K23" s="974"/>
      <c r="L23" s="974"/>
      <c r="M23" s="974"/>
      <c r="N23" s="974"/>
      <c r="O23" s="974"/>
      <c r="P23" s="975"/>
      <c r="Q23" s="1094">
        <v>547063</v>
      </c>
      <c r="R23" s="1095"/>
      <c r="S23" s="1095"/>
      <c r="T23" s="1095"/>
      <c r="U23" s="1095"/>
      <c r="V23" s="1095">
        <v>532482</v>
      </c>
      <c r="W23" s="1095"/>
      <c r="X23" s="1095"/>
      <c r="Y23" s="1095"/>
      <c r="Z23" s="1095"/>
      <c r="AA23" s="1095">
        <v>14581</v>
      </c>
      <c r="AB23" s="1095"/>
      <c r="AC23" s="1095"/>
      <c r="AD23" s="1095"/>
      <c r="AE23" s="1096"/>
      <c r="AF23" s="1097">
        <v>3310</v>
      </c>
      <c r="AG23" s="1095"/>
      <c r="AH23" s="1095"/>
      <c r="AI23" s="1095"/>
      <c r="AJ23" s="1098"/>
      <c r="AK23" s="1099"/>
      <c r="AL23" s="1100"/>
      <c r="AM23" s="1100"/>
      <c r="AN23" s="1100"/>
      <c r="AO23" s="1100"/>
      <c r="AP23" s="1095">
        <v>869812</v>
      </c>
      <c r="AQ23" s="1095"/>
      <c r="AR23" s="1095"/>
      <c r="AS23" s="1095"/>
      <c r="AT23" s="1095"/>
      <c r="AU23" s="1101"/>
      <c r="AV23" s="1101"/>
      <c r="AW23" s="1101"/>
      <c r="AX23" s="1101"/>
      <c r="AY23" s="1102"/>
      <c r="AZ23" s="1084" t="s">
        <v>113</v>
      </c>
      <c r="BA23" s="1085"/>
      <c r="BB23" s="1085"/>
      <c r="BC23" s="1085"/>
      <c r="BD23" s="1086"/>
      <c r="BE23" s="206"/>
      <c r="BF23" s="206"/>
      <c r="BG23" s="206"/>
      <c r="BH23" s="206"/>
      <c r="BI23" s="206"/>
      <c r="BJ23" s="206"/>
      <c r="BK23" s="206"/>
      <c r="BL23" s="206"/>
      <c r="BM23" s="206"/>
      <c r="BN23" s="206"/>
      <c r="BO23" s="206"/>
      <c r="BP23" s="206"/>
      <c r="BQ23" s="215">
        <v>17</v>
      </c>
      <c r="BR23" s="216"/>
      <c r="BS23" s="1043" t="s">
        <v>574</v>
      </c>
      <c r="BT23" s="1044"/>
      <c r="BU23" s="1044"/>
      <c r="BV23" s="1044"/>
      <c r="BW23" s="1044"/>
      <c r="BX23" s="1044"/>
      <c r="BY23" s="1044"/>
      <c r="BZ23" s="1044"/>
      <c r="CA23" s="1044"/>
      <c r="CB23" s="1044"/>
      <c r="CC23" s="1044"/>
      <c r="CD23" s="1044"/>
      <c r="CE23" s="1044"/>
      <c r="CF23" s="1044"/>
      <c r="CG23" s="1045"/>
      <c r="CH23" s="1018">
        <v>16</v>
      </c>
      <c r="CI23" s="1019"/>
      <c r="CJ23" s="1019"/>
      <c r="CK23" s="1019"/>
      <c r="CL23" s="1020"/>
      <c r="CM23" s="1018">
        <v>2296</v>
      </c>
      <c r="CN23" s="1019"/>
      <c r="CO23" s="1019"/>
      <c r="CP23" s="1019"/>
      <c r="CQ23" s="1020"/>
      <c r="CR23" s="1018">
        <v>450</v>
      </c>
      <c r="CS23" s="1019"/>
      <c r="CT23" s="1019"/>
      <c r="CU23" s="1019"/>
      <c r="CV23" s="1020"/>
      <c r="CW23" s="1018" t="s">
        <v>488</v>
      </c>
      <c r="CX23" s="1019"/>
      <c r="CY23" s="1019"/>
      <c r="CZ23" s="1019"/>
      <c r="DA23" s="1020"/>
      <c r="DB23" s="1018" t="s">
        <v>488</v>
      </c>
      <c r="DC23" s="1019"/>
      <c r="DD23" s="1019"/>
      <c r="DE23" s="1019"/>
      <c r="DF23" s="1020"/>
      <c r="DG23" s="1018" t="s">
        <v>488</v>
      </c>
      <c r="DH23" s="1019"/>
      <c r="DI23" s="1019"/>
      <c r="DJ23" s="1019"/>
      <c r="DK23" s="1020"/>
      <c r="DL23" s="1018" t="s">
        <v>488</v>
      </c>
      <c r="DM23" s="1019"/>
      <c r="DN23" s="1019"/>
      <c r="DO23" s="1019"/>
      <c r="DP23" s="1020"/>
      <c r="DQ23" s="1018" t="s">
        <v>488</v>
      </c>
      <c r="DR23" s="1019"/>
      <c r="DS23" s="1019"/>
      <c r="DT23" s="1019"/>
      <c r="DU23" s="1020"/>
      <c r="DV23" s="1021"/>
      <c r="DW23" s="1022"/>
      <c r="DX23" s="1022"/>
      <c r="DY23" s="1022"/>
      <c r="DZ23" s="1023"/>
      <c r="EA23" s="207"/>
    </row>
    <row r="24" spans="1:131" s="208" customFormat="1" ht="26.25" customHeight="1">
      <c r="A24" s="1083" t="s">
        <v>376</v>
      </c>
      <c r="B24" s="1083"/>
      <c r="C24" s="1083"/>
      <c r="D24" s="1083"/>
      <c r="E24" s="1083"/>
      <c r="F24" s="1083"/>
      <c r="G24" s="1083"/>
      <c r="H24" s="1083"/>
      <c r="I24" s="1083"/>
      <c r="J24" s="1083"/>
      <c r="K24" s="1083"/>
      <c r="L24" s="1083"/>
      <c r="M24" s="1083"/>
      <c r="N24" s="1083"/>
      <c r="O24" s="1083"/>
      <c r="P24" s="1083"/>
      <c r="Q24" s="1083"/>
      <c r="R24" s="1083"/>
      <c r="S24" s="1083"/>
      <c r="T24" s="1083"/>
      <c r="U24" s="1083"/>
      <c r="V24" s="1083"/>
      <c r="W24" s="1083"/>
      <c r="X24" s="1083"/>
      <c r="Y24" s="1083"/>
      <c r="Z24" s="1083"/>
      <c r="AA24" s="1083"/>
      <c r="AB24" s="1083"/>
      <c r="AC24" s="1083"/>
      <c r="AD24" s="1083"/>
      <c r="AE24" s="1083"/>
      <c r="AF24" s="1083"/>
      <c r="AG24" s="1083"/>
      <c r="AH24" s="1083"/>
      <c r="AI24" s="1083"/>
      <c r="AJ24" s="1083"/>
      <c r="AK24" s="1083"/>
      <c r="AL24" s="1083"/>
      <c r="AM24" s="1083"/>
      <c r="AN24" s="1083"/>
      <c r="AO24" s="1083"/>
      <c r="AP24" s="1083"/>
      <c r="AQ24" s="1083"/>
      <c r="AR24" s="1083"/>
      <c r="AS24" s="1083"/>
      <c r="AT24" s="1083"/>
      <c r="AU24" s="1083"/>
      <c r="AV24" s="1083"/>
      <c r="AW24" s="1083"/>
      <c r="AX24" s="1083"/>
      <c r="AY24" s="1083"/>
      <c r="AZ24" s="205"/>
      <c r="BA24" s="205"/>
      <c r="BB24" s="205"/>
      <c r="BC24" s="205"/>
      <c r="BD24" s="205"/>
      <c r="BE24" s="206"/>
      <c r="BF24" s="206"/>
      <c r="BG24" s="206"/>
      <c r="BH24" s="206"/>
      <c r="BI24" s="206"/>
      <c r="BJ24" s="206"/>
      <c r="BK24" s="206"/>
      <c r="BL24" s="206"/>
      <c r="BM24" s="206"/>
      <c r="BN24" s="206"/>
      <c r="BO24" s="206"/>
      <c r="BP24" s="206"/>
      <c r="BQ24" s="215">
        <v>18</v>
      </c>
      <c r="BR24" s="216"/>
      <c r="BS24" s="1043" t="s">
        <v>575</v>
      </c>
      <c r="BT24" s="1044"/>
      <c r="BU24" s="1044"/>
      <c r="BV24" s="1044"/>
      <c r="BW24" s="1044"/>
      <c r="BX24" s="1044"/>
      <c r="BY24" s="1044"/>
      <c r="BZ24" s="1044"/>
      <c r="CA24" s="1044"/>
      <c r="CB24" s="1044"/>
      <c r="CC24" s="1044"/>
      <c r="CD24" s="1044"/>
      <c r="CE24" s="1044"/>
      <c r="CF24" s="1044"/>
      <c r="CG24" s="1045"/>
      <c r="CH24" s="1018">
        <v>60</v>
      </c>
      <c r="CI24" s="1019"/>
      <c r="CJ24" s="1019"/>
      <c r="CK24" s="1019"/>
      <c r="CL24" s="1020"/>
      <c r="CM24" s="1018">
        <v>1307</v>
      </c>
      <c r="CN24" s="1019"/>
      <c r="CO24" s="1019"/>
      <c r="CP24" s="1019"/>
      <c r="CQ24" s="1020"/>
      <c r="CR24" s="1018">
        <v>710</v>
      </c>
      <c r="CS24" s="1019"/>
      <c r="CT24" s="1019"/>
      <c r="CU24" s="1019"/>
      <c r="CV24" s="1020"/>
      <c r="CW24" s="1018" t="s">
        <v>488</v>
      </c>
      <c r="CX24" s="1019"/>
      <c r="CY24" s="1019"/>
      <c r="CZ24" s="1019"/>
      <c r="DA24" s="1020"/>
      <c r="DB24" s="1018" t="s">
        <v>488</v>
      </c>
      <c r="DC24" s="1019"/>
      <c r="DD24" s="1019"/>
      <c r="DE24" s="1019"/>
      <c r="DF24" s="1020"/>
      <c r="DG24" s="1018" t="s">
        <v>488</v>
      </c>
      <c r="DH24" s="1019"/>
      <c r="DI24" s="1019"/>
      <c r="DJ24" s="1019"/>
      <c r="DK24" s="1020"/>
      <c r="DL24" s="1018" t="s">
        <v>488</v>
      </c>
      <c r="DM24" s="1019"/>
      <c r="DN24" s="1019"/>
      <c r="DO24" s="1019"/>
      <c r="DP24" s="1020"/>
      <c r="DQ24" s="1018" t="s">
        <v>488</v>
      </c>
      <c r="DR24" s="1019"/>
      <c r="DS24" s="1019"/>
      <c r="DT24" s="1019"/>
      <c r="DU24" s="1020"/>
      <c r="DV24" s="1021"/>
      <c r="DW24" s="1022"/>
      <c r="DX24" s="1022"/>
      <c r="DY24" s="1022"/>
      <c r="DZ24" s="1023"/>
      <c r="EA24" s="207"/>
    </row>
    <row r="25" spans="1:131" s="200" customFormat="1" ht="26.25" customHeight="1" thickBot="1">
      <c r="A25" s="1082" t="s">
        <v>377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2"/>
      <c r="BI25" s="1082"/>
      <c r="BJ25" s="205"/>
      <c r="BK25" s="205"/>
      <c r="BL25" s="205"/>
      <c r="BM25" s="205"/>
      <c r="BN25" s="205"/>
      <c r="BO25" s="218"/>
      <c r="BP25" s="218"/>
      <c r="BQ25" s="215">
        <v>19</v>
      </c>
      <c r="BR25" s="216"/>
      <c r="BS25" s="1043" t="s">
        <v>576</v>
      </c>
      <c r="BT25" s="1044"/>
      <c r="BU25" s="1044"/>
      <c r="BV25" s="1044"/>
      <c r="BW25" s="1044"/>
      <c r="BX25" s="1044"/>
      <c r="BY25" s="1044"/>
      <c r="BZ25" s="1044"/>
      <c r="CA25" s="1044"/>
      <c r="CB25" s="1044"/>
      <c r="CC25" s="1044"/>
      <c r="CD25" s="1044"/>
      <c r="CE25" s="1044"/>
      <c r="CF25" s="1044"/>
      <c r="CG25" s="1045"/>
      <c r="CH25" s="1018">
        <v>-27</v>
      </c>
      <c r="CI25" s="1019"/>
      <c r="CJ25" s="1019"/>
      <c r="CK25" s="1019"/>
      <c r="CL25" s="1020"/>
      <c r="CM25" s="1018">
        <v>1117</v>
      </c>
      <c r="CN25" s="1019"/>
      <c r="CO25" s="1019"/>
      <c r="CP25" s="1019"/>
      <c r="CQ25" s="1020"/>
      <c r="CR25" s="1018">
        <v>583</v>
      </c>
      <c r="CS25" s="1019"/>
      <c r="CT25" s="1019"/>
      <c r="CU25" s="1019"/>
      <c r="CV25" s="1020"/>
      <c r="CW25" s="1018" t="s">
        <v>488</v>
      </c>
      <c r="CX25" s="1019"/>
      <c r="CY25" s="1019"/>
      <c r="CZ25" s="1019"/>
      <c r="DA25" s="1020"/>
      <c r="DB25" s="1018" t="s">
        <v>488</v>
      </c>
      <c r="DC25" s="1019"/>
      <c r="DD25" s="1019"/>
      <c r="DE25" s="1019"/>
      <c r="DF25" s="1020"/>
      <c r="DG25" s="1018" t="s">
        <v>488</v>
      </c>
      <c r="DH25" s="1019"/>
      <c r="DI25" s="1019"/>
      <c r="DJ25" s="1019"/>
      <c r="DK25" s="1020"/>
      <c r="DL25" s="1018" t="s">
        <v>488</v>
      </c>
      <c r="DM25" s="1019"/>
      <c r="DN25" s="1019"/>
      <c r="DO25" s="1019"/>
      <c r="DP25" s="1020"/>
      <c r="DQ25" s="1018" t="s">
        <v>488</v>
      </c>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378</v>
      </c>
      <c r="R26" s="1031"/>
      <c r="S26" s="1031"/>
      <c r="T26" s="1031"/>
      <c r="U26" s="1032"/>
      <c r="V26" s="1030" t="s">
        <v>379</v>
      </c>
      <c r="W26" s="1031"/>
      <c r="X26" s="1031"/>
      <c r="Y26" s="1031"/>
      <c r="Z26" s="1032"/>
      <c r="AA26" s="1030" t="s">
        <v>380</v>
      </c>
      <c r="AB26" s="1031"/>
      <c r="AC26" s="1031"/>
      <c r="AD26" s="1031"/>
      <c r="AE26" s="1031"/>
      <c r="AF26" s="1078" t="s">
        <v>381</v>
      </c>
      <c r="AG26" s="1037"/>
      <c r="AH26" s="1037"/>
      <c r="AI26" s="1037"/>
      <c r="AJ26" s="1079"/>
      <c r="AK26" s="1031" t="s">
        <v>382</v>
      </c>
      <c r="AL26" s="1031"/>
      <c r="AM26" s="1031"/>
      <c r="AN26" s="1031"/>
      <c r="AO26" s="1032"/>
      <c r="AP26" s="1030" t="s">
        <v>383</v>
      </c>
      <c r="AQ26" s="1031"/>
      <c r="AR26" s="1031"/>
      <c r="AS26" s="1031"/>
      <c r="AT26" s="1032"/>
      <c r="AU26" s="1030" t="s">
        <v>384</v>
      </c>
      <c r="AV26" s="1031"/>
      <c r="AW26" s="1031"/>
      <c r="AX26" s="1031"/>
      <c r="AY26" s="1032"/>
      <c r="AZ26" s="1030" t="s">
        <v>385</v>
      </c>
      <c r="BA26" s="1031"/>
      <c r="BB26" s="1031"/>
      <c r="BC26" s="1031"/>
      <c r="BD26" s="1032"/>
      <c r="BE26" s="1030" t="s">
        <v>357</v>
      </c>
      <c r="BF26" s="1031"/>
      <c r="BG26" s="1031"/>
      <c r="BH26" s="1031"/>
      <c r="BI26" s="1046"/>
      <c r="BJ26" s="205"/>
      <c r="BK26" s="205"/>
      <c r="BL26" s="205"/>
      <c r="BM26" s="205"/>
      <c r="BN26" s="205"/>
      <c r="BO26" s="218"/>
      <c r="BP26" s="218"/>
      <c r="BQ26" s="215">
        <v>20</v>
      </c>
      <c r="BR26" s="216" t="s">
        <v>587</v>
      </c>
      <c r="BS26" s="1043" t="s">
        <v>577</v>
      </c>
      <c r="BT26" s="1044"/>
      <c r="BU26" s="1044"/>
      <c r="BV26" s="1044"/>
      <c r="BW26" s="1044"/>
      <c r="BX26" s="1044"/>
      <c r="BY26" s="1044"/>
      <c r="BZ26" s="1044"/>
      <c r="CA26" s="1044"/>
      <c r="CB26" s="1044"/>
      <c r="CC26" s="1044"/>
      <c r="CD26" s="1044"/>
      <c r="CE26" s="1044"/>
      <c r="CF26" s="1044"/>
      <c r="CG26" s="1045"/>
      <c r="CH26" s="1018">
        <v>-3</v>
      </c>
      <c r="CI26" s="1019"/>
      <c r="CJ26" s="1019"/>
      <c r="CK26" s="1019"/>
      <c r="CL26" s="1020"/>
      <c r="CM26" s="1018">
        <v>665</v>
      </c>
      <c r="CN26" s="1019"/>
      <c r="CO26" s="1019"/>
      <c r="CP26" s="1019"/>
      <c r="CQ26" s="1020"/>
      <c r="CR26" s="1018">
        <v>50</v>
      </c>
      <c r="CS26" s="1019"/>
      <c r="CT26" s="1019"/>
      <c r="CU26" s="1019"/>
      <c r="CV26" s="1020"/>
      <c r="CW26" s="1018">
        <v>4</v>
      </c>
      <c r="CX26" s="1019"/>
      <c r="CY26" s="1019"/>
      <c r="CZ26" s="1019"/>
      <c r="DA26" s="1020"/>
      <c r="DB26" s="1018" t="s">
        <v>488</v>
      </c>
      <c r="DC26" s="1019"/>
      <c r="DD26" s="1019"/>
      <c r="DE26" s="1019"/>
      <c r="DF26" s="1020"/>
      <c r="DG26" s="1018">
        <v>261</v>
      </c>
      <c r="DH26" s="1019"/>
      <c r="DI26" s="1019"/>
      <c r="DJ26" s="1019"/>
      <c r="DK26" s="1020"/>
      <c r="DL26" s="1018">
        <v>26</v>
      </c>
      <c r="DM26" s="1019"/>
      <c r="DN26" s="1019"/>
      <c r="DO26" s="1019"/>
      <c r="DP26" s="1020"/>
      <c r="DQ26" s="1018" t="s">
        <v>488</v>
      </c>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0"/>
      <c r="AG27" s="1040"/>
      <c r="AH27" s="1040"/>
      <c r="AI27" s="1040"/>
      <c r="AJ27" s="108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t="s">
        <v>578</v>
      </c>
      <c r="BT27" s="1044"/>
      <c r="BU27" s="1044"/>
      <c r="BV27" s="1044"/>
      <c r="BW27" s="1044"/>
      <c r="BX27" s="1044"/>
      <c r="BY27" s="1044"/>
      <c r="BZ27" s="1044"/>
      <c r="CA27" s="1044"/>
      <c r="CB27" s="1044"/>
      <c r="CC27" s="1044"/>
      <c r="CD27" s="1044"/>
      <c r="CE27" s="1044"/>
      <c r="CF27" s="1044"/>
      <c r="CG27" s="1045"/>
      <c r="CH27" s="1018">
        <v>3</v>
      </c>
      <c r="CI27" s="1019"/>
      <c r="CJ27" s="1019"/>
      <c r="CK27" s="1019"/>
      <c r="CL27" s="1020"/>
      <c r="CM27" s="1018">
        <v>224</v>
      </c>
      <c r="CN27" s="1019"/>
      <c r="CO27" s="1019"/>
      <c r="CP27" s="1019"/>
      <c r="CQ27" s="1020"/>
      <c r="CR27" s="1018">
        <v>59</v>
      </c>
      <c r="CS27" s="1019"/>
      <c r="CT27" s="1019"/>
      <c r="CU27" s="1019"/>
      <c r="CV27" s="1020"/>
      <c r="CW27" s="1018">
        <v>16</v>
      </c>
      <c r="CX27" s="1019"/>
      <c r="CY27" s="1019"/>
      <c r="CZ27" s="1019"/>
      <c r="DA27" s="1020"/>
      <c r="DB27" s="1018" t="s">
        <v>488</v>
      </c>
      <c r="DC27" s="1019"/>
      <c r="DD27" s="1019"/>
      <c r="DE27" s="1019"/>
      <c r="DF27" s="1020"/>
      <c r="DG27" s="1018" t="s">
        <v>488</v>
      </c>
      <c r="DH27" s="1019"/>
      <c r="DI27" s="1019"/>
      <c r="DJ27" s="1019"/>
      <c r="DK27" s="1020"/>
      <c r="DL27" s="1018" t="s">
        <v>488</v>
      </c>
      <c r="DM27" s="1019"/>
      <c r="DN27" s="1019"/>
      <c r="DO27" s="1019"/>
      <c r="DP27" s="1020"/>
      <c r="DQ27" s="1018" t="s">
        <v>488</v>
      </c>
      <c r="DR27" s="1019"/>
      <c r="DS27" s="1019"/>
      <c r="DT27" s="1019"/>
      <c r="DU27" s="1020"/>
      <c r="DV27" s="1021"/>
      <c r="DW27" s="1022"/>
      <c r="DX27" s="1022"/>
      <c r="DY27" s="1022"/>
      <c r="DZ27" s="1023"/>
      <c r="EA27" s="199"/>
    </row>
    <row r="28" spans="1:131" s="200" customFormat="1" ht="26.25" customHeight="1" thickTop="1">
      <c r="A28" s="219">
        <v>1</v>
      </c>
      <c r="B28" s="1075" t="s">
        <v>386</v>
      </c>
      <c r="C28" s="1076"/>
      <c r="D28" s="1076"/>
      <c r="E28" s="1076"/>
      <c r="F28" s="1076"/>
      <c r="G28" s="1076"/>
      <c r="H28" s="1076"/>
      <c r="I28" s="1076"/>
      <c r="J28" s="1076"/>
      <c r="K28" s="1076"/>
      <c r="L28" s="1076"/>
      <c r="M28" s="1076"/>
      <c r="N28" s="1076"/>
      <c r="O28" s="1076"/>
      <c r="P28" s="1077"/>
      <c r="Q28" s="1144">
        <v>110114</v>
      </c>
      <c r="R28" s="1145"/>
      <c r="S28" s="1145"/>
      <c r="T28" s="1145"/>
      <c r="U28" s="1145"/>
      <c r="V28" s="1145">
        <v>107095</v>
      </c>
      <c r="W28" s="1145"/>
      <c r="X28" s="1145"/>
      <c r="Y28" s="1145"/>
      <c r="Z28" s="1145"/>
      <c r="AA28" s="1145">
        <v>3019</v>
      </c>
      <c r="AB28" s="1145"/>
      <c r="AC28" s="1145"/>
      <c r="AD28" s="1145"/>
      <c r="AE28" s="1146"/>
      <c r="AF28" s="1147">
        <v>3019</v>
      </c>
      <c r="AG28" s="1145"/>
      <c r="AH28" s="1145"/>
      <c r="AI28" s="1145"/>
      <c r="AJ28" s="1148"/>
      <c r="AK28" s="1149">
        <v>8869</v>
      </c>
      <c r="AL28" s="1140"/>
      <c r="AM28" s="1140"/>
      <c r="AN28" s="1140"/>
      <c r="AO28" s="1140"/>
      <c r="AP28" s="1140" t="s">
        <v>488</v>
      </c>
      <c r="AQ28" s="1140"/>
      <c r="AR28" s="1140"/>
      <c r="AS28" s="1140"/>
      <c r="AT28" s="1140"/>
      <c r="AU28" s="1140" t="s">
        <v>488</v>
      </c>
      <c r="AV28" s="1140"/>
      <c r="AW28" s="1140"/>
      <c r="AX28" s="1140"/>
      <c r="AY28" s="1140"/>
      <c r="AZ28" s="1141" t="s">
        <v>488</v>
      </c>
      <c r="BA28" s="1141"/>
      <c r="BB28" s="1141"/>
      <c r="BC28" s="1141"/>
      <c r="BD28" s="1141"/>
      <c r="BE28" s="1142" t="s">
        <v>551</v>
      </c>
      <c r="BF28" s="1142"/>
      <c r="BG28" s="1142"/>
      <c r="BH28" s="1142"/>
      <c r="BI28" s="1143"/>
      <c r="BJ28" s="205"/>
      <c r="BK28" s="205"/>
      <c r="BL28" s="205"/>
      <c r="BM28" s="205"/>
      <c r="BN28" s="205"/>
      <c r="BO28" s="218"/>
      <c r="BP28" s="218"/>
      <c r="BQ28" s="215">
        <v>22</v>
      </c>
      <c r="BR28" s="216"/>
      <c r="BS28" s="1043" t="s">
        <v>579</v>
      </c>
      <c r="BT28" s="1044"/>
      <c r="BU28" s="1044"/>
      <c r="BV28" s="1044"/>
      <c r="BW28" s="1044"/>
      <c r="BX28" s="1044"/>
      <c r="BY28" s="1044"/>
      <c r="BZ28" s="1044"/>
      <c r="CA28" s="1044"/>
      <c r="CB28" s="1044"/>
      <c r="CC28" s="1044"/>
      <c r="CD28" s="1044"/>
      <c r="CE28" s="1044"/>
      <c r="CF28" s="1044"/>
      <c r="CG28" s="1045"/>
      <c r="CH28" s="1018">
        <v>2</v>
      </c>
      <c r="CI28" s="1019"/>
      <c r="CJ28" s="1019"/>
      <c r="CK28" s="1019"/>
      <c r="CL28" s="1020"/>
      <c r="CM28" s="1018">
        <v>67</v>
      </c>
      <c r="CN28" s="1019"/>
      <c r="CO28" s="1019"/>
      <c r="CP28" s="1019"/>
      <c r="CQ28" s="1020"/>
      <c r="CR28" s="1018" t="s">
        <v>488</v>
      </c>
      <c r="CS28" s="1019"/>
      <c r="CT28" s="1019"/>
      <c r="CU28" s="1019"/>
      <c r="CV28" s="1020"/>
      <c r="CW28" s="1018" t="s">
        <v>488</v>
      </c>
      <c r="CX28" s="1019"/>
      <c r="CY28" s="1019"/>
      <c r="CZ28" s="1019"/>
      <c r="DA28" s="1020"/>
      <c r="DB28" s="1018" t="s">
        <v>488</v>
      </c>
      <c r="DC28" s="1019"/>
      <c r="DD28" s="1019"/>
      <c r="DE28" s="1019"/>
      <c r="DF28" s="1020"/>
      <c r="DG28" s="1018" t="s">
        <v>488</v>
      </c>
      <c r="DH28" s="1019"/>
      <c r="DI28" s="1019"/>
      <c r="DJ28" s="1019"/>
      <c r="DK28" s="1020"/>
      <c r="DL28" s="1018" t="s">
        <v>488</v>
      </c>
      <c r="DM28" s="1019"/>
      <c r="DN28" s="1019"/>
      <c r="DO28" s="1019"/>
      <c r="DP28" s="1020"/>
      <c r="DQ28" s="1018" t="s">
        <v>488</v>
      </c>
      <c r="DR28" s="1019"/>
      <c r="DS28" s="1019"/>
      <c r="DT28" s="1019"/>
      <c r="DU28" s="1020"/>
      <c r="DV28" s="1021"/>
      <c r="DW28" s="1022"/>
      <c r="DX28" s="1022"/>
      <c r="DY28" s="1022"/>
      <c r="DZ28" s="1023"/>
      <c r="EA28" s="199"/>
    </row>
    <row r="29" spans="1:131" s="200" customFormat="1" ht="26.25" customHeight="1">
      <c r="A29" s="219">
        <v>2</v>
      </c>
      <c r="B29" s="1066" t="s">
        <v>387</v>
      </c>
      <c r="C29" s="1067"/>
      <c r="D29" s="1067"/>
      <c r="E29" s="1067"/>
      <c r="F29" s="1067"/>
      <c r="G29" s="1067"/>
      <c r="H29" s="1067"/>
      <c r="I29" s="1067"/>
      <c r="J29" s="1067"/>
      <c r="K29" s="1067"/>
      <c r="L29" s="1067"/>
      <c r="M29" s="1067"/>
      <c r="N29" s="1067"/>
      <c r="O29" s="1067"/>
      <c r="P29" s="1068"/>
      <c r="Q29" s="1072">
        <v>291</v>
      </c>
      <c r="R29" s="1073"/>
      <c r="S29" s="1073"/>
      <c r="T29" s="1073"/>
      <c r="U29" s="1073"/>
      <c r="V29" s="1073">
        <v>288</v>
      </c>
      <c r="W29" s="1073"/>
      <c r="X29" s="1073"/>
      <c r="Y29" s="1073"/>
      <c r="Z29" s="1073"/>
      <c r="AA29" s="1073">
        <v>3</v>
      </c>
      <c r="AB29" s="1073"/>
      <c r="AC29" s="1073"/>
      <c r="AD29" s="1073"/>
      <c r="AE29" s="1074"/>
      <c r="AF29" s="1048">
        <v>3</v>
      </c>
      <c r="AG29" s="1049"/>
      <c r="AH29" s="1049"/>
      <c r="AI29" s="1049"/>
      <c r="AJ29" s="1050"/>
      <c r="AK29" s="1009" t="s">
        <v>488</v>
      </c>
      <c r="AL29" s="1000"/>
      <c r="AM29" s="1000"/>
      <c r="AN29" s="1000"/>
      <c r="AO29" s="1000"/>
      <c r="AP29" s="1000" t="s">
        <v>488</v>
      </c>
      <c r="AQ29" s="1000"/>
      <c r="AR29" s="1000"/>
      <c r="AS29" s="1000"/>
      <c r="AT29" s="1000"/>
      <c r="AU29" s="1000" t="s">
        <v>488</v>
      </c>
      <c r="AV29" s="1000"/>
      <c r="AW29" s="1000"/>
      <c r="AX29" s="1000"/>
      <c r="AY29" s="1000"/>
      <c r="AZ29" s="1071" t="s">
        <v>488</v>
      </c>
      <c r="BA29" s="1071"/>
      <c r="BB29" s="1071"/>
      <c r="BC29" s="1071"/>
      <c r="BD29" s="1071"/>
      <c r="BE29" s="1061" t="s">
        <v>552</v>
      </c>
      <c r="BF29" s="1061"/>
      <c r="BG29" s="1061"/>
      <c r="BH29" s="1061"/>
      <c r="BI29" s="1062"/>
      <c r="BJ29" s="205"/>
      <c r="BK29" s="205"/>
      <c r="BL29" s="205"/>
      <c r="BM29" s="205"/>
      <c r="BN29" s="205"/>
      <c r="BO29" s="218"/>
      <c r="BP29" s="218"/>
      <c r="BQ29" s="215">
        <v>23</v>
      </c>
      <c r="BR29" s="216"/>
      <c r="BS29" s="1043" t="s">
        <v>580</v>
      </c>
      <c r="BT29" s="1044"/>
      <c r="BU29" s="1044"/>
      <c r="BV29" s="1044"/>
      <c r="BW29" s="1044"/>
      <c r="BX29" s="1044"/>
      <c r="BY29" s="1044"/>
      <c r="BZ29" s="1044"/>
      <c r="CA29" s="1044"/>
      <c r="CB29" s="1044"/>
      <c r="CC29" s="1044"/>
      <c r="CD29" s="1044"/>
      <c r="CE29" s="1044"/>
      <c r="CF29" s="1044"/>
      <c r="CG29" s="1045"/>
      <c r="CH29" s="1018">
        <v>-1</v>
      </c>
      <c r="CI29" s="1019"/>
      <c r="CJ29" s="1019"/>
      <c r="CK29" s="1019"/>
      <c r="CL29" s="1020"/>
      <c r="CM29" s="1018">
        <v>418</v>
      </c>
      <c r="CN29" s="1019"/>
      <c r="CO29" s="1019"/>
      <c r="CP29" s="1019"/>
      <c r="CQ29" s="1020"/>
      <c r="CR29" s="1018">
        <v>50</v>
      </c>
      <c r="CS29" s="1019"/>
      <c r="CT29" s="1019"/>
      <c r="CU29" s="1019"/>
      <c r="CV29" s="1020"/>
      <c r="CW29" s="1018" t="s">
        <v>488</v>
      </c>
      <c r="CX29" s="1019"/>
      <c r="CY29" s="1019"/>
      <c r="CZ29" s="1019"/>
      <c r="DA29" s="1020"/>
      <c r="DB29" s="1018" t="s">
        <v>488</v>
      </c>
      <c r="DC29" s="1019"/>
      <c r="DD29" s="1019"/>
      <c r="DE29" s="1019"/>
      <c r="DF29" s="1020"/>
      <c r="DG29" s="1018" t="s">
        <v>488</v>
      </c>
      <c r="DH29" s="1019"/>
      <c r="DI29" s="1019"/>
      <c r="DJ29" s="1019"/>
      <c r="DK29" s="1020"/>
      <c r="DL29" s="1018" t="s">
        <v>488</v>
      </c>
      <c r="DM29" s="1019"/>
      <c r="DN29" s="1019"/>
      <c r="DO29" s="1019"/>
      <c r="DP29" s="1020"/>
      <c r="DQ29" s="1018" t="s">
        <v>488</v>
      </c>
      <c r="DR29" s="1019"/>
      <c r="DS29" s="1019"/>
      <c r="DT29" s="1019"/>
      <c r="DU29" s="1020"/>
      <c r="DV29" s="1021"/>
      <c r="DW29" s="1022"/>
      <c r="DX29" s="1022"/>
      <c r="DY29" s="1022"/>
      <c r="DZ29" s="1023"/>
      <c r="EA29" s="199"/>
    </row>
    <row r="30" spans="1:131" s="200" customFormat="1" ht="26.25" customHeight="1">
      <c r="A30" s="219">
        <v>3</v>
      </c>
      <c r="B30" s="1066" t="s">
        <v>388</v>
      </c>
      <c r="C30" s="1067"/>
      <c r="D30" s="1067"/>
      <c r="E30" s="1067"/>
      <c r="F30" s="1067"/>
      <c r="G30" s="1067"/>
      <c r="H30" s="1067"/>
      <c r="I30" s="1067"/>
      <c r="J30" s="1067"/>
      <c r="K30" s="1067"/>
      <c r="L30" s="1067"/>
      <c r="M30" s="1067"/>
      <c r="N30" s="1067"/>
      <c r="O30" s="1067"/>
      <c r="P30" s="1068"/>
      <c r="Q30" s="1072">
        <v>67580</v>
      </c>
      <c r="R30" s="1073"/>
      <c r="S30" s="1073"/>
      <c r="T30" s="1073"/>
      <c r="U30" s="1073"/>
      <c r="V30" s="1073">
        <v>65616</v>
      </c>
      <c r="W30" s="1073"/>
      <c r="X30" s="1073"/>
      <c r="Y30" s="1073"/>
      <c r="Z30" s="1073"/>
      <c r="AA30" s="1073">
        <v>1964</v>
      </c>
      <c r="AB30" s="1073"/>
      <c r="AC30" s="1073"/>
      <c r="AD30" s="1073"/>
      <c r="AE30" s="1074"/>
      <c r="AF30" s="1048">
        <v>1964</v>
      </c>
      <c r="AG30" s="1049"/>
      <c r="AH30" s="1049"/>
      <c r="AI30" s="1049"/>
      <c r="AJ30" s="1050"/>
      <c r="AK30" s="1009">
        <v>10106</v>
      </c>
      <c r="AL30" s="1000"/>
      <c r="AM30" s="1000"/>
      <c r="AN30" s="1000"/>
      <c r="AO30" s="1000"/>
      <c r="AP30" s="1000" t="s">
        <v>488</v>
      </c>
      <c r="AQ30" s="1000"/>
      <c r="AR30" s="1000"/>
      <c r="AS30" s="1000"/>
      <c r="AT30" s="1000"/>
      <c r="AU30" s="1000" t="s">
        <v>488</v>
      </c>
      <c r="AV30" s="1000"/>
      <c r="AW30" s="1000"/>
      <c r="AX30" s="1000"/>
      <c r="AY30" s="1000"/>
      <c r="AZ30" s="1071" t="s">
        <v>488</v>
      </c>
      <c r="BA30" s="1071"/>
      <c r="BB30" s="1071"/>
      <c r="BC30" s="1071"/>
      <c r="BD30" s="1071"/>
      <c r="BE30" s="1061" t="s">
        <v>553</v>
      </c>
      <c r="BF30" s="1061"/>
      <c r="BG30" s="1061"/>
      <c r="BH30" s="1061"/>
      <c r="BI30" s="1062"/>
      <c r="BJ30" s="205"/>
      <c r="BK30" s="205"/>
      <c r="BL30" s="205"/>
      <c r="BM30" s="205"/>
      <c r="BN30" s="205"/>
      <c r="BO30" s="218"/>
      <c r="BP30" s="218"/>
      <c r="BQ30" s="215">
        <v>24</v>
      </c>
      <c r="BR30" s="216"/>
      <c r="BS30" s="1043" t="s">
        <v>581</v>
      </c>
      <c r="BT30" s="1044"/>
      <c r="BU30" s="1044"/>
      <c r="BV30" s="1044"/>
      <c r="BW30" s="1044"/>
      <c r="BX30" s="1044"/>
      <c r="BY30" s="1044"/>
      <c r="BZ30" s="1044"/>
      <c r="CA30" s="1044"/>
      <c r="CB30" s="1044"/>
      <c r="CC30" s="1044"/>
      <c r="CD30" s="1044"/>
      <c r="CE30" s="1044"/>
      <c r="CF30" s="1044"/>
      <c r="CG30" s="1045"/>
      <c r="CH30" s="1018">
        <v>16</v>
      </c>
      <c r="CI30" s="1019"/>
      <c r="CJ30" s="1019"/>
      <c r="CK30" s="1019"/>
      <c r="CL30" s="1020"/>
      <c r="CM30" s="1018">
        <v>487</v>
      </c>
      <c r="CN30" s="1019"/>
      <c r="CO30" s="1019"/>
      <c r="CP30" s="1019"/>
      <c r="CQ30" s="1020"/>
      <c r="CR30" s="1018">
        <v>75</v>
      </c>
      <c r="CS30" s="1019"/>
      <c r="CT30" s="1019"/>
      <c r="CU30" s="1019"/>
      <c r="CV30" s="1020"/>
      <c r="CW30" s="1018" t="s">
        <v>488</v>
      </c>
      <c r="CX30" s="1019"/>
      <c r="CY30" s="1019"/>
      <c r="CZ30" s="1019"/>
      <c r="DA30" s="1020"/>
      <c r="DB30" s="1018" t="s">
        <v>488</v>
      </c>
      <c r="DC30" s="1019"/>
      <c r="DD30" s="1019"/>
      <c r="DE30" s="1019"/>
      <c r="DF30" s="1020"/>
      <c r="DG30" s="1018" t="s">
        <v>488</v>
      </c>
      <c r="DH30" s="1019"/>
      <c r="DI30" s="1019"/>
      <c r="DJ30" s="1019"/>
      <c r="DK30" s="1020"/>
      <c r="DL30" s="1018" t="s">
        <v>488</v>
      </c>
      <c r="DM30" s="1019"/>
      <c r="DN30" s="1019"/>
      <c r="DO30" s="1019"/>
      <c r="DP30" s="1020"/>
      <c r="DQ30" s="1018" t="s">
        <v>488</v>
      </c>
      <c r="DR30" s="1019"/>
      <c r="DS30" s="1019"/>
      <c r="DT30" s="1019"/>
      <c r="DU30" s="1020"/>
      <c r="DV30" s="1021"/>
      <c r="DW30" s="1022"/>
      <c r="DX30" s="1022"/>
      <c r="DY30" s="1022"/>
      <c r="DZ30" s="1023"/>
      <c r="EA30" s="199"/>
    </row>
    <row r="31" spans="1:131" s="200" customFormat="1" ht="26.25" customHeight="1">
      <c r="A31" s="219">
        <v>4</v>
      </c>
      <c r="B31" s="1066" t="s">
        <v>389</v>
      </c>
      <c r="C31" s="1067"/>
      <c r="D31" s="1067"/>
      <c r="E31" s="1067"/>
      <c r="F31" s="1067"/>
      <c r="G31" s="1067"/>
      <c r="H31" s="1067"/>
      <c r="I31" s="1067"/>
      <c r="J31" s="1067"/>
      <c r="K31" s="1067"/>
      <c r="L31" s="1067"/>
      <c r="M31" s="1067"/>
      <c r="N31" s="1067"/>
      <c r="O31" s="1067"/>
      <c r="P31" s="1068"/>
      <c r="Q31" s="1072">
        <v>10763</v>
      </c>
      <c r="R31" s="1073"/>
      <c r="S31" s="1073"/>
      <c r="T31" s="1073"/>
      <c r="U31" s="1073"/>
      <c r="V31" s="1073">
        <v>10709</v>
      </c>
      <c r="W31" s="1073"/>
      <c r="X31" s="1073"/>
      <c r="Y31" s="1073"/>
      <c r="Z31" s="1073"/>
      <c r="AA31" s="1073">
        <v>54</v>
      </c>
      <c r="AB31" s="1073"/>
      <c r="AC31" s="1073"/>
      <c r="AD31" s="1073"/>
      <c r="AE31" s="1074"/>
      <c r="AF31" s="1048">
        <v>54</v>
      </c>
      <c r="AG31" s="1049"/>
      <c r="AH31" s="1049"/>
      <c r="AI31" s="1049"/>
      <c r="AJ31" s="1050"/>
      <c r="AK31" s="1009">
        <v>1850</v>
      </c>
      <c r="AL31" s="1000"/>
      <c r="AM31" s="1000"/>
      <c r="AN31" s="1000"/>
      <c r="AO31" s="1000"/>
      <c r="AP31" s="1000" t="s">
        <v>488</v>
      </c>
      <c r="AQ31" s="1000"/>
      <c r="AR31" s="1000"/>
      <c r="AS31" s="1000"/>
      <c r="AT31" s="1000"/>
      <c r="AU31" s="1000" t="s">
        <v>488</v>
      </c>
      <c r="AV31" s="1000"/>
      <c r="AW31" s="1000"/>
      <c r="AX31" s="1000"/>
      <c r="AY31" s="1000"/>
      <c r="AZ31" s="1071" t="s">
        <v>488</v>
      </c>
      <c r="BA31" s="1071"/>
      <c r="BB31" s="1071"/>
      <c r="BC31" s="1071"/>
      <c r="BD31" s="1071"/>
      <c r="BE31" s="1061" t="s">
        <v>552</v>
      </c>
      <c r="BF31" s="1061"/>
      <c r="BG31" s="1061"/>
      <c r="BH31" s="1061"/>
      <c r="BI31" s="1062"/>
      <c r="BJ31" s="205"/>
      <c r="BK31" s="205"/>
      <c r="BL31" s="205"/>
      <c r="BM31" s="205"/>
      <c r="BN31" s="205"/>
      <c r="BO31" s="218"/>
      <c r="BP31" s="218"/>
      <c r="BQ31" s="215">
        <v>25</v>
      </c>
      <c r="BR31" s="216"/>
      <c r="BS31" s="1043" t="s">
        <v>582</v>
      </c>
      <c r="BT31" s="1044"/>
      <c r="BU31" s="1044"/>
      <c r="BV31" s="1044"/>
      <c r="BW31" s="1044"/>
      <c r="BX31" s="1044"/>
      <c r="BY31" s="1044"/>
      <c r="BZ31" s="1044"/>
      <c r="CA31" s="1044"/>
      <c r="CB31" s="1044"/>
      <c r="CC31" s="1044"/>
      <c r="CD31" s="1044"/>
      <c r="CE31" s="1044"/>
      <c r="CF31" s="1044"/>
      <c r="CG31" s="1045"/>
      <c r="CH31" s="1018">
        <v>3</v>
      </c>
      <c r="CI31" s="1019"/>
      <c r="CJ31" s="1019"/>
      <c r="CK31" s="1019"/>
      <c r="CL31" s="1020"/>
      <c r="CM31" s="1018">
        <v>224</v>
      </c>
      <c r="CN31" s="1019"/>
      <c r="CO31" s="1019"/>
      <c r="CP31" s="1019"/>
      <c r="CQ31" s="1020"/>
      <c r="CR31" s="1018">
        <v>10</v>
      </c>
      <c r="CS31" s="1019"/>
      <c r="CT31" s="1019"/>
      <c r="CU31" s="1019"/>
      <c r="CV31" s="1020"/>
      <c r="CW31" s="1018" t="s">
        <v>488</v>
      </c>
      <c r="CX31" s="1019"/>
      <c r="CY31" s="1019"/>
      <c r="CZ31" s="1019"/>
      <c r="DA31" s="1020"/>
      <c r="DB31" s="1018" t="s">
        <v>488</v>
      </c>
      <c r="DC31" s="1019"/>
      <c r="DD31" s="1019"/>
      <c r="DE31" s="1019"/>
      <c r="DF31" s="1020"/>
      <c r="DG31" s="1018" t="s">
        <v>488</v>
      </c>
      <c r="DH31" s="1019"/>
      <c r="DI31" s="1019"/>
      <c r="DJ31" s="1019"/>
      <c r="DK31" s="1020"/>
      <c r="DL31" s="1018" t="s">
        <v>488</v>
      </c>
      <c r="DM31" s="1019"/>
      <c r="DN31" s="1019"/>
      <c r="DO31" s="1019"/>
      <c r="DP31" s="1020"/>
      <c r="DQ31" s="1018" t="s">
        <v>488</v>
      </c>
      <c r="DR31" s="1019"/>
      <c r="DS31" s="1019"/>
      <c r="DT31" s="1019"/>
      <c r="DU31" s="1020"/>
      <c r="DV31" s="1021"/>
      <c r="DW31" s="1022"/>
      <c r="DX31" s="1022"/>
      <c r="DY31" s="1022"/>
      <c r="DZ31" s="1023"/>
      <c r="EA31" s="199"/>
    </row>
    <row r="32" spans="1:131" s="200" customFormat="1" ht="26.25" customHeight="1">
      <c r="A32" s="219">
        <v>5</v>
      </c>
      <c r="B32" s="1066" t="s">
        <v>390</v>
      </c>
      <c r="C32" s="1067"/>
      <c r="D32" s="1067"/>
      <c r="E32" s="1067"/>
      <c r="F32" s="1067"/>
      <c r="G32" s="1067"/>
      <c r="H32" s="1067"/>
      <c r="I32" s="1067"/>
      <c r="J32" s="1067"/>
      <c r="K32" s="1067"/>
      <c r="L32" s="1067"/>
      <c r="M32" s="1067"/>
      <c r="N32" s="1067"/>
      <c r="O32" s="1067"/>
      <c r="P32" s="1068"/>
      <c r="Q32" s="1072">
        <v>36221</v>
      </c>
      <c r="R32" s="1073"/>
      <c r="S32" s="1073"/>
      <c r="T32" s="1073"/>
      <c r="U32" s="1073"/>
      <c r="V32" s="1073">
        <v>31334</v>
      </c>
      <c r="W32" s="1073"/>
      <c r="X32" s="1073"/>
      <c r="Y32" s="1073"/>
      <c r="Z32" s="1073"/>
      <c r="AA32" s="1073">
        <v>4887</v>
      </c>
      <c r="AB32" s="1073"/>
      <c r="AC32" s="1073"/>
      <c r="AD32" s="1073"/>
      <c r="AE32" s="1074"/>
      <c r="AF32" s="1048">
        <v>10987</v>
      </c>
      <c r="AG32" s="1049"/>
      <c r="AH32" s="1049"/>
      <c r="AI32" s="1049"/>
      <c r="AJ32" s="1050"/>
      <c r="AK32" s="1009">
        <v>13585</v>
      </c>
      <c r="AL32" s="1000"/>
      <c r="AM32" s="1000"/>
      <c r="AN32" s="1000"/>
      <c r="AO32" s="1000"/>
      <c r="AP32" s="1000">
        <v>206445</v>
      </c>
      <c r="AQ32" s="1000"/>
      <c r="AR32" s="1000"/>
      <c r="AS32" s="1000"/>
      <c r="AT32" s="1000"/>
      <c r="AU32" s="1000">
        <v>63998</v>
      </c>
      <c r="AV32" s="1000"/>
      <c r="AW32" s="1000"/>
      <c r="AX32" s="1000"/>
      <c r="AY32" s="1000"/>
      <c r="AZ32" s="1071" t="s">
        <v>488</v>
      </c>
      <c r="BA32" s="1071"/>
      <c r="BB32" s="1071"/>
      <c r="BC32" s="1071"/>
      <c r="BD32" s="1071"/>
      <c r="BE32" s="1061" t="s">
        <v>554</v>
      </c>
      <c r="BF32" s="1061"/>
      <c r="BG32" s="1061"/>
      <c r="BH32" s="1061"/>
      <c r="BI32" s="1062"/>
      <c r="BJ32" s="205"/>
      <c r="BK32" s="205"/>
      <c r="BL32" s="205"/>
      <c r="BM32" s="205"/>
      <c r="BN32" s="205"/>
      <c r="BO32" s="218"/>
      <c r="BP32" s="218"/>
      <c r="BQ32" s="215">
        <v>26</v>
      </c>
      <c r="BR32" s="216"/>
      <c r="BS32" s="1043" t="s">
        <v>583</v>
      </c>
      <c r="BT32" s="1044"/>
      <c r="BU32" s="1044"/>
      <c r="BV32" s="1044"/>
      <c r="BW32" s="1044"/>
      <c r="BX32" s="1044"/>
      <c r="BY32" s="1044"/>
      <c r="BZ32" s="1044"/>
      <c r="CA32" s="1044"/>
      <c r="CB32" s="1044"/>
      <c r="CC32" s="1044"/>
      <c r="CD32" s="1044"/>
      <c r="CE32" s="1044"/>
      <c r="CF32" s="1044"/>
      <c r="CG32" s="1045"/>
      <c r="CH32" s="1018">
        <v>94</v>
      </c>
      <c r="CI32" s="1019"/>
      <c r="CJ32" s="1019"/>
      <c r="CK32" s="1019"/>
      <c r="CL32" s="1020"/>
      <c r="CM32" s="1018">
        <v>885</v>
      </c>
      <c r="CN32" s="1019"/>
      <c r="CO32" s="1019"/>
      <c r="CP32" s="1019"/>
      <c r="CQ32" s="1020"/>
      <c r="CR32" s="1018">
        <v>250</v>
      </c>
      <c r="CS32" s="1019"/>
      <c r="CT32" s="1019"/>
      <c r="CU32" s="1019"/>
      <c r="CV32" s="1020"/>
      <c r="CW32" s="1018" t="s">
        <v>488</v>
      </c>
      <c r="CX32" s="1019"/>
      <c r="CY32" s="1019"/>
      <c r="CZ32" s="1019"/>
      <c r="DA32" s="1020"/>
      <c r="DB32" s="1018" t="s">
        <v>488</v>
      </c>
      <c r="DC32" s="1019"/>
      <c r="DD32" s="1019"/>
      <c r="DE32" s="1019"/>
      <c r="DF32" s="1020"/>
      <c r="DG32" s="1018" t="s">
        <v>488</v>
      </c>
      <c r="DH32" s="1019"/>
      <c r="DI32" s="1019"/>
      <c r="DJ32" s="1019"/>
      <c r="DK32" s="1020"/>
      <c r="DL32" s="1018" t="s">
        <v>488</v>
      </c>
      <c r="DM32" s="1019"/>
      <c r="DN32" s="1019"/>
      <c r="DO32" s="1019"/>
      <c r="DP32" s="1020"/>
      <c r="DQ32" s="1018" t="s">
        <v>488</v>
      </c>
      <c r="DR32" s="1019"/>
      <c r="DS32" s="1019"/>
      <c r="DT32" s="1019"/>
      <c r="DU32" s="1020"/>
      <c r="DV32" s="1021"/>
      <c r="DW32" s="1022"/>
      <c r="DX32" s="1022"/>
      <c r="DY32" s="1022"/>
      <c r="DZ32" s="1023"/>
      <c r="EA32" s="199"/>
    </row>
    <row r="33" spans="1:131" s="200" customFormat="1" ht="26.25" customHeight="1">
      <c r="A33" s="219">
        <v>6</v>
      </c>
      <c r="B33" s="1066" t="s">
        <v>391</v>
      </c>
      <c r="C33" s="1067"/>
      <c r="D33" s="1067"/>
      <c r="E33" s="1067"/>
      <c r="F33" s="1067"/>
      <c r="G33" s="1067"/>
      <c r="H33" s="1067"/>
      <c r="I33" s="1067"/>
      <c r="J33" s="1067"/>
      <c r="K33" s="1067"/>
      <c r="L33" s="1067"/>
      <c r="M33" s="1067"/>
      <c r="N33" s="1067"/>
      <c r="O33" s="1067"/>
      <c r="P33" s="1068"/>
      <c r="Q33" s="1072">
        <v>9887</v>
      </c>
      <c r="R33" s="1073"/>
      <c r="S33" s="1073"/>
      <c r="T33" s="1073"/>
      <c r="U33" s="1073"/>
      <c r="V33" s="1073">
        <v>3265</v>
      </c>
      <c r="W33" s="1073"/>
      <c r="X33" s="1073"/>
      <c r="Y33" s="1073"/>
      <c r="Z33" s="1073"/>
      <c r="AA33" s="1073">
        <v>-860</v>
      </c>
      <c r="AB33" s="1073"/>
      <c r="AC33" s="1073"/>
      <c r="AD33" s="1073"/>
      <c r="AE33" s="1074"/>
      <c r="AF33" s="1048">
        <v>-393</v>
      </c>
      <c r="AG33" s="1049"/>
      <c r="AH33" s="1049"/>
      <c r="AI33" s="1049"/>
      <c r="AJ33" s="1050"/>
      <c r="AK33" s="1009">
        <v>3064</v>
      </c>
      <c r="AL33" s="1000"/>
      <c r="AM33" s="1000"/>
      <c r="AN33" s="1000"/>
      <c r="AO33" s="1000"/>
      <c r="AP33" s="1000">
        <v>3265</v>
      </c>
      <c r="AQ33" s="1000"/>
      <c r="AR33" s="1000"/>
      <c r="AS33" s="1000"/>
      <c r="AT33" s="1000"/>
      <c r="AU33" s="1000">
        <v>1845</v>
      </c>
      <c r="AV33" s="1000"/>
      <c r="AW33" s="1000"/>
      <c r="AX33" s="1000"/>
      <c r="AY33" s="1000"/>
      <c r="AZ33" s="1071">
        <v>5.9</v>
      </c>
      <c r="BA33" s="1071"/>
      <c r="BB33" s="1071"/>
      <c r="BC33" s="1071"/>
      <c r="BD33" s="1071"/>
      <c r="BE33" s="1061" t="s">
        <v>554</v>
      </c>
      <c r="BF33" s="1061"/>
      <c r="BG33" s="1061"/>
      <c r="BH33" s="1061"/>
      <c r="BI33" s="1062"/>
      <c r="BJ33" s="205"/>
      <c r="BK33" s="205"/>
      <c r="BL33" s="205"/>
      <c r="BM33" s="205"/>
      <c r="BN33" s="205"/>
      <c r="BO33" s="218"/>
      <c r="BP33" s="218"/>
      <c r="BQ33" s="215">
        <v>27</v>
      </c>
      <c r="BR33" s="216"/>
      <c r="BS33" s="1043" t="s">
        <v>584</v>
      </c>
      <c r="BT33" s="1044"/>
      <c r="BU33" s="1044"/>
      <c r="BV33" s="1044"/>
      <c r="BW33" s="1044"/>
      <c r="BX33" s="1044"/>
      <c r="BY33" s="1044"/>
      <c r="BZ33" s="1044"/>
      <c r="CA33" s="1044"/>
      <c r="CB33" s="1044"/>
      <c r="CC33" s="1044"/>
      <c r="CD33" s="1044"/>
      <c r="CE33" s="1044"/>
      <c r="CF33" s="1044"/>
      <c r="CG33" s="1045"/>
      <c r="CH33" s="1018">
        <v>15</v>
      </c>
      <c r="CI33" s="1019"/>
      <c r="CJ33" s="1019"/>
      <c r="CK33" s="1019"/>
      <c r="CL33" s="1020"/>
      <c r="CM33" s="1018">
        <v>251</v>
      </c>
      <c r="CN33" s="1019"/>
      <c r="CO33" s="1019"/>
      <c r="CP33" s="1019"/>
      <c r="CQ33" s="1020"/>
      <c r="CR33" s="1018">
        <v>24</v>
      </c>
      <c r="CS33" s="1019"/>
      <c r="CT33" s="1019"/>
      <c r="CU33" s="1019"/>
      <c r="CV33" s="1020"/>
      <c r="CW33" s="1018" t="s">
        <v>488</v>
      </c>
      <c r="CX33" s="1019"/>
      <c r="CY33" s="1019"/>
      <c r="CZ33" s="1019"/>
      <c r="DA33" s="1020"/>
      <c r="DB33" s="1018" t="s">
        <v>488</v>
      </c>
      <c r="DC33" s="1019"/>
      <c r="DD33" s="1019"/>
      <c r="DE33" s="1019"/>
      <c r="DF33" s="1020"/>
      <c r="DG33" s="1018" t="s">
        <v>488</v>
      </c>
      <c r="DH33" s="1019"/>
      <c r="DI33" s="1019"/>
      <c r="DJ33" s="1019"/>
      <c r="DK33" s="1020"/>
      <c r="DL33" s="1018" t="s">
        <v>488</v>
      </c>
      <c r="DM33" s="1019"/>
      <c r="DN33" s="1019"/>
      <c r="DO33" s="1019"/>
      <c r="DP33" s="1020"/>
      <c r="DQ33" s="1018" t="s">
        <v>488</v>
      </c>
      <c r="DR33" s="1019"/>
      <c r="DS33" s="1019"/>
      <c r="DT33" s="1019"/>
      <c r="DU33" s="1020"/>
      <c r="DV33" s="1021" t="s">
        <v>585</v>
      </c>
      <c r="DW33" s="1022"/>
      <c r="DX33" s="1022"/>
      <c r="DY33" s="1022"/>
      <c r="DZ33" s="1023"/>
      <c r="EA33" s="199"/>
    </row>
    <row r="34" spans="1:131" s="200" customFormat="1" ht="26.25" customHeight="1">
      <c r="A34" s="219">
        <v>7</v>
      </c>
      <c r="B34" s="1066" t="s">
        <v>392</v>
      </c>
      <c r="C34" s="1067"/>
      <c r="D34" s="1067"/>
      <c r="E34" s="1067"/>
      <c r="F34" s="1067"/>
      <c r="G34" s="1067"/>
      <c r="H34" s="1067"/>
      <c r="I34" s="1067"/>
      <c r="J34" s="1067"/>
      <c r="K34" s="1067"/>
      <c r="L34" s="1067"/>
      <c r="M34" s="1067"/>
      <c r="N34" s="1067"/>
      <c r="O34" s="1067"/>
      <c r="P34" s="1068"/>
      <c r="Q34" s="1072">
        <v>24283</v>
      </c>
      <c r="R34" s="1073"/>
      <c r="S34" s="1073"/>
      <c r="T34" s="1073"/>
      <c r="U34" s="1073"/>
      <c r="V34" s="1073">
        <v>139367</v>
      </c>
      <c r="W34" s="1073"/>
      <c r="X34" s="1073"/>
      <c r="Y34" s="1073"/>
      <c r="Z34" s="1073"/>
      <c r="AA34" s="1073">
        <v>-2952</v>
      </c>
      <c r="AB34" s="1073"/>
      <c r="AC34" s="1073"/>
      <c r="AD34" s="1073"/>
      <c r="AE34" s="1074"/>
      <c r="AF34" s="1048" t="s">
        <v>488</v>
      </c>
      <c r="AG34" s="1049"/>
      <c r="AH34" s="1049"/>
      <c r="AI34" s="1049"/>
      <c r="AJ34" s="1050"/>
      <c r="AK34" s="1009">
        <v>14212</v>
      </c>
      <c r="AL34" s="1000"/>
      <c r="AM34" s="1000"/>
      <c r="AN34" s="1000"/>
      <c r="AO34" s="1000"/>
      <c r="AP34" s="1000">
        <v>139367</v>
      </c>
      <c r="AQ34" s="1000"/>
      <c r="AR34" s="1000"/>
      <c r="AS34" s="1000"/>
      <c r="AT34" s="1000"/>
      <c r="AU34" s="1000">
        <v>35399</v>
      </c>
      <c r="AV34" s="1000"/>
      <c r="AW34" s="1000"/>
      <c r="AX34" s="1000"/>
      <c r="AY34" s="1000"/>
      <c r="AZ34" s="1071" t="s">
        <v>488</v>
      </c>
      <c r="BA34" s="1071"/>
      <c r="BB34" s="1071"/>
      <c r="BC34" s="1071"/>
      <c r="BD34" s="1071"/>
      <c r="BE34" s="1061" t="s">
        <v>554</v>
      </c>
      <c r="BF34" s="1061"/>
      <c r="BG34" s="1061"/>
      <c r="BH34" s="1061"/>
      <c r="BI34" s="1062"/>
      <c r="BJ34" s="205"/>
      <c r="BK34" s="205"/>
      <c r="BL34" s="205"/>
      <c r="BM34" s="205"/>
      <c r="BN34" s="205"/>
      <c r="BO34" s="218"/>
      <c r="BP34" s="218"/>
      <c r="BQ34" s="215">
        <v>28</v>
      </c>
      <c r="BR34" s="216"/>
      <c r="BS34" s="1043" t="s">
        <v>586</v>
      </c>
      <c r="BT34" s="1044"/>
      <c r="BU34" s="1044"/>
      <c r="BV34" s="1044"/>
      <c r="BW34" s="1044"/>
      <c r="BX34" s="1044"/>
      <c r="BY34" s="1044"/>
      <c r="BZ34" s="1044"/>
      <c r="CA34" s="1044"/>
      <c r="CB34" s="1044"/>
      <c r="CC34" s="1044"/>
      <c r="CD34" s="1044"/>
      <c r="CE34" s="1044"/>
      <c r="CF34" s="1044"/>
      <c r="CG34" s="1045"/>
      <c r="CH34" s="1018">
        <v>7</v>
      </c>
      <c r="CI34" s="1019"/>
      <c r="CJ34" s="1019"/>
      <c r="CK34" s="1019"/>
      <c r="CL34" s="1020"/>
      <c r="CM34" s="1018">
        <v>111</v>
      </c>
      <c r="CN34" s="1019"/>
      <c r="CO34" s="1019"/>
      <c r="CP34" s="1019"/>
      <c r="CQ34" s="1020"/>
      <c r="CR34" s="1018">
        <v>14</v>
      </c>
      <c r="CS34" s="1019"/>
      <c r="CT34" s="1019"/>
      <c r="CU34" s="1019"/>
      <c r="CV34" s="1020"/>
      <c r="CW34" s="1018" t="s">
        <v>488</v>
      </c>
      <c r="CX34" s="1019"/>
      <c r="CY34" s="1019"/>
      <c r="CZ34" s="1019"/>
      <c r="DA34" s="1020"/>
      <c r="DB34" s="1018" t="s">
        <v>488</v>
      </c>
      <c r="DC34" s="1019"/>
      <c r="DD34" s="1019"/>
      <c r="DE34" s="1019"/>
      <c r="DF34" s="1020"/>
      <c r="DG34" s="1018" t="s">
        <v>488</v>
      </c>
      <c r="DH34" s="1019"/>
      <c r="DI34" s="1019"/>
      <c r="DJ34" s="1019"/>
      <c r="DK34" s="1020"/>
      <c r="DL34" s="1018" t="s">
        <v>488</v>
      </c>
      <c r="DM34" s="1019"/>
      <c r="DN34" s="1019"/>
      <c r="DO34" s="1019"/>
      <c r="DP34" s="1020"/>
      <c r="DQ34" s="1018" t="s">
        <v>488</v>
      </c>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27930</v>
      </c>
      <c r="R35" s="1073"/>
      <c r="S35" s="1073"/>
      <c r="T35" s="1073"/>
      <c r="U35" s="1073"/>
      <c r="V35" s="1073">
        <v>67074</v>
      </c>
      <c r="W35" s="1073"/>
      <c r="X35" s="1073"/>
      <c r="Y35" s="1073"/>
      <c r="Z35" s="1073"/>
      <c r="AA35" s="1073">
        <v>1989</v>
      </c>
      <c r="AB35" s="1073"/>
      <c r="AC35" s="1073"/>
      <c r="AD35" s="1073"/>
      <c r="AE35" s="1074"/>
      <c r="AF35" s="1048">
        <v>14435</v>
      </c>
      <c r="AG35" s="1049"/>
      <c r="AH35" s="1049"/>
      <c r="AI35" s="1049"/>
      <c r="AJ35" s="1050"/>
      <c r="AK35" s="1009">
        <v>1091</v>
      </c>
      <c r="AL35" s="1000"/>
      <c r="AM35" s="1000"/>
      <c r="AN35" s="1000"/>
      <c r="AO35" s="1000"/>
      <c r="AP35" s="1000">
        <v>67074</v>
      </c>
      <c r="AQ35" s="1000"/>
      <c r="AR35" s="1000"/>
      <c r="AS35" s="1000"/>
      <c r="AT35" s="1000"/>
      <c r="AU35" s="1000">
        <v>4159</v>
      </c>
      <c r="AV35" s="1000"/>
      <c r="AW35" s="1000"/>
      <c r="AX35" s="1000"/>
      <c r="AY35" s="1000"/>
      <c r="AZ35" s="1071" t="s">
        <v>488</v>
      </c>
      <c r="BA35" s="1071"/>
      <c r="BB35" s="1071"/>
      <c r="BC35" s="1071"/>
      <c r="BD35" s="1071"/>
      <c r="BE35" s="1061" t="s">
        <v>554</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32513</v>
      </c>
      <c r="R36" s="1073"/>
      <c r="S36" s="1073"/>
      <c r="T36" s="1073"/>
      <c r="U36" s="1073"/>
      <c r="V36" s="1073">
        <v>45277</v>
      </c>
      <c r="W36" s="1073"/>
      <c r="X36" s="1073"/>
      <c r="Y36" s="1073"/>
      <c r="Z36" s="1073"/>
      <c r="AA36" s="1073">
        <v>1777</v>
      </c>
      <c r="AB36" s="1073"/>
      <c r="AC36" s="1073"/>
      <c r="AD36" s="1073"/>
      <c r="AE36" s="1074"/>
      <c r="AF36" s="1048">
        <v>5244</v>
      </c>
      <c r="AG36" s="1049"/>
      <c r="AH36" s="1049"/>
      <c r="AI36" s="1049"/>
      <c r="AJ36" s="1050"/>
      <c r="AK36" s="1009">
        <v>222</v>
      </c>
      <c r="AL36" s="1000"/>
      <c r="AM36" s="1000"/>
      <c r="AN36" s="1000"/>
      <c r="AO36" s="1000"/>
      <c r="AP36" s="1000">
        <v>45277</v>
      </c>
      <c r="AQ36" s="1000"/>
      <c r="AR36" s="1000"/>
      <c r="AS36" s="1000"/>
      <c r="AT36" s="1000"/>
      <c r="AU36" s="1000">
        <v>0</v>
      </c>
      <c r="AV36" s="1000"/>
      <c r="AW36" s="1000"/>
      <c r="AX36" s="1000"/>
      <c r="AY36" s="1000"/>
      <c r="AZ36" s="1071" t="s">
        <v>488</v>
      </c>
      <c r="BA36" s="1071"/>
      <c r="BB36" s="1071"/>
      <c r="BC36" s="1071"/>
      <c r="BD36" s="1071"/>
      <c r="BE36" s="1061" t="s">
        <v>554</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395</v>
      </c>
      <c r="C37" s="1067"/>
      <c r="D37" s="1067"/>
      <c r="E37" s="1067"/>
      <c r="F37" s="1067"/>
      <c r="G37" s="1067"/>
      <c r="H37" s="1067"/>
      <c r="I37" s="1067"/>
      <c r="J37" s="1067"/>
      <c r="K37" s="1067"/>
      <c r="L37" s="1067"/>
      <c r="M37" s="1067"/>
      <c r="N37" s="1067"/>
      <c r="O37" s="1067"/>
      <c r="P37" s="1068"/>
      <c r="Q37" s="1072">
        <v>18600</v>
      </c>
      <c r="R37" s="1073"/>
      <c r="S37" s="1073"/>
      <c r="T37" s="1073"/>
      <c r="U37" s="1073"/>
      <c r="V37" s="1073">
        <v>25762</v>
      </c>
      <c r="W37" s="1073"/>
      <c r="X37" s="1073"/>
      <c r="Y37" s="1073"/>
      <c r="Z37" s="1073"/>
      <c r="AA37" s="1073">
        <v>1127</v>
      </c>
      <c r="AB37" s="1073"/>
      <c r="AC37" s="1073"/>
      <c r="AD37" s="1073"/>
      <c r="AE37" s="1074"/>
      <c r="AF37" s="1048">
        <v>3922</v>
      </c>
      <c r="AG37" s="1049"/>
      <c r="AH37" s="1049"/>
      <c r="AI37" s="1049"/>
      <c r="AJ37" s="1050"/>
      <c r="AK37" s="1009">
        <v>2644</v>
      </c>
      <c r="AL37" s="1000"/>
      <c r="AM37" s="1000"/>
      <c r="AN37" s="1000"/>
      <c r="AO37" s="1000"/>
      <c r="AP37" s="1000">
        <v>25762</v>
      </c>
      <c r="AQ37" s="1000"/>
      <c r="AR37" s="1000"/>
      <c r="AS37" s="1000"/>
      <c r="AT37" s="1000"/>
      <c r="AU37" s="1000">
        <v>13886</v>
      </c>
      <c r="AV37" s="1000"/>
      <c r="AW37" s="1000"/>
      <c r="AX37" s="1000"/>
      <c r="AY37" s="1000"/>
      <c r="AZ37" s="1071" t="s">
        <v>488</v>
      </c>
      <c r="BA37" s="1071"/>
      <c r="BB37" s="1071"/>
      <c r="BC37" s="1071"/>
      <c r="BD37" s="1071"/>
      <c r="BE37" s="1061" t="s">
        <v>554</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396</v>
      </c>
      <c r="C38" s="1067"/>
      <c r="D38" s="1067"/>
      <c r="E38" s="1067"/>
      <c r="F38" s="1067"/>
      <c r="G38" s="1067"/>
      <c r="H38" s="1067"/>
      <c r="I38" s="1067"/>
      <c r="J38" s="1067"/>
      <c r="K38" s="1067"/>
      <c r="L38" s="1067"/>
      <c r="M38" s="1067"/>
      <c r="N38" s="1067"/>
      <c r="O38" s="1067"/>
      <c r="P38" s="1068"/>
      <c r="Q38" s="1072">
        <v>2578</v>
      </c>
      <c r="R38" s="1073"/>
      <c r="S38" s="1073"/>
      <c r="T38" s="1073"/>
      <c r="U38" s="1073"/>
      <c r="V38" s="1073">
        <v>2595</v>
      </c>
      <c r="W38" s="1073"/>
      <c r="X38" s="1073"/>
      <c r="Y38" s="1073"/>
      <c r="Z38" s="1073"/>
      <c r="AA38" s="1073">
        <v>-17</v>
      </c>
      <c r="AB38" s="1073"/>
      <c r="AC38" s="1073"/>
      <c r="AD38" s="1073"/>
      <c r="AE38" s="1074"/>
      <c r="AF38" s="1048" t="s">
        <v>488</v>
      </c>
      <c r="AG38" s="1049"/>
      <c r="AH38" s="1049"/>
      <c r="AI38" s="1049"/>
      <c r="AJ38" s="1050"/>
      <c r="AK38" s="1009">
        <v>325</v>
      </c>
      <c r="AL38" s="1000"/>
      <c r="AM38" s="1000"/>
      <c r="AN38" s="1000"/>
      <c r="AO38" s="1000"/>
      <c r="AP38" s="1000">
        <v>10542</v>
      </c>
      <c r="AQ38" s="1000"/>
      <c r="AR38" s="1000"/>
      <c r="AS38" s="1000"/>
      <c r="AT38" s="1000"/>
      <c r="AU38" s="1000">
        <v>5246</v>
      </c>
      <c r="AV38" s="1000"/>
      <c r="AW38" s="1000"/>
      <c r="AX38" s="1000"/>
      <c r="AY38" s="1000"/>
      <c r="AZ38" s="1071" t="s">
        <v>488</v>
      </c>
      <c r="BA38" s="1071"/>
      <c r="BB38" s="1071"/>
      <c r="BC38" s="1071"/>
      <c r="BD38" s="1071"/>
      <c r="BE38" s="1061" t="s">
        <v>555</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374</v>
      </c>
      <c r="B63" s="973" t="s">
        <v>398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39234</v>
      </c>
      <c r="AG63" s="988"/>
      <c r="AH63" s="988"/>
      <c r="AI63" s="988"/>
      <c r="AJ63" s="1059"/>
      <c r="AK63" s="1060"/>
      <c r="AL63" s="992"/>
      <c r="AM63" s="992"/>
      <c r="AN63" s="992"/>
      <c r="AO63" s="992"/>
      <c r="AP63" s="988">
        <v>497732</v>
      </c>
      <c r="AQ63" s="988"/>
      <c r="AR63" s="988"/>
      <c r="AS63" s="988"/>
      <c r="AT63" s="988"/>
      <c r="AU63" s="988">
        <v>124533</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400</v>
      </c>
      <c r="B66" s="1025"/>
      <c r="C66" s="1025"/>
      <c r="D66" s="1025"/>
      <c r="E66" s="1025"/>
      <c r="F66" s="1025"/>
      <c r="G66" s="1025"/>
      <c r="H66" s="1025"/>
      <c r="I66" s="1025"/>
      <c r="J66" s="1025"/>
      <c r="K66" s="1025"/>
      <c r="L66" s="1025"/>
      <c r="M66" s="1025"/>
      <c r="N66" s="1025"/>
      <c r="O66" s="1025"/>
      <c r="P66" s="1026"/>
      <c r="Q66" s="1030" t="s">
        <v>378</v>
      </c>
      <c r="R66" s="1031"/>
      <c r="S66" s="1031"/>
      <c r="T66" s="1031"/>
      <c r="U66" s="1032"/>
      <c r="V66" s="1030" t="s">
        <v>379</v>
      </c>
      <c r="W66" s="1031"/>
      <c r="X66" s="1031"/>
      <c r="Y66" s="1031"/>
      <c r="Z66" s="1032"/>
      <c r="AA66" s="1030" t="s">
        <v>380</v>
      </c>
      <c r="AB66" s="1031"/>
      <c r="AC66" s="1031"/>
      <c r="AD66" s="1031"/>
      <c r="AE66" s="1032"/>
      <c r="AF66" s="1036" t="s">
        <v>381</v>
      </c>
      <c r="AG66" s="1037"/>
      <c r="AH66" s="1037"/>
      <c r="AI66" s="1037"/>
      <c r="AJ66" s="1038"/>
      <c r="AK66" s="1030" t="s">
        <v>382</v>
      </c>
      <c r="AL66" s="1025"/>
      <c r="AM66" s="1025"/>
      <c r="AN66" s="1025"/>
      <c r="AO66" s="1026"/>
      <c r="AP66" s="1030" t="s">
        <v>383</v>
      </c>
      <c r="AQ66" s="1031"/>
      <c r="AR66" s="1031"/>
      <c r="AS66" s="1031"/>
      <c r="AT66" s="1032"/>
      <c r="AU66" s="1030" t="s">
        <v>401</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556</v>
      </c>
      <c r="C68" s="1015"/>
      <c r="D68" s="1015"/>
      <c r="E68" s="1015"/>
      <c r="F68" s="1015"/>
      <c r="G68" s="1015"/>
      <c r="H68" s="1015"/>
      <c r="I68" s="1015"/>
      <c r="J68" s="1015"/>
      <c r="K68" s="1015"/>
      <c r="L68" s="1015"/>
      <c r="M68" s="1015"/>
      <c r="N68" s="1015"/>
      <c r="O68" s="1015"/>
      <c r="P68" s="1016"/>
      <c r="Q68" s="1017">
        <v>252446</v>
      </c>
      <c r="R68" s="1011"/>
      <c r="S68" s="1011"/>
      <c r="T68" s="1011"/>
      <c r="U68" s="1011"/>
      <c r="V68" s="1011">
        <v>242380</v>
      </c>
      <c r="W68" s="1011"/>
      <c r="X68" s="1011"/>
      <c r="Y68" s="1011"/>
      <c r="Z68" s="1011"/>
      <c r="AA68" s="1011">
        <v>10066</v>
      </c>
      <c r="AB68" s="1011"/>
      <c r="AC68" s="1011"/>
      <c r="AD68" s="1011"/>
      <c r="AE68" s="1011"/>
      <c r="AF68" s="1011">
        <v>10066</v>
      </c>
      <c r="AG68" s="1011"/>
      <c r="AH68" s="1011"/>
      <c r="AI68" s="1011"/>
      <c r="AJ68" s="1011"/>
      <c r="AK68" s="1011">
        <v>7813</v>
      </c>
      <c r="AL68" s="1011"/>
      <c r="AM68" s="1011"/>
      <c r="AN68" s="1011"/>
      <c r="AO68" s="1011"/>
      <c r="AP68" s="1011" t="s">
        <v>488</v>
      </c>
      <c r="AQ68" s="1011"/>
      <c r="AR68" s="1011"/>
      <c r="AS68" s="1011"/>
      <c r="AT68" s="1011"/>
      <c r="AU68" s="1011" t="s">
        <v>488</v>
      </c>
      <c r="AV68" s="1011"/>
      <c r="AW68" s="1011"/>
      <c r="AX68" s="1011"/>
      <c r="AY68" s="1011"/>
      <c r="AZ68" s="1012" t="s">
        <v>557</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c r="C69" s="1004"/>
      <c r="D69" s="1004"/>
      <c r="E69" s="1004"/>
      <c r="F69" s="1004"/>
      <c r="G69" s="1004"/>
      <c r="H69" s="1004"/>
      <c r="I69" s="1004"/>
      <c r="J69" s="1004"/>
      <c r="K69" s="1004"/>
      <c r="L69" s="1004"/>
      <c r="M69" s="1004"/>
      <c r="N69" s="1004"/>
      <c r="O69" s="1004"/>
      <c r="P69" s="1005"/>
      <c r="Q69" s="1006"/>
      <c r="R69" s="1000"/>
      <c r="S69" s="1000"/>
      <c r="T69" s="1000"/>
      <c r="U69" s="1000"/>
      <c r="V69" s="1000"/>
      <c r="W69" s="1000"/>
      <c r="X69" s="1000"/>
      <c r="Y69" s="1000"/>
      <c r="Z69" s="1000"/>
      <c r="AA69" s="1000"/>
      <c r="AB69" s="1000"/>
      <c r="AC69" s="1000"/>
      <c r="AD69" s="1000"/>
      <c r="AE69" s="1000"/>
      <c r="AF69" s="1000"/>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374</v>
      </c>
      <c r="B88" s="973" t="s">
        <v>402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10066</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374</v>
      </c>
      <c r="BR102" s="973" t="s">
        <v>403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5833</v>
      </c>
      <c r="CS102" s="980"/>
      <c r="CT102" s="980"/>
      <c r="CU102" s="980"/>
      <c r="CV102" s="981"/>
      <c r="CW102" s="979">
        <v>3351</v>
      </c>
      <c r="CX102" s="980"/>
      <c r="CY102" s="980"/>
      <c r="CZ102" s="980"/>
      <c r="DA102" s="981"/>
      <c r="DB102" s="979">
        <v>26</v>
      </c>
      <c r="DC102" s="980"/>
      <c r="DD102" s="980"/>
      <c r="DE102" s="980"/>
      <c r="DF102" s="981"/>
      <c r="DG102" s="979">
        <v>261</v>
      </c>
      <c r="DH102" s="980"/>
      <c r="DI102" s="980"/>
      <c r="DJ102" s="980"/>
      <c r="DK102" s="981"/>
      <c r="DL102" s="979">
        <v>26</v>
      </c>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411</v>
      </c>
      <c r="AB109" s="923"/>
      <c r="AC109" s="923"/>
      <c r="AD109" s="923"/>
      <c r="AE109" s="924"/>
      <c r="AF109" s="925" t="s">
        <v>289</v>
      </c>
      <c r="AG109" s="923"/>
      <c r="AH109" s="923"/>
      <c r="AI109" s="923"/>
      <c r="AJ109" s="924"/>
      <c r="AK109" s="925" t="s">
        <v>288</v>
      </c>
      <c r="AL109" s="923"/>
      <c r="AM109" s="923"/>
      <c r="AN109" s="923"/>
      <c r="AO109" s="924"/>
      <c r="AP109" s="925" t="s">
        <v>412</v>
      </c>
      <c r="AQ109" s="923"/>
      <c r="AR109" s="923"/>
      <c r="AS109" s="923"/>
      <c r="AT109" s="954"/>
      <c r="AU109" s="922" t="s">
        <v>410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411</v>
      </c>
      <c r="BR109" s="923"/>
      <c r="BS109" s="923"/>
      <c r="BT109" s="923"/>
      <c r="BU109" s="924"/>
      <c r="BV109" s="925" t="s">
        <v>289</v>
      </c>
      <c r="BW109" s="923"/>
      <c r="BX109" s="923"/>
      <c r="BY109" s="923"/>
      <c r="BZ109" s="924"/>
      <c r="CA109" s="925" t="s">
        <v>288</v>
      </c>
      <c r="CB109" s="923"/>
      <c r="CC109" s="923"/>
      <c r="CD109" s="923"/>
      <c r="CE109" s="924"/>
      <c r="CF109" s="961" t="s">
        <v>412</v>
      </c>
      <c r="CG109" s="961"/>
      <c r="CH109" s="961"/>
      <c r="CI109" s="961"/>
      <c r="CJ109" s="961"/>
      <c r="CK109" s="925" t="s">
        <v>413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411</v>
      </c>
      <c r="DH109" s="923"/>
      <c r="DI109" s="923"/>
      <c r="DJ109" s="923"/>
      <c r="DK109" s="924"/>
      <c r="DL109" s="925" t="s">
        <v>289</v>
      </c>
      <c r="DM109" s="923"/>
      <c r="DN109" s="923"/>
      <c r="DO109" s="923"/>
      <c r="DP109" s="924"/>
      <c r="DQ109" s="925" t="s">
        <v>288</v>
      </c>
      <c r="DR109" s="923"/>
      <c r="DS109" s="923"/>
      <c r="DT109" s="923"/>
      <c r="DU109" s="924"/>
      <c r="DV109" s="925" t="s">
        <v>412</v>
      </c>
      <c r="DW109" s="923"/>
      <c r="DX109" s="923"/>
      <c r="DY109" s="923"/>
      <c r="DZ109" s="954"/>
    </row>
    <row r="110" spans="1:131" s="199" customFormat="1" ht="26.25" customHeight="1">
      <c r="A110" s="825" t="s">
        <v>414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37434230</v>
      </c>
      <c r="AB110" s="916"/>
      <c r="AC110" s="916"/>
      <c r="AD110" s="916"/>
      <c r="AE110" s="917"/>
      <c r="AF110" s="918">
        <v>35687820</v>
      </c>
      <c r="AG110" s="916"/>
      <c r="AH110" s="916"/>
      <c r="AI110" s="916"/>
      <c r="AJ110" s="917"/>
      <c r="AK110" s="918">
        <v>36458668</v>
      </c>
      <c r="AL110" s="916"/>
      <c r="AM110" s="916"/>
      <c r="AN110" s="916"/>
      <c r="AO110" s="917"/>
      <c r="AP110" s="919">
        <v>18</v>
      </c>
      <c r="AQ110" s="920"/>
      <c r="AR110" s="920"/>
      <c r="AS110" s="920"/>
      <c r="AT110" s="921"/>
      <c r="AU110" s="955" t="s">
        <v>61</v>
      </c>
      <c r="AV110" s="956"/>
      <c r="AW110" s="956"/>
      <c r="AX110" s="956"/>
      <c r="AY110" s="956"/>
      <c r="AZ110" s="881" t="s">
        <v>415</v>
      </c>
      <c r="BA110" s="826"/>
      <c r="BB110" s="826"/>
      <c r="BC110" s="826"/>
      <c r="BD110" s="826"/>
      <c r="BE110" s="826"/>
      <c r="BF110" s="826"/>
      <c r="BG110" s="826"/>
      <c r="BH110" s="826"/>
      <c r="BI110" s="826"/>
      <c r="BJ110" s="826"/>
      <c r="BK110" s="826"/>
      <c r="BL110" s="826"/>
      <c r="BM110" s="826"/>
      <c r="BN110" s="826"/>
      <c r="BO110" s="826"/>
      <c r="BP110" s="827"/>
      <c r="BQ110" s="882">
        <v>863549115</v>
      </c>
      <c r="BR110" s="863"/>
      <c r="BS110" s="863"/>
      <c r="BT110" s="863"/>
      <c r="BU110" s="863"/>
      <c r="BV110" s="863">
        <v>875407168</v>
      </c>
      <c r="BW110" s="863"/>
      <c r="BX110" s="863"/>
      <c r="BY110" s="863"/>
      <c r="BZ110" s="863"/>
      <c r="CA110" s="863">
        <v>869812336</v>
      </c>
      <c r="CB110" s="863"/>
      <c r="CC110" s="863"/>
      <c r="CD110" s="863"/>
      <c r="CE110" s="863"/>
      <c r="CF110" s="887">
        <v>430.4</v>
      </c>
      <c r="CG110" s="888"/>
      <c r="CH110" s="888"/>
      <c r="CI110" s="888"/>
      <c r="CJ110" s="888"/>
      <c r="CK110" s="951" t="s">
        <v>416</v>
      </c>
      <c r="CL110" s="837"/>
      <c r="CM110" s="912" t="s">
        <v>417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10549710</v>
      </c>
      <c r="DH110" s="863"/>
      <c r="DI110" s="863"/>
      <c r="DJ110" s="863"/>
      <c r="DK110" s="863"/>
      <c r="DL110" s="863">
        <v>9631261</v>
      </c>
      <c r="DM110" s="863"/>
      <c r="DN110" s="863"/>
      <c r="DO110" s="863"/>
      <c r="DP110" s="863"/>
      <c r="DQ110" s="863">
        <v>12631670</v>
      </c>
      <c r="DR110" s="863"/>
      <c r="DS110" s="863"/>
      <c r="DT110" s="863"/>
      <c r="DU110" s="863"/>
      <c r="DV110" s="864">
        <v>6.3</v>
      </c>
      <c r="DW110" s="864"/>
      <c r="DX110" s="864"/>
      <c r="DY110" s="864"/>
      <c r="DZ110" s="865"/>
    </row>
    <row r="111" spans="1:131" s="199" customFormat="1" ht="26.25" customHeight="1">
      <c r="A111" s="792" t="s">
        <v>418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419</v>
      </c>
      <c r="BA111" s="768"/>
      <c r="BB111" s="768"/>
      <c r="BC111" s="768"/>
      <c r="BD111" s="768"/>
      <c r="BE111" s="768"/>
      <c r="BF111" s="768"/>
      <c r="BG111" s="768"/>
      <c r="BH111" s="768"/>
      <c r="BI111" s="768"/>
      <c r="BJ111" s="768"/>
      <c r="BK111" s="768"/>
      <c r="BL111" s="768"/>
      <c r="BM111" s="768"/>
      <c r="BN111" s="768"/>
      <c r="BO111" s="768"/>
      <c r="BP111" s="769"/>
      <c r="BQ111" s="834">
        <v>21719047</v>
      </c>
      <c r="BR111" s="835"/>
      <c r="BS111" s="835"/>
      <c r="BT111" s="835"/>
      <c r="BU111" s="835"/>
      <c r="BV111" s="835">
        <v>19791571</v>
      </c>
      <c r="BW111" s="835"/>
      <c r="BX111" s="835"/>
      <c r="BY111" s="835"/>
      <c r="BZ111" s="835"/>
      <c r="CA111" s="835">
        <v>22036432</v>
      </c>
      <c r="CB111" s="835"/>
      <c r="CC111" s="835"/>
      <c r="CD111" s="835"/>
      <c r="CE111" s="835"/>
      <c r="CF111" s="896">
        <v>10.9</v>
      </c>
      <c r="CG111" s="897"/>
      <c r="CH111" s="897"/>
      <c r="CI111" s="897"/>
      <c r="CJ111" s="897"/>
      <c r="CK111" s="952"/>
      <c r="CL111" s="839"/>
      <c r="CM111" s="842" t="s">
        <v>420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4724182</v>
      </c>
      <c r="DH111" s="835"/>
      <c r="DI111" s="835"/>
      <c r="DJ111" s="835"/>
      <c r="DK111" s="835"/>
      <c r="DL111" s="835">
        <v>4415914</v>
      </c>
      <c r="DM111" s="835"/>
      <c r="DN111" s="835"/>
      <c r="DO111" s="835"/>
      <c r="DP111" s="835"/>
      <c r="DQ111" s="835">
        <v>4031262</v>
      </c>
      <c r="DR111" s="835"/>
      <c r="DS111" s="835"/>
      <c r="DT111" s="835"/>
      <c r="DU111" s="835"/>
      <c r="DV111" s="812">
        <v>2</v>
      </c>
      <c r="DW111" s="812"/>
      <c r="DX111" s="812"/>
      <c r="DY111" s="812"/>
      <c r="DZ111" s="813"/>
    </row>
    <row r="112" spans="1:131" s="199" customFormat="1" ht="26.25" customHeight="1">
      <c r="A112" s="937" t="s">
        <v>421</v>
      </c>
      <c r="B112" s="938"/>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19505765</v>
      </c>
      <c r="AB112" s="798"/>
      <c r="AC112" s="798"/>
      <c r="AD112" s="798"/>
      <c r="AE112" s="799"/>
      <c r="AF112" s="800">
        <v>20289935</v>
      </c>
      <c r="AG112" s="798"/>
      <c r="AH112" s="798"/>
      <c r="AI112" s="798"/>
      <c r="AJ112" s="799"/>
      <c r="AK112" s="800">
        <v>21229948</v>
      </c>
      <c r="AL112" s="798"/>
      <c r="AM112" s="798"/>
      <c r="AN112" s="798"/>
      <c r="AO112" s="799"/>
      <c r="AP112" s="845">
        <v>10.5</v>
      </c>
      <c r="AQ112" s="846"/>
      <c r="AR112" s="846"/>
      <c r="AS112" s="846"/>
      <c r="AT112" s="847"/>
      <c r="AU112" s="957"/>
      <c r="AV112" s="958"/>
      <c r="AW112" s="958"/>
      <c r="AX112" s="958"/>
      <c r="AY112" s="958"/>
      <c r="AZ112" s="833" t="s">
        <v>423</v>
      </c>
      <c r="BA112" s="768"/>
      <c r="BB112" s="768"/>
      <c r="BC112" s="768"/>
      <c r="BD112" s="768"/>
      <c r="BE112" s="768"/>
      <c r="BF112" s="768"/>
      <c r="BG112" s="768"/>
      <c r="BH112" s="768"/>
      <c r="BI112" s="768"/>
      <c r="BJ112" s="768"/>
      <c r="BK112" s="768"/>
      <c r="BL112" s="768"/>
      <c r="BM112" s="768"/>
      <c r="BN112" s="768"/>
      <c r="BO112" s="768"/>
      <c r="BP112" s="769"/>
      <c r="BQ112" s="834">
        <v>144928332</v>
      </c>
      <c r="BR112" s="835"/>
      <c r="BS112" s="835"/>
      <c r="BT112" s="835"/>
      <c r="BU112" s="835"/>
      <c r="BV112" s="835">
        <v>139943456</v>
      </c>
      <c r="BW112" s="835"/>
      <c r="BX112" s="835"/>
      <c r="BY112" s="835"/>
      <c r="BZ112" s="835"/>
      <c r="CA112" s="835">
        <v>124532030</v>
      </c>
      <c r="CB112" s="835"/>
      <c r="CC112" s="835"/>
      <c r="CD112" s="835"/>
      <c r="CE112" s="835"/>
      <c r="CF112" s="896">
        <v>61.6</v>
      </c>
      <c r="CG112" s="897"/>
      <c r="CH112" s="897"/>
      <c r="CI112" s="897"/>
      <c r="CJ112" s="897"/>
      <c r="CK112" s="952"/>
      <c r="CL112" s="839"/>
      <c r="CM112" s="842" t="s">
        <v>424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11026768</v>
      </c>
      <c r="AB113" s="944"/>
      <c r="AC113" s="944"/>
      <c r="AD113" s="944"/>
      <c r="AE113" s="945"/>
      <c r="AF113" s="946">
        <v>10244737</v>
      </c>
      <c r="AG113" s="944"/>
      <c r="AH113" s="944"/>
      <c r="AI113" s="944"/>
      <c r="AJ113" s="945"/>
      <c r="AK113" s="946">
        <v>9411834</v>
      </c>
      <c r="AL113" s="944"/>
      <c r="AM113" s="944"/>
      <c r="AN113" s="944"/>
      <c r="AO113" s="945"/>
      <c r="AP113" s="947">
        <v>4.7</v>
      </c>
      <c r="AQ113" s="948"/>
      <c r="AR113" s="948"/>
      <c r="AS113" s="948"/>
      <c r="AT113" s="949"/>
      <c r="AU113" s="957"/>
      <c r="AV113" s="958"/>
      <c r="AW113" s="958"/>
      <c r="AX113" s="958"/>
      <c r="AY113" s="958"/>
      <c r="AZ113" s="833" t="s">
        <v>426</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427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429</v>
      </c>
      <c r="BA114" s="768"/>
      <c r="BB114" s="768"/>
      <c r="BC114" s="768"/>
      <c r="BD114" s="768"/>
      <c r="BE114" s="768"/>
      <c r="BF114" s="768"/>
      <c r="BG114" s="768"/>
      <c r="BH114" s="768"/>
      <c r="BI114" s="768"/>
      <c r="BJ114" s="768"/>
      <c r="BK114" s="768"/>
      <c r="BL114" s="768"/>
      <c r="BM114" s="768"/>
      <c r="BN114" s="768"/>
      <c r="BO114" s="768"/>
      <c r="BP114" s="769"/>
      <c r="BQ114" s="834">
        <v>67248294</v>
      </c>
      <c r="BR114" s="835"/>
      <c r="BS114" s="835"/>
      <c r="BT114" s="835"/>
      <c r="BU114" s="835"/>
      <c r="BV114" s="835">
        <v>58551005</v>
      </c>
      <c r="BW114" s="835"/>
      <c r="BX114" s="835"/>
      <c r="BY114" s="835"/>
      <c r="BZ114" s="835"/>
      <c r="CA114" s="835">
        <v>57774400</v>
      </c>
      <c r="CB114" s="835"/>
      <c r="CC114" s="835"/>
      <c r="CD114" s="835"/>
      <c r="CE114" s="835"/>
      <c r="CF114" s="896">
        <v>28.6</v>
      </c>
      <c r="CG114" s="897"/>
      <c r="CH114" s="897"/>
      <c r="CI114" s="897"/>
      <c r="CJ114" s="897"/>
      <c r="CK114" s="952"/>
      <c r="CL114" s="839"/>
      <c r="CM114" s="842" t="s">
        <v>430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1804534</v>
      </c>
      <c r="AB115" s="944"/>
      <c r="AC115" s="944"/>
      <c r="AD115" s="944"/>
      <c r="AE115" s="945"/>
      <c r="AF115" s="946">
        <v>1388508</v>
      </c>
      <c r="AG115" s="944"/>
      <c r="AH115" s="944"/>
      <c r="AI115" s="944"/>
      <c r="AJ115" s="945"/>
      <c r="AK115" s="946">
        <v>1658158</v>
      </c>
      <c r="AL115" s="944"/>
      <c r="AM115" s="944"/>
      <c r="AN115" s="944"/>
      <c r="AO115" s="945"/>
      <c r="AP115" s="947">
        <v>0.8</v>
      </c>
      <c r="AQ115" s="948"/>
      <c r="AR115" s="948"/>
      <c r="AS115" s="948"/>
      <c r="AT115" s="949"/>
      <c r="AU115" s="957"/>
      <c r="AV115" s="958"/>
      <c r="AW115" s="958"/>
      <c r="AX115" s="958"/>
      <c r="AY115" s="958"/>
      <c r="AZ115" s="833" t="s">
        <v>432</v>
      </c>
      <c r="BA115" s="768"/>
      <c r="BB115" s="768"/>
      <c r="BC115" s="768"/>
      <c r="BD115" s="768"/>
      <c r="BE115" s="768"/>
      <c r="BF115" s="768"/>
      <c r="BG115" s="768"/>
      <c r="BH115" s="768"/>
      <c r="BI115" s="768"/>
      <c r="BJ115" s="768"/>
      <c r="BK115" s="768"/>
      <c r="BL115" s="768"/>
      <c r="BM115" s="768"/>
      <c r="BN115" s="768"/>
      <c r="BO115" s="768"/>
      <c r="BP115" s="769"/>
      <c r="BQ115" s="834">
        <v>5038508</v>
      </c>
      <c r="BR115" s="835"/>
      <c r="BS115" s="835"/>
      <c r="BT115" s="835"/>
      <c r="BU115" s="835"/>
      <c r="BV115" s="835">
        <v>4706391</v>
      </c>
      <c r="BW115" s="835"/>
      <c r="BX115" s="835"/>
      <c r="BY115" s="835"/>
      <c r="BZ115" s="835"/>
      <c r="CA115" s="835">
        <v>249411</v>
      </c>
      <c r="CB115" s="835"/>
      <c r="CC115" s="835"/>
      <c r="CD115" s="835"/>
      <c r="CE115" s="835"/>
      <c r="CF115" s="896">
        <v>0.1</v>
      </c>
      <c r="CG115" s="897"/>
      <c r="CH115" s="897"/>
      <c r="CI115" s="897"/>
      <c r="CJ115" s="897"/>
      <c r="CK115" s="952"/>
      <c r="CL115" s="839"/>
      <c r="CM115" s="833" t="s">
        <v>433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135157</v>
      </c>
      <c r="DH115" s="798"/>
      <c r="DI115" s="798"/>
      <c r="DJ115" s="798"/>
      <c r="DK115" s="799"/>
      <c r="DL115" s="800">
        <v>109102</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44872</v>
      </c>
      <c r="AB116" s="798"/>
      <c r="AC116" s="798"/>
      <c r="AD116" s="798"/>
      <c r="AE116" s="799"/>
      <c r="AF116" s="800">
        <v>61611</v>
      </c>
      <c r="AG116" s="798"/>
      <c r="AH116" s="798"/>
      <c r="AI116" s="798"/>
      <c r="AJ116" s="799"/>
      <c r="AK116" s="800">
        <v>5374</v>
      </c>
      <c r="AL116" s="798"/>
      <c r="AM116" s="798"/>
      <c r="AN116" s="798"/>
      <c r="AO116" s="799"/>
      <c r="AP116" s="845">
        <v>0</v>
      </c>
      <c r="AQ116" s="846"/>
      <c r="AR116" s="846"/>
      <c r="AS116" s="846"/>
      <c r="AT116" s="847"/>
      <c r="AU116" s="957"/>
      <c r="AV116" s="958"/>
      <c r="AW116" s="958"/>
      <c r="AX116" s="958"/>
      <c r="AY116" s="958"/>
      <c r="AZ116" s="884" t="s">
        <v>435</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437</v>
      </c>
      <c r="Z117" s="924"/>
      <c r="AA117" s="929">
        <v>69816169</v>
      </c>
      <c r="AB117" s="930"/>
      <c r="AC117" s="930"/>
      <c r="AD117" s="930"/>
      <c r="AE117" s="931"/>
      <c r="AF117" s="932">
        <v>67672611</v>
      </c>
      <c r="AG117" s="930"/>
      <c r="AH117" s="930"/>
      <c r="AI117" s="930"/>
      <c r="AJ117" s="931"/>
      <c r="AK117" s="932">
        <v>68763982</v>
      </c>
      <c r="AL117" s="930"/>
      <c r="AM117" s="930"/>
      <c r="AN117" s="930"/>
      <c r="AO117" s="931"/>
      <c r="AP117" s="933"/>
      <c r="AQ117" s="934"/>
      <c r="AR117" s="934"/>
      <c r="AS117" s="934"/>
      <c r="AT117" s="935"/>
      <c r="AU117" s="957"/>
      <c r="AV117" s="958"/>
      <c r="AW117" s="958"/>
      <c r="AX117" s="958"/>
      <c r="AY117" s="958"/>
      <c r="AZ117" s="884" t="s">
        <v>438</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411</v>
      </c>
      <c r="AB118" s="923"/>
      <c r="AC118" s="923"/>
      <c r="AD118" s="923"/>
      <c r="AE118" s="924"/>
      <c r="AF118" s="925" t="s">
        <v>289</v>
      </c>
      <c r="AG118" s="923"/>
      <c r="AH118" s="923"/>
      <c r="AI118" s="923"/>
      <c r="AJ118" s="924"/>
      <c r="AK118" s="925" t="s">
        <v>288</v>
      </c>
      <c r="AL118" s="923"/>
      <c r="AM118" s="923"/>
      <c r="AN118" s="923"/>
      <c r="AO118" s="924"/>
      <c r="AP118" s="926" t="s">
        <v>412</v>
      </c>
      <c r="AQ118" s="927"/>
      <c r="AR118" s="927"/>
      <c r="AS118" s="927"/>
      <c r="AT118" s="928"/>
      <c r="AU118" s="957"/>
      <c r="AV118" s="958"/>
      <c r="AW118" s="958"/>
      <c r="AX118" s="958"/>
      <c r="AY118" s="958"/>
      <c r="AZ118" s="900" t="s">
        <v>440</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416</v>
      </c>
      <c r="B119" s="837"/>
      <c r="C119" s="912" t="s">
        <v>417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830197</v>
      </c>
      <c r="AB119" s="916"/>
      <c r="AC119" s="916"/>
      <c r="AD119" s="916"/>
      <c r="AE119" s="917"/>
      <c r="AF119" s="918">
        <v>826626</v>
      </c>
      <c r="AG119" s="916"/>
      <c r="AH119" s="916"/>
      <c r="AI119" s="916"/>
      <c r="AJ119" s="917"/>
      <c r="AK119" s="918">
        <v>1035223</v>
      </c>
      <c r="AL119" s="916"/>
      <c r="AM119" s="916"/>
      <c r="AN119" s="916"/>
      <c r="AO119" s="917"/>
      <c r="AP119" s="919">
        <v>0.5</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442</v>
      </c>
      <c r="BP119" s="899"/>
      <c r="BQ119" s="903">
        <v>1102483296</v>
      </c>
      <c r="BR119" s="866"/>
      <c r="BS119" s="866"/>
      <c r="BT119" s="866"/>
      <c r="BU119" s="866"/>
      <c r="BV119" s="866">
        <v>1098399591</v>
      </c>
      <c r="BW119" s="866"/>
      <c r="BX119" s="866"/>
      <c r="BY119" s="866"/>
      <c r="BZ119" s="866"/>
      <c r="CA119" s="866">
        <v>1074404609</v>
      </c>
      <c r="CB119" s="866"/>
      <c r="CC119" s="866"/>
      <c r="CD119" s="866"/>
      <c r="CE119" s="866"/>
      <c r="CF119" s="764"/>
      <c r="CG119" s="765"/>
      <c r="CH119" s="765"/>
      <c r="CI119" s="765"/>
      <c r="CJ119" s="855"/>
      <c r="CK119" s="953"/>
      <c r="CL119" s="841"/>
      <c r="CM119" s="859" t="s">
        <v>443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6309998</v>
      </c>
      <c r="DH119" s="781"/>
      <c r="DI119" s="781"/>
      <c r="DJ119" s="781"/>
      <c r="DK119" s="782"/>
      <c r="DL119" s="783">
        <v>5635294</v>
      </c>
      <c r="DM119" s="781"/>
      <c r="DN119" s="781"/>
      <c r="DO119" s="781"/>
      <c r="DP119" s="782"/>
      <c r="DQ119" s="783">
        <v>5373500</v>
      </c>
      <c r="DR119" s="781"/>
      <c r="DS119" s="781"/>
      <c r="DT119" s="781"/>
      <c r="DU119" s="782"/>
      <c r="DV119" s="869">
        <v>2.7</v>
      </c>
      <c r="DW119" s="870"/>
      <c r="DX119" s="870"/>
      <c r="DY119" s="870"/>
      <c r="DZ119" s="871"/>
    </row>
    <row r="120" spans="1:130" s="199" customFormat="1" ht="26.25" customHeight="1">
      <c r="A120" s="838"/>
      <c r="B120" s="839"/>
      <c r="C120" s="842" t="s">
        <v>420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384052</v>
      </c>
      <c r="AB120" s="798"/>
      <c r="AC120" s="798"/>
      <c r="AD120" s="798"/>
      <c r="AE120" s="799"/>
      <c r="AF120" s="800">
        <v>378825</v>
      </c>
      <c r="AG120" s="798"/>
      <c r="AH120" s="798"/>
      <c r="AI120" s="798"/>
      <c r="AJ120" s="799"/>
      <c r="AK120" s="800">
        <v>449982</v>
      </c>
      <c r="AL120" s="798"/>
      <c r="AM120" s="798"/>
      <c r="AN120" s="798"/>
      <c r="AO120" s="799"/>
      <c r="AP120" s="845">
        <v>0.2</v>
      </c>
      <c r="AQ120" s="846"/>
      <c r="AR120" s="846"/>
      <c r="AS120" s="846"/>
      <c r="AT120" s="847"/>
      <c r="AU120" s="904" t="s">
        <v>444</v>
      </c>
      <c r="AV120" s="905"/>
      <c r="AW120" s="905"/>
      <c r="AX120" s="905"/>
      <c r="AY120" s="906"/>
      <c r="AZ120" s="881" t="s">
        <v>445</v>
      </c>
      <c r="BA120" s="826"/>
      <c r="BB120" s="826"/>
      <c r="BC120" s="826"/>
      <c r="BD120" s="826"/>
      <c r="BE120" s="826"/>
      <c r="BF120" s="826"/>
      <c r="BG120" s="826"/>
      <c r="BH120" s="826"/>
      <c r="BI120" s="826"/>
      <c r="BJ120" s="826"/>
      <c r="BK120" s="826"/>
      <c r="BL120" s="826"/>
      <c r="BM120" s="826"/>
      <c r="BN120" s="826"/>
      <c r="BO120" s="826"/>
      <c r="BP120" s="827"/>
      <c r="BQ120" s="882">
        <v>197205406</v>
      </c>
      <c r="BR120" s="863"/>
      <c r="BS120" s="863"/>
      <c r="BT120" s="863"/>
      <c r="BU120" s="863"/>
      <c r="BV120" s="863">
        <v>214341681</v>
      </c>
      <c r="BW120" s="863"/>
      <c r="BX120" s="863"/>
      <c r="BY120" s="863"/>
      <c r="BZ120" s="863"/>
      <c r="CA120" s="863">
        <v>224457152</v>
      </c>
      <c r="CB120" s="863"/>
      <c r="CC120" s="863"/>
      <c r="CD120" s="863"/>
      <c r="CE120" s="863"/>
      <c r="CF120" s="887">
        <v>111.1</v>
      </c>
      <c r="CG120" s="888"/>
      <c r="CH120" s="888"/>
      <c r="CI120" s="888"/>
      <c r="CJ120" s="888"/>
      <c r="CK120" s="889" t="s">
        <v>446</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69714098</v>
      </c>
      <c r="DH120" s="863"/>
      <c r="DI120" s="863"/>
      <c r="DJ120" s="863"/>
      <c r="DK120" s="863"/>
      <c r="DL120" s="863">
        <v>67489557</v>
      </c>
      <c r="DM120" s="863"/>
      <c r="DN120" s="863"/>
      <c r="DO120" s="863"/>
      <c r="DP120" s="863"/>
      <c r="DQ120" s="863">
        <v>63997910</v>
      </c>
      <c r="DR120" s="863"/>
      <c r="DS120" s="863"/>
      <c r="DT120" s="863"/>
      <c r="DU120" s="863"/>
      <c r="DV120" s="864">
        <v>31.7</v>
      </c>
      <c r="DW120" s="864"/>
      <c r="DX120" s="864"/>
      <c r="DY120" s="864"/>
      <c r="DZ120" s="865"/>
    </row>
    <row r="121" spans="1:130" s="199" customFormat="1" ht="26.25" customHeight="1">
      <c r="A121" s="838"/>
      <c r="B121" s="839"/>
      <c r="C121" s="884" t="s">
        <v>447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448</v>
      </c>
      <c r="BA121" s="768"/>
      <c r="BB121" s="768"/>
      <c r="BC121" s="768"/>
      <c r="BD121" s="768"/>
      <c r="BE121" s="768"/>
      <c r="BF121" s="768"/>
      <c r="BG121" s="768"/>
      <c r="BH121" s="768"/>
      <c r="BI121" s="768"/>
      <c r="BJ121" s="768"/>
      <c r="BK121" s="768"/>
      <c r="BL121" s="768"/>
      <c r="BM121" s="768"/>
      <c r="BN121" s="768"/>
      <c r="BO121" s="768"/>
      <c r="BP121" s="769"/>
      <c r="BQ121" s="834">
        <v>130415874</v>
      </c>
      <c r="BR121" s="835"/>
      <c r="BS121" s="835"/>
      <c r="BT121" s="835"/>
      <c r="BU121" s="835"/>
      <c r="BV121" s="835">
        <v>130949464</v>
      </c>
      <c r="BW121" s="835"/>
      <c r="BX121" s="835"/>
      <c r="BY121" s="835"/>
      <c r="BZ121" s="835"/>
      <c r="CA121" s="835">
        <v>129784763</v>
      </c>
      <c r="CB121" s="835"/>
      <c r="CC121" s="835"/>
      <c r="CD121" s="835"/>
      <c r="CE121" s="835"/>
      <c r="CF121" s="896">
        <v>64.2</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46186973</v>
      </c>
      <c r="DH121" s="835"/>
      <c r="DI121" s="835"/>
      <c r="DJ121" s="835"/>
      <c r="DK121" s="835"/>
      <c r="DL121" s="835">
        <v>43649474</v>
      </c>
      <c r="DM121" s="835"/>
      <c r="DN121" s="835"/>
      <c r="DO121" s="835"/>
      <c r="DP121" s="835"/>
      <c r="DQ121" s="835">
        <v>35399303</v>
      </c>
      <c r="DR121" s="835"/>
      <c r="DS121" s="835"/>
      <c r="DT121" s="835"/>
      <c r="DU121" s="835"/>
      <c r="DV121" s="812">
        <v>17.5</v>
      </c>
      <c r="DW121" s="812"/>
      <c r="DX121" s="812"/>
      <c r="DY121" s="812"/>
      <c r="DZ121" s="813"/>
    </row>
    <row r="122" spans="1:130" s="199" customFormat="1" ht="26.25" customHeight="1">
      <c r="A122" s="838"/>
      <c r="B122" s="839"/>
      <c r="C122" s="842" t="s">
        <v>430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509190451</v>
      </c>
      <c r="BR122" s="866"/>
      <c r="BS122" s="866"/>
      <c r="BT122" s="866"/>
      <c r="BU122" s="866"/>
      <c r="BV122" s="866">
        <v>506677716</v>
      </c>
      <c r="BW122" s="866"/>
      <c r="BX122" s="866"/>
      <c r="BY122" s="866"/>
      <c r="BZ122" s="866"/>
      <c r="CA122" s="866">
        <v>500728888</v>
      </c>
      <c r="CB122" s="866"/>
      <c r="CC122" s="866"/>
      <c r="CD122" s="866"/>
      <c r="CE122" s="866"/>
      <c r="CF122" s="867">
        <v>247.8</v>
      </c>
      <c r="CG122" s="868"/>
      <c r="CH122" s="868"/>
      <c r="CI122" s="868"/>
      <c r="CJ122" s="868"/>
      <c r="CK122" s="890"/>
      <c r="CL122" s="876"/>
      <c r="CM122" s="876"/>
      <c r="CN122" s="876"/>
      <c r="CO122" s="877"/>
      <c r="CP122" s="856" t="s">
        <v>395</v>
      </c>
      <c r="CQ122" s="857"/>
      <c r="CR122" s="857"/>
      <c r="CS122" s="857"/>
      <c r="CT122" s="857"/>
      <c r="CU122" s="857"/>
      <c r="CV122" s="857"/>
      <c r="CW122" s="857"/>
      <c r="CX122" s="857"/>
      <c r="CY122" s="857"/>
      <c r="CZ122" s="857"/>
      <c r="DA122" s="857"/>
      <c r="DB122" s="857"/>
      <c r="DC122" s="857"/>
      <c r="DD122" s="857"/>
      <c r="DE122" s="857"/>
      <c r="DF122" s="858"/>
      <c r="DG122" s="834">
        <v>17905855</v>
      </c>
      <c r="DH122" s="835"/>
      <c r="DI122" s="835"/>
      <c r="DJ122" s="835"/>
      <c r="DK122" s="835"/>
      <c r="DL122" s="835">
        <v>16965396</v>
      </c>
      <c r="DM122" s="835"/>
      <c r="DN122" s="835"/>
      <c r="DO122" s="835"/>
      <c r="DP122" s="835"/>
      <c r="DQ122" s="835">
        <v>13885576</v>
      </c>
      <c r="DR122" s="835"/>
      <c r="DS122" s="835"/>
      <c r="DT122" s="835"/>
      <c r="DU122" s="835"/>
      <c r="DV122" s="812">
        <v>6.9</v>
      </c>
      <c r="DW122" s="812"/>
      <c r="DX122" s="812"/>
      <c r="DY122" s="812"/>
      <c r="DZ122" s="813"/>
    </row>
    <row r="123" spans="1:130" s="199" customFormat="1" ht="26.25" customHeight="1">
      <c r="A123" s="838"/>
      <c r="B123" s="839"/>
      <c r="C123" s="842" t="s">
        <v>436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450</v>
      </c>
      <c r="BP123" s="899"/>
      <c r="BQ123" s="853">
        <v>836811731</v>
      </c>
      <c r="BR123" s="854"/>
      <c r="BS123" s="854"/>
      <c r="BT123" s="854"/>
      <c r="BU123" s="854"/>
      <c r="BV123" s="854">
        <v>851968861</v>
      </c>
      <c r="BW123" s="854"/>
      <c r="BX123" s="854"/>
      <c r="BY123" s="854"/>
      <c r="BZ123" s="854"/>
      <c r="CA123" s="854">
        <v>854970803</v>
      </c>
      <c r="CB123" s="854"/>
      <c r="CC123" s="854"/>
      <c r="CD123" s="854"/>
      <c r="CE123" s="854"/>
      <c r="CF123" s="764"/>
      <c r="CG123" s="765"/>
      <c r="CH123" s="765"/>
      <c r="CI123" s="765"/>
      <c r="CJ123" s="855"/>
      <c r="CK123" s="890"/>
      <c r="CL123" s="876"/>
      <c r="CM123" s="876"/>
      <c r="CN123" s="876"/>
      <c r="CO123" s="877"/>
      <c r="CP123" s="856" t="s">
        <v>396</v>
      </c>
      <c r="CQ123" s="857"/>
      <c r="CR123" s="857"/>
      <c r="CS123" s="857"/>
      <c r="CT123" s="857"/>
      <c r="CU123" s="857"/>
      <c r="CV123" s="857"/>
      <c r="CW123" s="857"/>
      <c r="CX123" s="857"/>
      <c r="CY123" s="857"/>
      <c r="CZ123" s="857"/>
      <c r="DA123" s="857"/>
      <c r="DB123" s="857"/>
      <c r="DC123" s="857"/>
      <c r="DD123" s="857"/>
      <c r="DE123" s="857"/>
      <c r="DF123" s="858"/>
      <c r="DG123" s="797">
        <v>5450190</v>
      </c>
      <c r="DH123" s="798"/>
      <c r="DI123" s="798"/>
      <c r="DJ123" s="798"/>
      <c r="DK123" s="799"/>
      <c r="DL123" s="800">
        <v>5431753</v>
      </c>
      <c r="DM123" s="798"/>
      <c r="DN123" s="798"/>
      <c r="DO123" s="798"/>
      <c r="DP123" s="799"/>
      <c r="DQ123" s="800">
        <v>5245930</v>
      </c>
      <c r="DR123" s="798"/>
      <c r="DS123" s="798"/>
      <c r="DT123" s="798"/>
      <c r="DU123" s="799"/>
      <c r="DV123" s="845">
        <v>2.6</v>
      </c>
      <c r="DW123" s="846"/>
      <c r="DX123" s="846"/>
      <c r="DY123" s="846"/>
      <c r="DZ123" s="847"/>
    </row>
    <row r="124" spans="1:130" s="199" customFormat="1" ht="26.25" customHeight="1" thickBot="1">
      <c r="A124" s="838"/>
      <c r="B124" s="839"/>
      <c r="C124" s="842" t="s">
        <v>439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133.19999999999999</v>
      </c>
      <c r="BR124" s="852"/>
      <c r="BS124" s="852"/>
      <c r="BT124" s="852"/>
      <c r="BU124" s="852"/>
      <c r="BV124" s="852">
        <v>122.8</v>
      </c>
      <c r="BW124" s="852"/>
      <c r="BX124" s="852"/>
      <c r="BY124" s="852"/>
      <c r="BZ124" s="852"/>
      <c r="CA124" s="852">
        <v>108.5</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5671216</v>
      </c>
      <c r="DH124" s="781"/>
      <c r="DI124" s="781"/>
      <c r="DJ124" s="781"/>
      <c r="DK124" s="782"/>
      <c r="DL124" s="783">
        <v>6407276</v>
      </c>
      <c r="DM124" s="781"/>
      <c r="DN124" s="781"/>
      <c r="DO124" s="781"/>
      <c r="DP124" s="782"/>
      <c r="DQ124" s="783">
        <v>6003311</v>
      </c>
      <c r="DR124" s="781"/>
      <c r="DS124" s="781"/>
      <c r="DT124" s="781"/>
      <c r="DU124" s="782"/>
      <c r="DV124" s="869">
        <v>3</v>
      </c>
      <c r="DW124" s="870"/>
      <c r="DX124" s="870"/>
      <c r="DY124" s="870"/>
      <c r="DZ124" s="871"/>
    </row>
    <row r="125" spans="1:130" s="199" customFormat="1" ht="26.25" customHeight="1">
      <c r="A125" s="838"/>
      <c r="B125" s="839"/>
      <c r="C125" s="842" t="s">
        <v>441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588108</v>
      </c>
      <c r="AB126" s="798"/>
      <c r="AC126" s="798"/>
      <c r="AD126" s="798"/>
      <c r="AE126" s="799"/>
      <c r="AF126" s="800">
        <v>181488</v>
      </c>
      <c r="AG126" s="798"/>
      <c r="AH126" s="798"/>
      <c r="AI126" s="798"/>
      <c r="AJ126" s="799"/>
      <c r="AK126" s="800">
        <v>171696</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v>4653492</v>
      </c>
      <c r="DH126" s="835"/>
      <c r="DI126" s="835"/>
      <c r="DJ126" s="835"/>
      <c r="DK126" s="835"/>
      <c r="DL126" s="835">
        <v>4156285</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2177</v>
      </c>
      <c r="AB127" s="798"/>
      <c r="AC127" s="798"/>
      <c r="AD127" s="798"/>
      <c r="AE127" s="799"/>
      <c r="AF127" s="800">
        <v>1569</v>
      </c>
      <c r="AG127" s="798"/>
      <c r="AH127" s="798"/>
      <c r="AI127" s="798"/>
      <c r="AJ127" s="799"/>
      <c r="AK127" s="800">
        <v>1257</v>
      </c>
      <c r="AL127" s="798"/>
      <c r="AM127" s="798"/>
      <c r="AN127" s="798"/>
      <c r="AO127" s="799"/>
      <c r="AP127" s="845">
        <v>0</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13956479</v>
      </c>
      <c r="AB128" s="819"/>
      <c r="AC128" s="819"/>
      <c r="AD128" s="819"/>
      <c r="AE128" s="820"/>
      <c r="AF128" s="821">
        <v>13207547</v>
      </c>
      <c r="AG128" s="819"/>
      <c r="AH128" s="819"/>
      <c r="AI128" s="819"/>
      <c r="AJ128" s="820"/>
      <c r="AK128" s="821">
        <v>13397898</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113</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385016</v>
      </c>
      <c r="DH128" s="809"/>
      <c r="DI128" s="809"/>
      <c r="DJ128" s="809"/>
      <c r="DK128" s="809"/>
      <c r="DL128" s="809">
        <v>550106</v>
      </c>
      <c r="DM128" s="809"/>
      <c r="DN128" s="809"/>
      <c r="DO128" s="809"/>
      <c r="DP128" s="809"/>
      <c r="DQ128" s="809">
        <v>249411</v>
      </c>
      <c r="DR128" s="809"/>
      <c r="DS128" s="809"/>
      <c r="DT128" s="809"/>
      <c r="DU128" s="809"/>
      <c r="DV128" s="810">
        <v>0.1</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236229003</v>
      </c>
      <c r="AB129" s="798"/>
      <c r="AC129" s="798"/>
      <c r="AD129" s="798"/>
      <c r="AE129" s="799"/>
      <c r="AF129" s="800">
        <v>236960836</v>
      </c>
      <c r="AG129" s="798"/>
      <c r="AH129" s="798"/>
      <c r="AI129" s="798"/>
      <c r="AJ129" s="799"/>
      <c r="AK129" s="800">
        <v>238045947</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113</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36921752</v>
      </c>
      <c r="AB130" s="798"/>
      <c r="AC130" s="798"/>
      <c r="AD130" s="798"/>
      <c r="AE130" s="799"/>
      <c r="AF130" s="800">
        <v>36340774</v>
      </c>
      <c r="AG130" s="798"/>
      <c r="AH130" s="798"/>
      <c r="AI130" s="798"/>
      <c r="AJ130" s="799"/>
      <c r="AK130" s="800">
        <v>35939750</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9.3000000000000007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199307251</v>
      </c>
      <c r="AB131" s="781"/>
      <c r="AC131" s="781"/>
      <c r="AD131" s="781"/>
      <c r="AE131" s="782"/>
      <c r="AF131" s="783">
        <v>200620062</v>
      </c>
      <c r="AG131" s="781"/>
      <c r="AH131" s="781"/>
      <c r="AI131" s="781"/>
      <c r="AJ131" s="782"/>
      <c r="AK131" s="783">
        <v>202106197</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108.5</v>
      </c>
      <c r="BG131" s="749"/>
      <c r="BH131" s="749"/>
      <c r="BI131" s="749"/>
      <c r="BJ131" s="749"/>
      <c r="BK131" s="749"/>
      <c r="BL131" s="750"/>
      <c r="BM131" s="748">
        <v>400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9.5018810929999997</v>
      </c>
      <c r="AB132" s="761"/>
      <c r="AC132" s="761"/>
      <c r="AD132" s="761"/>
      <c r="AE132" s="762"/>
      <c r="AF132" s="763">
        <v>9.0341363769999994</v>
      </c>
      <c r="AG132" s="761"/>
      <c r="AH132" s="761"/>
      <c r="AI132" s="761"/>
      <c r="AJ132" s="762"/>
      <c r="AK132" s="763">
        <v>9.6119437639999994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10.8</v>
      </c>
      <c r="AB133" s="740"/>
      <c r="AC133" s="740"/>
      <c r="AD133" s="740"/>
      <c r="AE133" s="741"/>
      <c r="AF133" s="739">
        <v>9.8000000000000007</v>
      </c>
      <c r="AG133" s="740"/>
      <c r="AH133" s="740"/>
      <c r="AI133" s="740"/>
      <c r="AJ133" s="741"/>
      <c r="AK133" s="739">
        <v>9.3000000000000007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9:DF9"/>
    <mergeCell ref="DG9:DK9"/>
    <mergeCell ref="DL9:DP9"/>
    <mergeCell ref="DQ9:DU9"/>
    <mergeCell ref="DV9:DZ9"/>
    <mergeCell ref="BS9:CG9"/>
    <mergeCell ref="CH9:CL9"/>
    <mergeCell ref="CM9:CQ9"/>
    <mergeCell ref="CR9:CV9"/>
    <mergeCell ref="CW9:DA9"/>
    <mergeCell ref="DV8:DZ8"/>
    <mergeCell ref="CH8:CL8"/>
    <mergeCell ref="CM8:CQ8"/>
    <mergeCell ref="CR8:CV8"/>
    <mergeCell ref="CW8:DA8"/>
    <mergeCell ref="DB8:DF8"/>
    <mergeCell ref="DG8:DK8"/>
    <mergeCell ref="BS8:CG8"/>
    <mergeCell ref="DB12:DF12"/>
    <mergeCell ref="DG12:DK12"/>
    <mergeCell ref="DL12:DP12"/>
    <mergeCell ref="DQ12:DU12"/>
    <mergeCell ref="DV12:DZ12"/>
    <mergeCell ref="BS12:CG12"/>
    <mergeCell ref="CH12:CL12"/>
    <mergeCell ref="CM12:CQ12"/>
    <mergeCell ref="CR12:CV12"/>
    <mergeCell ref="CW12:DA12"/>
    <mergeCell ref="BS11:CG11"/>
    <mergeCell ref="CR10:CV10"/>
    <mergeCell ref="CW10:DA10"/>
    <mergeCell ref="DB10:DF10"/>
    <mergeCell ref="DG10:DK10"/>
    <mergeCell ref="DL10:DP10"/>
    <mergeCell ref="DQ10:DU10"/>
    <mergeCell ref="BS10:CG10"/>
    <mergeCell ref="CH10:CL10"/>
    <mergeCell ref="CM10:CQ10"/>
    <mergeCell ref="BS17:CG17"/>
    <mergeCell ref="CR16:CV16"/>
    <mergeCell ref="CW16:DA16"/>
    <mergeCell ref="DB16:DF16"/>
    <mergeCell ref="DG16:DK16"/>
    <mergeCell ref="DL16:DP16"/>
    <mergeCell ref="DQ16:DU16"/>
    <mergeCell ref="BS16:CG16"/>
    <mergeCell ref="CH16:CL16"/>
    <mergeCell ref="CM16:CQ16"/>
    <mergeCell ref="DB15:DF15"/>
    <mergeCell ref="DG15:DK15"/>
    <mergeCell ref="DL15:DP15"/>
    <mergeCell ref="DQ15:DU15"/>
    <mergeCell ref="DV15:DZ15"/>
    <mergeCell ref="BS15:CG15"/>
    <mergeCell ref="CH15:CL15"/>
    <mergeCell ref="CM15:CQ15"/>
    <mergeCell ref="CR15:CV15"/>
    <mergeCell ref="CW15:DA15"/>
    <mergeCell ref="DL17:DP17"/>
    <mergeCell ref="DQ17:DU17"/>
    <mergeCell ref="DV17:DZ17"/>
    <mergeCell ref="CH17:CL17"/>
    <mergeCell ref="CM17:CQ17"/>
    <mergeCell ref="CR17:CV17"/>
    <mergeCell ref="CW17:DA17"/>
    <mergeCell ref="DB17:DF17"/>
    <mergeCell ref="DG17:DK17"/>
    <mergeCell ref="DV16:DZ16"/>
    <mergeCell ref="CR19:CV19"/>
    <mergeCell ref="CW19:DA19"/>
    <mergeCell ref="DB19:DF19"/>
    <mergeCell ref="DG19:DK19"/>
    <mergeCell ref="DL19:DP19"/>
    <mergeCell ref="DQ19:DU19"/>
    <mergeCell ref="BS19:CG19"/>
    <mergeCell ref="CH19:CL19"/>
    <mergeCell ref="CM19:CQ19"/>
    <mergeCell ref="DB18:DF18"/>
    <mergeCell ref="DG18:DK18"/>
    <mergeCell ref="DL18:DP18"/>
    <mergeCell ref="DQ18:DU18"/>
    <mergeCell ref="DV18:DZ18"/>
    <mergeCell ref="BS18:CG18"/>
    <mergeCell ref="CH18:CL18"/>
    <mergeCell ref="CM18:CQ18"/>
    <mergeCell ref="CR18:CV18"/>
    <mergeCell ref="CW18:DA18"/>
    <mergeCell ref="DV19:DZ19"/>
    <mergeCell ref="CW22:DA22"/>
    <mergeCell ref="DB22:DF22"/>
    <mergeCell ref="DG22:DK22"/>
    <mergeCell ref="DL22:DP22"/>
    <mergeCell ref="BS22:CG22"/>
    <mergeCell ref="CH22:CL22"/>
    <mergeCell ref="DB21:DF21"/>
    <mergeCell ref="DG21:DK21"/>
    <mergeCell ref="DL21:DP21"/>
    <mergeCell ref="DQ21:DU21"/>
    <mergeCell ref="DV21:DZ21"/>
    <mergeCell ref="BS21:CG21"/>
    <mergeCell ref="CH21:CL21"/>
    <mergeCell ref="CM21:CQ21"/>
    <mergeCell ref="CR21:CV21"/>
    <mergeCell ref="CW21:DA21"/>
    <mergeCell ref="BS20:CG20"/>
    <mergeCell ref="DL20:DP20"/>
    <mergeCell ref="DQ20:DU20"/>
    <mergeCell ref="DV20:DZ20"/>
    <mergeCell ref="CH20:CL20"/>
    <mergeCell ref="CM20:CQ20"/>
    <mergeCell ref="CR20:CV20"/>
    <mergeCell ref="CW20:DA20"/>
    <mergeCell ref="DB20:DF20"/>
    <mergeCell ref="DG20:DK20"/>
    <mergeCell ref="DV28:DZ28"/>
    <mergeCell ref="CR28:CV28"/>
    <mergeCell ref="CW28:DA28"/>
    <mergeCell ref="DB28:DF28"/>
    <mergeCell ref="DG28:DK28"/>
    <mergeCell ref="DL28:DP28"/>
    <mergeCell ref="DQ28:DU28"/>
    <mergeCell ref="BS28:CG28"/>
    <mergeCell ref="CH28:CL28"/>
    <mergeCell ref="CM28:CQ28"/>
    <mergeCell ref="DL27:DP27"/>
    <mergeCell ref="DQ27:DU27"/>
    <mergeCell ref="DV27:DZ27"/>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BS26:CG26"/>
    <mergeCell ref="DL30:DP30"/>
    <mergeCell ref="DQ30:DU30"/>
    <mergeCell ref="DV30:DZ30"/>
    <mergeCell ref="CH30:CL30"/>
    <mergeCell ref="CM30:CQ30"/>
    <mergeCell ref="CR30:CV30"/>
    <mergeCell ref="CW30:DA30"/>
    <mergeCell ref="DB30:DF30"/>
    <mergeCell ref="DG30:DK30"/>
    <mergeCell ref="BS30:CG30"/>
    <mergeCell ref="DB29:DF29"/>
    <mergeCell ref="DG29:DK29"/>
    <mergeCell ref="DL29:DP29"/>
    <mergeCell ref="DQ29:DU29"/>
    <mergeCell ref="DV29:DZ29"/>
    <mergeCell ref="BS29:CG29"/>
    <mergeCell ref="CH29:CL29"/>
    <mergeCell ref="CM29:CQ29"/>
    <mergeCell ref="CR29:CV29"/>
    <mergeCell ref="CW29:DA29"/>
    <mergeCell ref="DQ32:DU32"/>
    <mergeCell ref="DV32:DZ32"/>
    <mergeCell ref="BS32:CG32"/>
    <mergeCell ref="CH32:CL32"/>
    <mergeCell ref="CM32:CQ32"/>
    <mergeCell ref="CR32:CV32"/>
    <mergeCell ref="CW32:DA32"/>
    <mergeCell ref="DV31:DZ31"/>
    <mergeCell ref="CR31:CV31"/>
    <mergeCell ref="CW31:DA31"/>
    <mergeCell ref="DB31:DF31"/>
    <mergeCell ref="DG31:DK31"/>
    <mergeCell ref="DL31:DP31"/>
    <mergeCell ref="DQ31:DU31"/>
    <mergeCell ref="BS31:CG31"/>
    <mergeCell ref="CH31:CL31"/>
    <mergeCell ref="CM31:CQ31"/>
    <mergeCell ref="AU28:AY28"/>
    <mergeCell ref="AZ28:BD28"/>
    <mergeCell ref="BE28:BI28"/>
    <mergeCell ref="Q28:U28"/>
    <mergeCell ref="V28:Z28"/>
    <mergeCell ref="AA28:AE28"/>
    <mergeCell ref="AF28:AJ28"/>
    <mergeCell ref="AK28:AO28"/>
    <mergeCell ref="AP28:AT28"/>
    <mergeCell ref="DV34:DZ34"/>
    <mergeCell ref="CR34:CV34"/>
    <mergeCell ref="CW34:DA34"/>
    <mergeCell ref="DB34:DF34"/>
    <mergeCell ref="DG34:DK34"/>
    <mergeCell ref="DL34:DP34"/>
    <mergeCell ref="DQ34:DU34"/>
    <mergeCell ref="BS34:CG34"/>
    <mergeCell ref="CH34:CL34"/>
    <mergeCell ref="CM34:CQ34"/>
    <mergeCell ref="DL33:DP33"/>
    <mergeCell ref="DQ33:DU33"/>
    <mergeCell ref="DV33:DZ33"/>
    <mergeCell ref="CH33:CL33"/>
    <mergeCell ref="CM33:CQ33"/>
    <mergeCell ref="CR33:CV33"/>
    <mergeCell ref="CW33:DA33"/>
    <mergeCell ref="DB33:DF33"/>
    <mergeCell ref="DG33:DK33"/>
    <mergeCell ref="BS33:CG33"/>
    <mergeCell ref="DB32:DF32"/>
    <mergeCell ref="DG32:DK32"/>
    <mergeCell ref="DL32:DP32"/>
    <mergeCell ref="AZ31:BD31"/>
    <mergeCell ref="BE31:BI31"/>
    <mergeCell ref="Q31:U31"/>
    <mergeCell ref="V31:Z31"/>
    <mergeCell ref="AA31:AE31"/>
    <mergeCell ref="AF31:AJ31"/>
    <mergeCell ref="AK31:AO31"/>
    <mergeCell ref="AP31:AT31"/>
    <mergeCell ref="BE30:BI30"/>
    <mergeCell ref="Q30:U30"/>
    <mergeCell ref="V30:Z30"/>
    <mergeCell ref="AA30:AE30"/>
    <mergeCell ref="AF30:AJ30"/>
    <mergeCell ref="BE29:BI29"/>
    <mergeCell ref="Q29:U29"/>
    <mergeCell ref="V29:Z29"/>
    <mergeCell ref="AA29:AE29"/>
    <mergeCell ref="AF29:AJ29"/>
    <mergeCell ref="AK29:AO29"/>
    <mergeCell ref="AP29:AT29"/>
    <mergeCell ref="AU29:AY29"/>
    <mergeCell ref="AZ29:BD29"/>
    <mergeCell ref="AF36:AJ36"/>
    <mergeCell ref="BE35:BI35"/>
    <mergeCell ref="Q35:U35"/>
    <mergeCell ref="V35:Z35"/>
    <mergeCell ref="AA35:AE35"/>
    <mergeCell ref="AF35:AJ35"/>
    <mergeCell ref="AK35:AO35"/>
    <mergeCell ref="AP35:AT35"/>
    <mergeCell ref="AU35:AY35"/>
    <mergeCell ref="AZ35:BD35"/>
    <mergeCell ref="AU34:AY34"/>
    <mergeCell ref="AZ34:BD34"/>
    <mergeCell ref="BE34:BI34"/>
    <mergeCell ref="Q34:U34"/>
    <mergeCell ref="V34:Z34"/>
    <mergeCell ref="AA34:AE34"/>
    <mergeCell ref="AF34:AJ34"/>
    <mergeCell ref="AK34:AO34"/>
    <mergeCell ref="AP34:AT34"/>
    <mergeCell ref="Q8:U8"/>
    <mergeCell ref="V8:Z8"/>
    <mergeCell ref="AA8:AE8"/>
    <mergeCell ref="AF8:AJ8"/>
    <mergeCell ref="AK8:AO8"/>
    <mergeCell ref="AP8:AT8"/>
    <mergeCell ref="AU8:AY8"/>
    <mergeCell ref="AK7:AO7"/>
    <mergeCell ref="AP7:AT7"/>
    <mergeCell ref="AU7:AY7"/>
    <mergeCell ref="Q7:U7"/>
    <mergeCell ref="V7:Z7"/>
    <mergeCell ref="AA7:AE7"/>
    <mergeCell ref="AF7:AJ7"/>
    <mergeCell ref="BE38:BI38"/>
    <mergeCell ref="Q38:U38"/>
    <mergeCell ref="V38:Z38"/>
    <mergeCell ref="AA38:AE38"/>
    <mergeCell ref="AF38:AJ38"/>
    <mergeCell ref="AK38:AO38"/>
    <mergeCell ref="AP38:AT38"/>
    <mergeCell ref="AU38:AY38"/>
    <mergeCell ref="AZ38:BD38"/>
    <mergeCell ref="AU37:AY37"/>
    <mergeCell ref="AZ37:BD37"/>
    <mergeCell ref="BE37:BI37"/>
    <mergeCell ref="Q37:U37"/>
    <mergeCell ref="V37:Z37"/>
    <mergeCell ref="AA37:AE37"/>
    <mergeCell ref="AF37:AJ37"/>
    <mergeCell ref="AK37:AO37"/>
    <mergeCell ref="AP37:AT37"/>
    <mergeCell ref="AF11:AJ11"/>
    <mergeCell ref="AK11:AO11"/>
    <mergeCell ref="AP11:AT11"/>
    <mergeCell ref="AU11:AY11"/>
    <mergeCell ref="AK10:AO10"/>
    <mergeCell ref="AP10:AT10"/>
    <mergeCell ref="AU10:AY10"/>
    <mergeCell ref="Q10:U10"/>
    <mergeCell ref="V10:Z10"/>
    <mergeCell ref="AA10:AE10"/>
    <mergeCell ref="AF10:AJ10"/>
    <mergeCell ref="AU9:AY9"/>
    <mergeCell ref="Q9:U9"/>
    <mergeCell ref="V9:Z9"/>
    <mergeCell ref="AA9:AE9"/>
    <mergeCell ref="AF9:AJ9"/>
    <mergeCell ref="AK9:AO9"/>
    <mergeCell ref="AP9:AT9"/>
    <mergeCell ref="DB5:DF6"/>
    <mergeCell ref="DG5:DK6"/>
    <mergeCell ref="DL5:DP6"/>
    <mergeCell ref="DQ5:DU6"/>
    <mergeCell ref="DV5:DZ6"/>
    <mergeCell ref="B7:P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CR7:CV7"/>
    <mergeCell ref="CW7:DA7"/>
    <mergeCell ref="DB7:DF7"/>
    <mergeCell ref="DG7:DK7"/>
    <mergeCell ref="DL7:DP7"/>
    <mergeCell ref="DQ7:DU7"/>
    <mergeCell ref="BS7:CG7"/>
    <mergeCell ref="CH7:CL7"/>
    <mergeCell ref="CM7:CQ7"/>
    <mergeCell ref="DV7:DZ7"/>
    <mergeCell ref="B8:P8"/>
    <mergeCell ref="DL8:DP8"/>
    <mergeCell ref="DQ8:DU8"/>
    <mergeCell ref="B10:P10"/>
    <mergeCell ref="B9:P9"/>
    <mergeCell ref="B11:P11"/>
    <mergeCell ref="DL11:DP11"/>
    <mergeCell ref="DQ11:DU11"/>
    <mergeCell ref="DV11:DZ11"/>
    <mergeCell ref="CH11:CL11"/>
    <mergeCell ref="CM11:CQ11"/>
    <mergeCell ref="CR11:CV11"/>
    <mergeCell ref="CW11:DA11"/>
    <mergeCell ref="DB11:DF11"/>
    <mergeCell ref="DG11:DK11"/>
    <mergeCell ref="DV10:DZ10"/>
    <mergeCell ref="B13:P13"/>
    <mergeCell ref="Q13:U13"/>
    <mergeCell ref="V13:Z13"/>
    <mergeCell ref="AA13:AE13"/>
    <mergeCell ref="AF13:AJ13"/>
    <mergeCell ref="B12:P12"/>
    <mergeCell ref="AU12:AY12"/>
    <mergeCell ref="Q12:U12"/>
    <mergeCell ref="V12:Z12"/>
    <mergeCell ref="AA12:AE12"/>
    <mergeCell ref="AF12:AJ12"/>
    <mergeCell ref="AK12:AO12"/>
    <mergeCell ref="AP12:AT12"/>
    <mergeCell ref="Q11:U11"/>
    <mergeCell ref="V11:Z11"/>
    <mergeCell ref="AA11:AE11"/>
    <mergeCell ref="B14:P14"/>
    <mergeCell ref="Q14:U14"/>
    <mergeCell ref="V14:Z14"/>
    <mergeCell ref="AA14:AE14"/>
    <mergeCell ref="AF14:AJ14"/>
    <mergeCell ref="AK14:AO14"/>
    <mergeCell ref="AP14:AT14"/>
    <mergeCell ref="AU14:AY14"/>
    <mergeCell ref="AK13:AO13"/>
    <mergeCell ref="AP13:AT13"/>
    <mergeCell ref="AU13:AY13"/>
    <mergeCell ref="DL14:DP14"/>
    <mergeCell ref="DQ14:DU14"/>
    <mergeCell ref="DV14:DZ14"/>
    <mergeCell ref="CH14:CL14"/>
    <mergeCell ref="CM14:CQ14"/>
    <mergeCell ref="CR14:CV14"/>
    <mergeCell ref="CW14:DA14"/>
    <mergeCell ref="DB14:DF14"/>
    <mergeCell ref="DG14:DK14"/>
    <mergeCell ref="DV13:DZ13"/>
    <mergeCell ref="BS14:CG14"/>
    <mergeCell ref="CR13:CV13"/>
    <mergeCell ref="CW13:DA13"/>
    <mergeCell ref="DB13:DF13"/>
    <mergeCell ref="DG13:DK13"/>
    <mergeCell ref="DL13:DP13"/>
    <mergeCell ref="DQ13:DU13"/>
    <mergeCell ref="BS13:CG13"/>
    <mergeCell ref="CH13:CL13"/>
    <mergeCell ref="CM13:CQ13"/>
    <mergeCell ref="B16:P16"/>
    <mergeCell ref="Q16:U16"/>
    <mergeCell ref="V16:Z16"/>
    <mergeCell ref="AA16:AE16"/>
    <mergeCell ref="AF16:AJ16"/>
    <mergeCell ref="AU15:AY15"/>
    <mergeCell ref="B15:P15"/>
    <mergeCell ref="Q15:U15"/>
    <mergeCell ref="V15:Z15"/>
    <mergeCell ref="AA15:AE15"/>
    <mergeCell ref="AF15:AJ15"/>
    <mergeCell ref="AK15:AO15"/>
    <mergeCell ref="AP15:AT15"/>
    <mergeCell ref="B17:P17"/>
    <mergeCell ref="Q17:U17"/>
    <mergeCell ref="V17:Z17"/>
    <mergeCell ref="AA17:AE17"/>
    <mergeCell ref="AF17:AJ17"/>
    <mergeCell ref="AK17:AO17"/>
    <mergeCell ref="AP17:AT17"/>
    <mergeCell ref="AU17:AY17"/>
    <mergeCell ref="AK16:AO16"/>
    <mergeCell ref="AP16:AT16"/>
    <mergeCell ref="AU16:AY16"/>
    <mergeCell ref="B19:P19"/>
    <mergeCell ref="Q19:U19"/>
    <mergeCell ref="V19:Z19"/>
    <mergeCell ref="AA19:AE19"/>
    <mergeCell ref="AF19:AJ19"/>
    <mergeCell ref="AU18:AY18"/>
    <mergeCell ref="B18:P18"/>
    <mergeCell ref="Q18:U18"/>
    <mergeCell ref="V18:Z18"/>
    <mergeCell ref="AA18:AE18"/>
    <mergeCell ref="AF18:AJ18"/>
    <mergeCell ref="AK18:AO18"/>
    <mergeCell ref="AP18:AT18"/>
    <mergeCell ref="B20:P20"/>
    <mergeCell ref="Q20:U20"/>
    <mergeCell ref="V20:Z20"/>
    <mergeCell ref="AA20:AE20"/>
    <mergeCell ref="AF20:AJ20"/>
    <mergeCell ref="AK20:AO20"/>
    <mergeCell ref="AP20:AT20"/>
    <mergeCell ref="AU20:AY20"/>
    <mergeCell ref="AK19:AO19"/>
    <mergeCell ref="AP19:AT19"/>
    <mergeCell ref="AU19:AY19"/>
    <mergeCell ref="AU21:AY21"/>
    <mergeCell ref="B21:P21"/>
    <mergeCell ref="Q21:U21"/>
    <mergeCell ref="V21:Z21"/>
    <mergeCell ref="AA21:AE21"/>
    <mergeCell ref="AF21:AJ21"/>
    <mergeCell ref="AK21:AO21"/>
    <mergeCell ref="AP21:AT21"/>
    <mergeCell ref="B23:P23"/>
    <mergeCell ref="Q23:U23"/>
    <mergeCell ref="V23:Z23"/>
    <mergeCell ref="AA23:AE23"/>
    <mergeCell ref="AF23:AJ23"/>
    <mergeCell ref="AK23:AO23"/>
    <mergeCell ref="AP23:AT23"/>
    <mergeCell ref="AU23:AY23"/>
    <mergeCell ref="AK22:AO22"/>
    <mergeCell ref="AP22:AT22"/>
    <mergeCell ref="AU22:AY22"/>
    <mergeCell ref="AZ22:BD22"/>
    <mergeCell ref="DB23:DF23"/>
    <mergeCell ref="DG23:DK23"/>
    <mergeCell ref="DL23:DP23"/>
    <mergeCell ref="DQ23:DU23"/>
    <mergeCell ref="DV23:DZ23"/>
    <mergeCell ref="BS23:CG23"/>
    <mergeCell ref="CH23:CL23"/>
    <mergeCell ref="CM23:CQ23"/>
    <mergeCell ref="CR23:CV23"/>
    <mergeCell ref="CW23:DA23"/>
    <mergeCell ref="A24:AY24"/>
    <mergeCell ref="AZ23:BD23"/>
    <mergeCell ref="CW24:DA24"/>
    <mergeCell ref="DB24:DF24"/>
    <mergeCell ref="DG24:DK24"/>
    <mergeCell ref="DL24:DP24"/>
    <mergeCell ref="DQ24:DU24"/>
    <mergeCell ref="DV24:DZ24"/>
    <mergeCell ref="BS24:CG24"/>
    <mergeCell ref="CH24:CL24"/>
    <mergeCell ref="CM24:CQ24"/>
    <mergeCell ref="CR24:CV24"/>
    <mergeCell ref="B22:P22"/>
    <mergeCell ref="Q22:U22"/>
    <mergeCell ref="V22:Z22"/>
    <mergeCell ref="AA22:AE22"/>
    <mergeCell ref="AF22:AJ22"/>
    <mergeCell ref="DQ22:DU22"/>
    <mergeCell ref="DV22:DZ22"/>
    <mergeCell ref="CM22:CQ22"/>
    <mergeCell ref="CR22:CV22"/>
    <mergeCell ref="AK26:AO27"/>
    <mergeCell ref="AP26:AT27"/>
    <mergeCell ref="AU26:AY27"/>
    <mergeCell ref="AZ26:BD27"/>
    <mergeCell ref="BE26:BI27"/>
    <mergeCell ref="A26:P27"/>
    <mergeCell ref="Q26:U27"/>
    <mergeCell ref="V26:Z27"/>
    <mergeCell ref="AA26:AE27"/>
    <mergeCell ref="AF26:AJ27"/>
    <mergeCell ref="A25:BI25"/>
    <mergeCell ref="DB25:DF25"/>
    <mergeCell ref="DG25:DK25"/>
    <mergeCell ref="DL25:DP25"/>
    <mergeCell ref="DQ25:DU25"/>
    <mergeCell ref="DV25:DZ25"/>
    <mergeCell ref="BS25:CG25"/>
    <mergeCell ref="CH25:CL25"/>
    <mergeCell ref="CM25:CQ25"/>
    <mergeCell ref="CR25:CV25"/>
    <mergeCell ref="CW25:DA25"/>
    <mergeCell ref="B28:P28"/>
    <mergeCell ref="B30:P30"/>
    <mergeCell ref="B29:P29"/>
    <mergeCell ref="B31:P31"/>
    <mergeCell ref="AK30:AO30"/>
    <mergeCell ref="AP30:AT30"/>
    <mergeCell ref="AU30:AY30"/>
    <mergeCell ref="AZ30:BD30"/>
    <mergeCell ref="B33:P33"/>
    <mergeCell ref="B32:P32"/>
    <mergeCell ref="B34:P34"/>
    <mergeCell ref="AK33:AO33"/>
    <mergeCell ref="AP33:AT33"/>
    <mergeCell ref="AU33:AY33"/>
    <mergeCell ref="AZ33:BD33"/>
    <mergeCell ref="DB35:DF35"/>
    <mergeCell ref="DG35:DK35"/>
    <mergeCell ref="BE33:BI33"/>
    <mergeCell ref="Q33:U33"/>
    <mergeCell ref="V33:Z33"/>
    <mergeCell ref="AA33:AE33"/>
    <mergeCell ref="AF33:AJ33"/>
    <mergeCell ref="BE32:BI32"/>
    <mergeCell ref="Q32:U32"/>
    <mergeCell ref="V32:Z32"/>
    <mergeCell ref="AA32:AE32"/>
    <mergeCell ref="AF32:AJ32"/>
    <mergeCell ref="AK32:AO32"/>
    <mergeCell ref="AP32:AT32"/>
    <mergeCell ref="AU32:AY32"/>
    <mergeCell ref="AZ32:BD32"/>
    <mergeCell ref="AU31:AY31"/>
    <mergeCell ref="DL35:DP35"/>
    <mergeCell ref="DQ35:DU35"/>
    <mergeCell ref="DV35:DZ35"/>
    <mergeCell ref="B36:P36"/>
    <mergeCell ref="BS35:CG35"/>
    <mergeCell ref="CH35:CL35"/>
    <mergeCell ref="CM35:CQ35"/>
    <mergeCell ref="CR35:CV35"/>
    <mergeCell ref="CW35:DA35"/>
    <mergeCell ref="B35:P35"/>
    <mergeCell ref="BS37:CG37"/>
    <mergeCell ref="CH37:CL37"/>
    <mergeCell ref="CM37:CQ37"/>
    <mergeCell ref="DL36:DP36"/>
    <mergeCell ref="DQ36:DU36"/>
    <mergeCell ref="DV36:DZ36"/>
    <mergeCell ref="B37:P37"/>
    <mergeCell ref="CH36:CL36"/>
    <mergeCell ref="CM36:CQ36"/>
    <mergeCell ref="CR36:CV36"/>
    <mergeCell ref="CW36:DA36"/>
    <mergeCell ref="DB36:DF36"/>
    <mergeCell ref="DG36:DK36"/>
    <mergeCell ref="BS36:CG36"/>
    <mergeCell ref="AK36:AO36"/>
    <mergeCell ref="AP36:AT36"/>
    <mergeCell ref="AU36:AY36"/>
    <mergeCell ref="AZ36:BD36"/>
    <mergeCell ref="BE36:BI36"/>
    <mergeCell ref="Q36:U36"/>
    <mergeCell ref="V36:Z36"/>
    <mergeCell ref="AA36:AE36"/>
    <mergeCell ref="DB38:DF38"/>
    <mergeCell ref="DG38:DK38"/>
    <mergeCell ref="DL38:DP38"/>
    <mergeCell ref="DQ38:DU38"/>
    <mergeCell ref="DV38:DZ38"/>
    <mergeCell ref="B39:P39"/>
    <mergeCell ref="Q39:U39"/>
    <mergeCell ref="V39:Z39"/>
    <mergeCell ref="AA39:AE39"/>
    <mergeCell ref="AF39:AJ39"/>
    <mergeCell ref="BS38:CG38"/>
    <mergeCell ref="CH38:CL38"/>
    <mergeCell ref="CM38:CQ38"/>
    <mergeCell ref="CR38:CV38"/>
    <mergeCell ref="CW38:DA38"/>
    <mergeCell ref="DV37:DZ37"/>
    <mergeCell ref="B38:P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BS68:CG68"/>
    <mergeCell ref="CH68:CL68"/>
    <mergeCell ref="CM68:CQ68"/>
    <mergeCell ref="AP68:AT68"/>
    <mergeCell ref="AU68:AY68"/>
    <mergeCell ref="AZ68:BD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476</v>
      </c>
      <c r="B5" s="248"/>
      <c r="C5" s="248"/>
      <c r="D5" s="248"/>
      <c r="E5" s="248"/>
      <c r="F5" s="248"/>
      <c r="G5" s="248"/>
      <c r="H5" s="248"/>
      <c r="I5" s="248"/>
      <c r="J5" s="248"/>
      <c r="K5" s="248"/>
      <c r="L5" s="248"/>
      <c r="M5" s="248"/>
      <c r="N5" s="248"/>
      <c r="O5" s="249"/>
    </row>
    <row r="6" spans="1:16" ht="13.2">
      <c r="A6" s="250"/>
      <c r="B6" s="246"/>
      <c r="C6" s="246"/>
      <c r="D6" s="246"/>
      <c r="E6" s="246"/>
      <c r="F6" s="246"/>
      <c r="G6" s="251" t="s">
        <v>477</v>
      </c>
      <c r="H6" s="251"/>
      <c r="I6" s="251"/>
      <c r="J6" s="251"/>
      <c r="K6" s="246"/>
      <c r="L6" s="246"/>
      <c r="M6" s="246"/>
      <c r="N6" s="246"/>
    </row>
    <row r="7" spans="1:16" ht="13.2">
      <c r="A7" s="250"/>
      <c r="B7" s="246"/>
      <c r="C7" s="246"/>
      <c r="D7" s="246"/>
      <c r="E7" s="246"/>
      <c r="F7" s="246"/>
      <c r="G7" s="253"/>
      <c r="H7" s="254"/>
      <c r="I7" s="254"/>
      <c r="J7" s="255"/>
      <c r="K7" s="1155" t="s">
        <v>478</v>
      </c>
      <c r="L7" s="256"/>
      <c r="M7" s="257" t="s">
        <v>479</v>
      </c>
      <c r="N7" s="258"/>
    </row>
    <row r="8" spans="1:16" ht="13.2">
      <c r="A8" s="250"/>
      <c r="B8" s="246"/>
      <c r="C8" s="246"/>
      <c r="D8" s="246"/>
      <c r="E8" s="246"/>
      <c r="F8" s="246"/>
      <c r="G8" s="259"/>
      <c r="H8" s="260"/>
      <c r="I8" s="260"/>
      <c r="J8" s="261"/>
      <c r="K8" s="1156"/>
      <c r="L8" s="262" t="s">
        <v>480</v>
      </c>
      <c r="M8" s="263" t="s">
        <v>481</v>
      </c>
      <c r="N8" s="264" t="s">
        <v>482</v>
      </c>
    </row>
    <row r="9" spans="1:16" ht="13.2">
      <c r="A9" s="250"/>
      <c r="B9" s="246"/>
      <c r="C9" s="246"/>
      <c r="D9" s="246"/>
      <c r="E9" s="246"/>
      <c r="F9" s="246"/>
      <c r="G9" s="1169" t="s">
        <v>483</v>
      </c>
      <c r="H9" s="1170"/>
      <c r="I9" s="1170"/>
      <c r="J9" s="1171"/>
      <c r="K9" s="265">
        <v>66708946</v>
      </c>
      <c r="L9" s="266">
        <v>63021</v>
      </c>
      <c r="M9" s="267">
        <v>62452</v>
      </c>
      <c r="N9" s="268">
        <v>0.9</v>
      </c>
    </row>
    <row r="10" spans="1:16" ht="13.2">
      <c r="A10" s="250"/>
      <c r="B10" s="246"/>
      <c r="C10" s="246"/>
      <c r="D10" s="246"/>
      <c r="E10" s="246"/>
      <c r="F10" s="246"/>
      <c r="G10" s="1169" t="s">
        <v>484</v>
      </c>
      <c r="H10" s="1170"/>
      <c r="I10" s="1170"/>
      <c r="J10" s="1171"/>
      <c r="K10" s="269">
        <v>1817690</v>
      </c>
      <c r="L10" s="270">
        <v>1717</v>
      </c>
      <c r="M10" s="271">
        <v>1462</v>
      </c>
      <c r="N10" s="272">
        <v>17.399999999999999</v>
      </c>
    </row>
    <row r="11" spans="1:16" ht="13.5" customHeight="1">
      <c r="A11" s="250"/>
      <c r="B11" s="246"/>
      <c r="C11" s="246"/>
      <c r="D11" s="246"/>
      <c r="E11" s="246"/>
      <c r="F11" s="246"/>
      <c r="G11" s="1169" t="s">
        <v>485</v>
      </c>
      <c r="H11" s="1170"/>
      <c r="I11" s="1170"/>
      <c r="J11" s="1171"/>
      <c r="K11" s="269">
        <v>548</v>
      </c>
      <c r="L11" s="270">
        <v>1</v>
      </c>
      <c r="M11" s="271">
        <v>131</v>
      </c>
      <c r="N11" s="272">
        <v>-99.2</v>
      </c>
    </row>
    <row r="12" spans="1:16" ht="13.5" customHeight="1">
      <c r="A12" s="250"/>
      <c r="B12" s="246"/>
      <c r="C12" s="246"/>
      <c r="D12" s="246"/>
      <c r="E12" s="246"/>
      <c r="F12" s="246"/>
      <c r="G12" s="1169" t="s">
        <v>486</v>
      </c>
      <c r="H12" s="1170"/>
      <c r="I12" s="1170"/>
      <c r="J12" s="1171"/>
      <c r="K12" s="269">
        <v>5398157</v>
      </c>
      <c r="L12" s="270">
        <v>5100</v>
      </c>
      <c r="M12" s="271">
        <v>1277</v>
      </c>
      <c r="N12" s="272">
        <v>299.39999999999998</v>
      </c>
    </row>
    <row r="13" spans="1:16" ht="13.5" customHeight="1">
      <c r="A13" s="250"/>
      <c r="B13" s="246"/>
      <c r="C13" s="246"/>
      <c r="D13" s="246"/>
      <c r="E13" s="246"/>
      <c r="F13" s="246"/>
      <c r="G13" s="1169" t="s">
        <v>487</v>
      </c>
      <c r="H13" s="1170"/>
      <c r="I13" s="1170"/>
      <c r="J13" s="1171"/>
      <c r="K13" s="269" t="s">
        <v>488</v>
      </c>
      <c r="L13" s="270" t="s">
        <v>488</v>
      </c>
      <c r="M13" s="271">
        <v>5</v>
      </c>
      <c r="N13" s="272" t="s">
        <v>488</v>
      </c>
    </row>
    <row r="14" spans="1:16" ht="13.5" customHeight="1">
      <c r="A14" s="250"/>
      <c r="B14" s="246"/>
      <c r="C14" s="246"/>
      <c r="D14" s="246"/>
      <c r="E14" s="246"/>
      <c r="F14" s="246"/>
      <c r="G14" s="1169" t="s">
        <v>489</v>
      </c>
      <c r="H14" s="1170"/>
      <c r="I14" s="1170"/>
      <c r="J14" s="1171"/>
      <c r="K14" s="269">
        <v>2544807</v>
      </c>
      <c r="L14" s="270">
        <v>2404</v>
      </c>
      <c r="M14" s="271">
        <v>1919</v>
      </c>
      <c r="N14" s="272">
        <v>25.3</v>
      </c>
    </row>
    <row r="15" spans="1:16" ht="13.5" customHeight="1">
      <c r="A15" s="250"/>
      <c r="B15" s="246"/>
      <c r="C15" s="246"/>
      <c r="D15" s="246"/>
      <c r="E15" s="246"/>
      <c r="F15" s="246"/>
      <c r="G15" s="1169" t="s">
        <v>490</v>
      </c>
      <c r="H15" s="1170"/>
      <c r="I15" s="1170"/>
      <c r="J15" s="1171"/>
      <c r="K15" s="269">
        <v>1031607</v>
      </c>
      <c r="L15" s="270">
        <v>975</v>
      </c>
      <c r="M15" s="271">
        <v>1219</v>
      </c>
      <c r="N15" s="272">
        <v>-20</v>
      </c>
    </row>
    <row r="16" spans="1:16" ht="13.2">
      <c r="A16" s="250"/>
      <c r="B16" s="246"/>
      <c r="C16" s="246"/>
      <c r="D16" s="246"/>
      <c r="E16" s="246"/>
      <c r="F16" s="246"/>
      <c r="G16" s="1172" t="s">
        <v>491</v>
      </c>
      <c r="H16" s="1173"/>
      <c r="I16" s="1173"/>
      <c r="J16" s="1174"/>
      <c r="K16" s="270">
        <v>-6279580</v>
      </c>
      <c r="L16" s="270">
        <v>-5932</v>
      </c>
      <c r="M16" s="271">
        <v>-4920</v>
      </c>
      <c r="N16" s="272">
        <v>20.6</v>
      </c>
    </row>
    <row r="17" spans="1:16" ht="13.2">
      <c r="A17" s="250"/>
      <c r="B17" s="246"/>
      <c r="C17" s="246"/>
      <c r="D17" s="246"/>
      <c r="E17" s="246"/>
      <c r="F17" s="246"/>
      <c r="G17" s="1172" t="s">
        <v>172</v>
      </c>
      <c r="H17" s="1173"/>
      <c r="I17" s="1173"/>
      <c r="J17" s="1174"/>
      <c r="K17" s="270">
        <v>71222175</v>
      </c>
      <c r="L17" s="270">
        <v>67285</v>
      </c>
      <c r="M17" s="271">
        <v>63546</v>
      </c>
      <c r="N17" s="272">
        <v>5.9</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492</v>
      </c>
      <c r="H19" s="246"/>
      <c r="I19" s="246"/>
      <c r="J19" s="246"/>
      <c r="K19" s="246"/>
      <c r="L19" s="246"/>
      <c r="M19" s="246"/>
      <c r="N19" s="246"/>
    </row>
    <row r="20" spans="1:16" ht="13.2">
      <c r="A20" s="250"/>
      <c r="B20" s="246"/>
      <c r="C20" s="246"/>
      <c r="D20" s="246"/>
      <c r="E20" s="246"/>
      <c r="F20" s="246"/>
      <c r="G20" s="274"/>
      <c r="H20" s="275"/>
      <c r="I20" s="275"/>
      <c r="J20" s="276"/>
      <c r="K20" s="277" t="s">
        <v>493</v>
      </c>
      <c r="L20" s="278" t="s">
        <v>494</v>
      </c>
      <c r="M20" s="279" t="s">
        <v>495</v>
      </c>
      <c r="N20" s="280"/>
    </row>
    <row r="21" spans="1:16" s="286" customFormat="1" ht="13.2">
      <c r="A21" s="281"/>
      <c r="B21" s="251"/>
      <c r="C21" s="251"/>
      <c r="D21" s="251"/>
      <c r="E21" s="251"/>
      <c r="F21" s="251"/>
      <c r="G21" s="1166" t="s">
        <v>496</v>
      </c>
      <c r="H21" s="1167"/>
      <c r="I21" s="1167"/>
      <c r="J21" s="1168"/>
      <c r="K21" s="282">
        <v>10.7</v>
      </c>
      <c r="L21" s="283">
        <v>10.75</v>
      </c>
      <c r="M21" s="284">
        <v>-0.05</v>
      </c>
      <c r="N21" s="251"/>
      <c r="O21" s="285"/>
      <c r="P21" s="281"/>
    </row>
    <row r="22" spans="1:16" s="286" customFormat="1" ht="13.2">
      <c r="A22" s="281"/>
      <c r="B22" s="251"/>
      <c r="C22" s="251"/>
      <c r="D22" s="251"/>
      <c r="E22" s="251"/>
      <c r="F22" s="251"/>
      <c r="G22" s="1166" t="s">
        <v>497</v>
      </c>
      <c r="H22" s="1167"/>
      <c r="I22" s="1167"/>
      <c r="J22" s="1168"/>
      <c r="K22" s="287">
        <v>102.9</v>
      </c>
      <c r="L22" s="288">
        <v>99.9</v>
      </c>
      <c r="M22" s="289">
        <v>3</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498</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499</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500</v>
      </c>
      <c r="H29" s="251"/>
      <c r="I29" s="251"/>
      <c r="J29" s="251"/>
      <c r="K29" s="246"/>
      <c r="L29" s="246"/>
      <c r="M29" s="246"/>
      <c r="N29" s="246"/>
      <c r="O29" s="295"/>
    </row>
    <row r="30" spans="1:16" ht="13.2">
      <c r="A30" s="250"/>
      <c r="B30" s="246"/>
      <c r="C30" s="246"/>
      <c r="D30" s="246"/>
      <c r="E30" s="246"/>
      <c r="F30" s="246"/>
      <c r="G30" s="253"/>
      <c r="H30" s="254"/>
      <c r="I30" s="254"/>
      <c r="J30" s="255"/>
      <c r="K30" s="1155" t="s">
        <v>478</v>
      </c>
      <c r="L30" s="256"/>
      <c r="M30" s="257" t="s">
        <v>479</v>
      </c>
      <c r="N30" s="258"/>
    </row>
    <row r="31" spans="1:16" ht="13.2">
      <c r="A31" s="250"/>
      <c r="B31" s="246"/>
      <c r="C31" s="246"/>
      <c r="D31" s="246"/>
      <c r="E31" s="246"/>
      <c r="F31" s="246"/>
      <c r="G31" s="259"/>
      <c r="H31" s="260"/>
      <c r="I31" s="260"/>
      <c r="J31" s="261"/>
      <c r="K31" s="1156"/>
      <c r="L31" s="262" t="s">
        <v>480</v>
      </c>
      <c r="M31" s="263" t="s">
        <v>481</v>
      </c>
      <c r="N31" s="264" t="s">
        <v>482</v>
      </c>
    </row>
    <row r="32" spans="1:16" ht="27" customHeight="1">
      <c r="A32" s="250"/>
      <c r="B32" s="246"/>
      <c r="C32" s="246"/>
      <c r="D32" s="246"/>
      <c r="E32" s="246"/>
      <c r="F32" s="246"/>
      <c r="G32" s="1157" t="s">
        <v>501</v>
      </c>
      <c r="H32" s="1158"/>
      <c r="I32" s="1158"/>
      <c r="J32" s="1159"/>
      <c r="K32" s="296">
        <v>36458668</v>
      </c>
      <c r="L32" s="296">
        <v>34443</v>
      </c>
      <c r="M32" s="297">
        <v>33321</v>
      </c>
      <c r="N32" s="298">
        <v>3.4</v>
      </c>
    </row>
    <row r="33" spans="1:16" ht="13.5" customHeight="1">
      <c r="A33" s="250"/>
      <c r="B33" s="246"/>
      <c r="C33" s="246"/>
      <c r="D33" s="246"/>
      <c r="E33" s="246"/>
      <c r="F33" s="246"/>
      <c r="G33" s="1157" t="s">
        <v>502</v>
      </c>
      <c r="H33" s="1158"/>
      <c r="I33" s="1158"/>
      <c r="J33" s="1159"/>
      <c r="K33" s="296" t="s">
        <v>488</v>
      </c>
      <c r="L33" s="296" t="s">
        <v>488</v>
      </c>
      <c r="M33" s="297">
        <v>3258</v>
      </c>
      <c r="N33" s="298" t="s">
        <v>488</v>
      </c>
    </row>
    <row r="34" spans="1:16" ht="27" customHeight="1">
      <c r="A34" s="250"/>
      <c r="B34" s="246"/>
      <c r="C34" s="246"/>
      <c r="D34" s="246"/>
      <c r="E34" s="246"/>
      <c r="F34" s="246"/>
      <c r="G34" s="1157" t="s">
        <v>503</v>
      </c>
      <c r="H34" s="1158"/>
      <c r="I34" s="1158"/>
      <c r="J34" s="1159"/>
      <c r="K34" s="296">
        <v>21229948</v>
      </c>
      <c r="L34" s="296">
        <v>20056</v>
      </c>
      <c r="M34" s="297">
        <v>20639</v>
      </c>
      <c r="N34" s="298">
        <v>-2.8</v>
      </c>
    </row>
    <row r="35" spans="1:16" ht="27" customHeight="1">
      <c r="A35" s="250"/>
      <c r="B35" s="246"/>
      <c r="C35" s="246"/>
      <c r="D35" s="246"/>
      <c r="E35" s="246"/>
      <c r="F35" s="246"/>
      <c r="G35" s="1157" t="s">
        <v>504</v>
      </c>
      <c r="H35" s="1158"/>
      <c r="I35" s="1158"/>
      <c r="J35" s="1159"/>
      <c r="K35" s="296">
        <v>9411834</v>
      </c>
      <c r="L35" s="296">
        <v>8892</v>
      </c>
      <c r="M35" s="297">
        <v>12279</v>
      </c>
      <c r="N35" s="298">
        <v>-27.6</v>
      </c>
    </row>
    <row r="36" spans="1:16" ht="27" customHeight="1">
      <c r="A36" s="250"/>
      <c r="B36" s="246"/>
      <c r="C36" s="246"/>
      <c r="D36" s="246"/>
      <c r="E36" s="246"/>
      <c r="F36" s="246"/>
      <c r="G36" s="1157" t="s">
        <v>505</v>
      </c>
      <c r="H36" s="1158"/>
      <c r="I36" s="1158"/>
      <c r="J36" s="1159"/>
      <c r="K36" s="296" t="s">
        <v>488</v>
      </c>
      <c r="L36" s="296" t="s">
        <v>488</v>
      </c>
      <c r="M36" s="297">
        <v>229</v>
      </c>
      <c r="N36" s="298" t="s">
        <v>488</v>
      </c>
    </row>
    <row r="37" spans="1:16" ht="13.5" customHeight="1">
      <c r="A37" s="250"/>
      <c r="B37" s="246"/>
      <c r="C37" s="246"/>
      <c r="D37" s="246"/>
      <c r="E37" s="246"/>
      <c r="F37" s="246"/>
      <c r="G37" s="1157" t="s">
        <v>506</v>
      </c>
      <c r="H37" s="1158"/>
      <c r="I37" s="1158"/>
      <c r="J37" s="1159"/>
      <c r="K37" s="296">
        <v>1658158</v>
      </c>
      <c r="L37" s="296">
        <v>1566</v>
      </c>
      <c r="M37" s="297">
        <v>1150</v>
      </c>
      <c r="N37" s="298">
        <v>36.200000000000003</v>
      </c>
    </row>
    <row r="38" spans="1:16" ht="27" customHeight="1">
      <c r="A38" s="250"/>
      <c r="B38" s="246"/>
      <c r="C38" s="246"/>
      <c r="D38" s="246"/>
      <c r="E38" s="246"/>
      <c r="F38" s="246"/>
      <c r="G38" s="1160" t="s">
        <v>507</v>
      </c>
      <c r="H38" s="1161"/>
      <c r="I38" s="1161"/>
      <c r="J38" s="1162"/>
      <c r="K38" s="299">
        <v>5374</v>
      </c>
      <c r="L38" s="299">
        <v>5</v>
      </c>
      <c r="M38" s="300">
        <v>1</v>
      </c>
      <c r="N38" s="301">
        <v>400</v>
      </c>
      <c r="O38" s="295"/>
    </row>
    <row r="39" spans="1:16" ht="13.2">
      <c r="A39" s="250"/>
      <c r="B39" s="246"/>
      <c r="C39" s="246"/>
      <c r="D39" s="246"/>
      <c r="E39" s="246"/>
      <c r="F39" s="246"/>
      <c r="G39" s="1160" t="s">
        <v>508</v>
      </c>
      <c r="H39" s="1161"/>
      <c r="I39" s="1161"/>
      <c r="J39" s="1162"/>
      <c r="K39" s="302">
        <v>-13397898</v>
      </c>
      <c r="L39" s="302">
        <v>-12657</v>
      </c>
      <c r="M39" s="303">
        <v>-17392</v>
      </c>
      <c r="N39" s="304">
        <v>-27.2</v>
      </c>
      <c r="O39" s="295"/>
    </row>
    <row r="40" spans="1:16" ht="27" customHeight="1">
      <c r="A40" s="250"/>
      <c r="B40" s="246"/>
      <c r="C40" s="246"/>
      <c r="D40" s="246"/>
      <c r="E40" s="246"/>
      <c r="F40" s="246"/>
      <c r="G40" s="1157" t="s">
        <v>509</v>
      </c>
      <c r="H40" s="1158"/>
      <c r="I40" s="1158"/>
      <c r="J40" s="1159"/>
      <c r="K40" s="302">
        <v>-35939750</v>
      </c>
      <c r="L40" s="302">
        <v>-33953</v>
      </c>
      <c r="M40" s="303">
        <v>-34463</v>
      </c>
      <c r="N40" s="304">
        <v>-1.5</v>
      </c>
      <c r="O40" s="295"/>
    </row>
    <row r="41" spans="1:16" ht="13.2">
      <c r="A41" s="250"/>
      <c r="B41" s="246"/>
      <c r="C41" s="246"/>
      <c r="D41" s="246"/>
      <c r="E41" s="246"/>
      <c r="F41" s="246"/>
      <c r="G41" s="1163" t="s">
        <v>283</v>
      </c>
      <c r="H41" s="1164"/>
      <c r="I41" s="1164"/>
      <c r="J41" s="1165"/>
      <c r="K41" s="296">
        <v>19426334</v>
      </c>
      <c r="L41" s="302">
        <v>18352</v>
      </c>
      <c r="M41" s="303">
        <v>19023</v>
      </c>
      <c r="N41" s="304">
        <v>-3.5</v>
      </c>
      <c r="O41" s="295"/>
    </row>
    <row r="42" spans="1:16" ht="13.2">
      <c r="A42" s="250"/>
      <c r="B42" s="246"/>
      <c r="C42" s="246"/>
      <c r="D42" s="246"/>
      <c r="E42" s="246"/>
      <c r="F42" s="246"/>
      <c r="G42" s="305" t="s">
        <v>510</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ht="13.2">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50" t="s">
        <v>478</v>
      </c>
      <c r="J49" s="1152" t="s">
        <v>513</v>
      </c>
      <c r="K49" s="1153"/>
      <c r="L49" s="1153"/>
      <c r="M49" s="1153"/>
      <c r="N49" s="1154"/>
    </row>
    <row r="50" spans="1:14" ht="13.2">
      <c r="A50" s="250"/>
      <c r="B50" s="246"/>
      <c r="C50" s="246"/>
      <c r="D50" s="246"/>
      <c r="E50" s="246"/>
      <c r="F50" s="246"/>
      <c r="G50" s="314"/>
      <c r="H50" s="315"/>
      <c r="I50" s="1151"/>
      <c r="J50" s="316" t="s">
        <v>514</v>
      </c>
      <c r="K50" s="317" t="s">
        <v>515</v>
      </c>
      <c r="L50" s="318" t="s">
        <v>516</v>
      </c>
      <c r="M50" s="319" t="s">
        <v>517</v>
      </c>
      <c r="N50" s="320" t="s">
        <v>518</v>
      </c>
    </row>
    <row r="51" spans="1:14" ht="13.2">
      <c r="A51" s="250"/>
      <c r="B51" s="246"/>
      <c r="C51" s="246"/>
      <c r="D51" s="246"/>
      <c r="E51" s="246"/>
      <c r="F51" s="246"/>
      <c r="G51" s="312" t="s">
        <v>519</v>
      </c>
      <c r="H51" s="313"/>
      <c r="I51" s="321">
        <v>55785736</v>
      </c>
      <c r="J51" s="322">
        <v>53716</v>
      </c>
      <c r="K51" s="323">
        <v>78</v>
      </c>
      <c r="L51" s="324">
        <v>47129</v>
      </c>
      <c r="M51" s="325">
        <v>-3.4</v>
      </c>
      <c r="N51" s="326">
        <v>81.400000000000006</v>
      </c>
    </row>
    <row r="52" spans="1:14" ht="13.2">
      <c r="A52" s="250"/>
      <c r="B52" s="246"/>
      <c r="C52" s="246"/>
      <c r="D52" s="246"/>
      <c r="E52" s="246"/>
      <c r="F52" s="246"/>
      <c r="G52" s="327"/>
      <c r="H52" s="328" t="s">
        <v>520</v>
      </c>
      <c r="I52" s="329">
        <v>19038603</v>
      </c>
      <c r="J52" s="330">
        <v>18332</v>
      </c>
      <c r="K52" s="331">
        <v>3.2</v>
      </c>
      <c r="L52" s="332">
        <v>23069</v>
      </c>
      <c r="M52" s="333">
        <v>-10.199999999999999</v>
      </c>
      <c r="N52" s="334">
        <v>13.4</v>
      </c>
    </row>
    <row r="53" spans="1:14" ht="13.2">
      <c r="A53" s="250"/>
      <c r="B53" s="246"/>
      <c r="C53" s="246"/>
      <c r="D53" s="246"/>
      <c r="E53" s="246"/>
      <c r="F53" s="246"/>
      <c r="G53" s="312" t="s">
        <v>521</v>
      </c>
      <c r="H53" s="313"/>
      <c r="I53" s="321">
        <v>83827731</v>
      </c>
      <c r="J53" s="322">
        <v>79868</v>
      </c>
      <c r="K53" s="323">
        <v>48.7</v>
      </c>
      <c r="L53" s="324">
        <v>50848</v>
      </c>
      <c r="M53" s="325">
        <v>7.9</v>
      </c>
      <c r="N53" s="326">
        <v>40.799999999999997</v>
      </c>
    </row>
    <row r="54" spans="1:14" ht="13.2">
      <c r="A54" s="250"/>
      <c r="B54" s="246"/>
      <c r="C54" s="246"/>
      <c r="D54" s="246"/>
      <c r="E54" s="246"/>
      <c r="F54" s="246"/>
      <c r="G54" s="327"/>
      <c r="H54" s="328" t="s">
        <v>520</v>
      </c>
      <c r="I54" s="329">
        <v>19648684</v>
      </c>
      <c r="J54" s="330">
        <v>18721</v>
      </c>
      <c r="K54" s="331">
        <v>2.1</v>
      </c>
      <c r="L54" s="332">
        <v>22583</v>
      </c>
      <c r="M54" s="333">
        <v>-2.1</v>
      </c>
      <c r="N54" s="334">
        <v>4.2</v>
      </c>
    </row>
    <row r="55" spans="1:14" ht="13.2">
      <c r="A55" s="250"/>
      <c r="B55" s="246"/>
      <c r="C55" s="246"/>
      <c r="D55" s="246"/>
      <c r="E55" s="246"/>
      <c r="F55" s="246"/>
      <c r="G55" s="312" t="s">
        <v>522</v>
      </c>
      <c r="H55" s="313"/>
      <c r="I55" s="321">
        <v>110669169</v>
      </c>
      <c r="J55" s="322">
        <v>105048</v>
      </c>
      <c r="K55" s="323">
        <v>31.5</v>
      </c>
      <c r="L55" s="324">
        <v>53572</v>
      </c>
      <c r="M55" s="325">
        <v>5.4</v>
      </c>
      <c r="N55" s="326">
        <v>26.1</v>
      </c>
    </row>
    <row r="56" spans="1:14" ht="13.2">
      <c r="A56" s="250"/>
      <c r="B56" s="246"/>
      <c r="C56" s="246"/>
      <c r="D56" s="246"/>
      <c r="E56" s="246"/>
      <c r="F56" s="246"/>
      <c r="G56" s="327"/>
      <c r="H56" s="328" t="s">
        <v>520</v>
      </c>
      <c r="I56" s="329">
        <v>26486868</v>
      </c>
      <c r="J56" s="330">
        <v>25142</v>
      </c>
      <c r="K56" s="331">
        <v>34.299999999999997</v>
      </c>
      <c r="L56" s="332">
        <v>25259</v>
      </c>
      <c r="M56" s="333">
        <v>11.8</v>
      </c>
      <c r="N56" s="334">
        <v>22.5</v>
      </c>
    </row>
    <row r="57" spans="1:14" ht="13.2">
      <c r="A57" s="250"/>
      <c r="B57" s="246"/>
      <c r="C57" s="246"/>
      <c r="D57" s="246"/>
      <c r="E57" s="246"/>
      <c r="F57" s="246"/>
      <c r="G57" s="312" t="s">
        <v>523</v>
      </c>
      <c r="H57" s="313"/>
      <c r="I57" s="321">
        <v>94366546</v>
      </c>
      <c r="J57" s="322">
        <v>89320</v>
      </c>
      <c r="K57" s="323">
        <v>-15</v>
      </c>
      <c r="L57" s="324">
        <v>51898</v>
      </c>
      <c r="M57" s="325">
        <v>-3.1</v>
      </c>
      <c r="N57" s="326">
        <v>-11.9</v>
      </c>
    </row>
    <row r="58" spans="1:14" ht="13.2">
      <c r="A58" s="250"/>
      <c r="B58" s="246"/>
      <c r="C58" s="246"/>
      <c r="D58" s="246"/>
      <c r="E58" s="246"/>
      <c r="F58" s="246"/>
      <c r="G58" s="327"/>
      <c r="H58" s="328" t="s">
        <v>520</v>
      </c>
      <c r="I58" s="329">
        <v>29781434</v>
      </c>
      <c r="J58" s="330">
        <v>28189</v>
      </c>
      <c r="K58" s="331">
        <v>12.1</v>
      </c>
      <c r="L58" s="332">
        <v>25986</v>
      </c>
      <c r="M58" s="333">
        <v>2.9</v>
      </c>
      <c r="N58" s="334">
        <v>9.1999999999999993</v>
      </c>
    </row>
    <row r="59" spans="1:14" ht="13.2">
      <c r="A59" s="250"/>
      <c r="B59" s="246"/>
      <c r="C59" s="246"/>
      <c r="D59" s="246"/>
      <c r="E59" s="246"/>
      <c r="F59" s="246"/>
      <c r="G59" s="312" t="s">
        <v>524</v>
      </c>
      <c r="H59" s="313"/>
      <c r="I59" s="321">
        <v>57779652</v>
      </c>
      <c r="J59" s="322">
        <v>54585</v>
      </c>
      <c r="K59" s="323">
        <v>-38.9</v>
      </c>
      <c r="L59" s="324">
        <v>51684</v>
      </c>
      <c r="M59" s="325">
        <v>-0.4</v>
      </c>
      <c r="N59" s="326">
        <v>-38.5</v>
      </c>
    </row>
    <row r="60" spans="1:14" ht="13.2">
      <c r="A60" s="250"/>
      <c r="B60" s="246"/>
      <c r="C60" s="246"/>
      <c r="D60" s="246"/>
      <c r="E60" s="246"/>
      <c r="F60" s="246"/>
      <c r="G60" s="327"/>
      <c r="H60" s="328" t="s">
        <v>520</v>
      </c>
      <c r="I60" s="335">
        <v>26641064</v>
      </c>
      <c r="J60" s="330">
        <v>25168</v>
      </c>
      <c r="K60" s="331">
        <v>-10.7</v>
      </c>
      <c r="L60" s="332">
        <v>26671</v>
      </c>
      <c r="M60" s="333">
        <v>2.6</v>
      </c>
      <c r="N60" s="334">
        <v>-13.3</v>
      </c>
    </row>
    <row r="61" spans="1:14" ht="13.2">
      <c r="A61" s="250"/>
      <c r="B61" s="246"/>
      <c r="C61" s="246"/>
      <c r="D61" s="246"/>
      <c r="E61" s="246"/>
      <c r="F61" s="246"/>
      <c r="G61" s="312" t="s">
        <v>525</v>
      </c>
      <c r="H61" s="336"/>
      <c r="I61" s="337">
        <v>80485767</v>
      </c>
      <c r="J61" s="338">
        <v>76507</v>
      </c>
      <c r="K61" s="339">
        <v>20.9</v>
      </c>
      <c r="L61" s="340">
        <v>51026</v>
      </c>
      <c r="M61" s="341">
        <v>1.3</v>
      </c>
      <c r="N61" s="326">
        <v>19.600000000000001</v>
      </c>
    </row>
    <row r="62" spans="1:14" ht="13.2">
      <c r="A62" s="250"/>
      <c r="B62" s="246"/>
      <c r="C62" s="246"/>
      <c r="D62" s="246"/>
      <c r="E62" s="246"/>
      <c r="F62" s="246"/>
      <c r="G62" s="327"/>
      <c r="H62" s="328" t="s">
        <v>520</v>
      </c>
      <c r="I62" s="329">
        <v>24319331</v>
      </c>
      <c r="J62" s="330">
        <v>23110</v>
      </c>
      <c r="K62" s="331">
        <v>8.1999999999999993</v>
      </c>
      <c r="L62" s="332">
        <v>24714</v>
      </c>
      <c r="M62" s="333">
        <v>1</v>
      </c>
      <c r="N62" s="334">
        <v>7.2</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5" t="s">
        <v>3</v>
      </c>
      <c r="D47" s="1175"/>
      <c r="E47" s="1176"/>
      <c r="F47" s="11">
        <v>11.41</v>
      </c>
      <c r="G47" s="12">
        <v>12.74</v>
      </c>
      <c r="H47" s="12">
        <v>12.51</v>
      </c>
      <c r="I47" s="12">
        <v>13.61</v>
      </c>
      <c r="J47" s="13">
        <v>12.3</v>
      </c>
    </row>
    <row r="48" spans="2:10" ht="57.75" customHeight="1">
      <c r="B48" s="14"/>
      <c r="C48" s="1177" t="s">
        <v>4</v>
      </c>
      <c r="D48" s="1177"/>
      <c r="E48" s="1178"/>
      <c r="F48" s="15">
        <v>1.92</v>
      </c>
      <c r="G48" s="16">
        <v>2.5499999999999998</v>
      </c>
      <c r="H48" s="16">
        <v>1.22</v>
      </c>
      <c r="I48" s="16">
        <v>1.36</v>
      </c>
      <c r="J48" s="17">
        <v>1.39</v>
      </c>
    </row>
    <row r="49" spans="2:10" ht="57.75" customHeight="1" thickBot="1">
      <c r="B49" s="18"/>
      <c r="C49" s="1179" t="s">
        <v>5</v>
      </c>
      <c r="D49" s="1179"/>
      <c r="E49" s="1180"/>
      <c r="F49" s="19">
        <v>1.45</v>
      </c>
      <c r="G49" s="20">
        <v>1.73</v>
      </c>
      <c r="H49" s="20" t="s">
        <v>532</v>
      </c>
      <c r="I49" s="20">
        <v>0.65</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7" t="s">
        <v>534</v>
      </c>
      <c r="D34" s="1187"/>
      <c r="E34" s="1188"/>
      <c r="F34" s="32">
        <v>0.02</v>
      </c>
      <c r="G34" s="33" t="s">
        <v>535</v>
      </c>
      <c r="H34" s="33" t="s">
        <v>536</v>
      </c>
      <c r="I34" s="33" t="s">
        <v>537</v>
      </c>
      <c r="J34" s="34" t="s">
        <v>538</v>
      </c>
      <c r="K34" s="22"/>
      <c r="L34" s="22"/>
      <c r="M34" s="22"/>
      <c r="N34" s="22"/>
      <c r="O34" s="22"/>
      <c r="P34" s="22"/>
    </row>
    <row r="35" spans="1:16" ht="39" customHeight="1">
      <c r="A35" s="22"/>
      <c r="B35" s="35"/>
      <c r="C35" s="1181" t="s">
        <v>539</v>
      </c>
      <c r="D35" s="1182"/>
      <c r="E35" s="1183"/>
      <c r="F35" s="36">
        <v>4.43</v>
      </c>
      <c r="G35" s="37">
        <v>5.29</v>
      </c>
      <c r="H35" s="37">
        <v>5.41</v>
      </c>
      <c r="I35" s="37">
        <v>5.99</v>
      </c>
      <c r="J35" s="38">
        <v>6.06</v>
      </c>
      <c r="K35" s="22"/>
      <c r="L35" s="22"/>
      <c r="M35" s="22"/>
      <c r="N35" s="22"/>
      <c r="O35" s="22"/>
      <c r="P35" s="22"/>
    </row>
    <row r="36" spans="1:16" ht="39" customHeight="1">
      <c r="A36" s="22"/>
      <c r="B36" s="35"/>
      <c r="C36" s="1181" t="s">
        <v>540</v>
      </c>
      <c r="D36" s="1182"/>
      <c r="E36" s="1183"/>
      <c r="F36" s="36">
        <v>2.66</v>
      </c>
      <c r="G36" s="37">
        <v>2.88</v>
      </c>
      <c r="H36" s="37">
        <v>3.52</v>
      </c>
      <c r="I36" s="37">
        <v>4.21</v>
      </c>
      <c r="J36" s="38">
        <v>4.6100000000000003</v>
      </c>
      <c r="K36" s="22"/>
      <c r="L36" s="22"/>
      <c r="M36" s="22"/>
      <c r="N36" s="22"/>
      <c r="O36" s="22"/>
      <c r="P36" s="22"/>
    </row>
    <row r="37" spans="1:16" ht="39" customHeight="1">
      <c r="A37" s="22"/>
      <c r="B37" s="35"/>
      <c r="C37" s="1181" t="s">
        <v>541</v>
      </c>
      <c r="D37" s="1182"/>
      <c r="E37" s="1183"/>
      <c r="F37" s="36">
        <v>2.08</v>
      </c>
      <c r="G37" s="37">
        <v>1.1299999999999999</v>
      </c>
      <c r="H37" s="37">
        <v>1.7</v>
      </c>
      <c r="I37" s="37">
        <v>1.9</v>
      </c>
      <c r="J37" s="38">
        <v>2.2000000000000002</v>
      </c>
      <c r="K37" s="22"/>
      <c r="L37" s="22"/>
      <c r="M37" s="22"/>
      <c r="N37" s="22"/>
      <c r="O37" s="22"/>
      <c r="P37" s="22"/>
    </row>
    <row r="38" spans="1:16" ht="39" customHeight="1">
      <c r="A38" s="22"/>
      <c r="B38" s="35"/>
      <c r="C38" s="1181" t="s">
        <v>542</v>
      </c>
      <c r="D38" s="1182"/>
      <c r="E38" s="1183"/>
      <c r="F38" s="36">
        <v>1.59</v>
      </c>
      <c r="G38" s="37">
        <v>1.75</v>
      </c>
      <c r="H38" s="37">
        <v>1.52</v>
      </c>
      <c r="I38" s="37">
        <v>1.74</v>
      </c>
      <c r="J38" s="38">
        <v>1.64</v>
      </c>
      <c r="K38" s="22"/>
      <c r="L38" s="22"/>
      <c r="M38" s="22"/>
      <c r="N38" s="22"/>
      <c r="O38" s="22"/>
      <c r="P38" s="22"/>
    </row>
    <row r="39" spans="1:16" ht="39" customHeight="1">
      <c r="A39" s="22"/>
      <c r="B39" s="35"/>
      <c r="C39" s="1181" t="s">
        <v>543</v>
      </c>
      <c r="D39" s="1182"/>
      <c r="E39" s="1183"/>
      <c r="F39" s="36">
        <v>1.91</v>
      </c>
      <c r="G39" s="37">
        <v>2.54</v>
      </c>
      <c r="H39" s="37">
        <v>1.19</v>
      </c>
      <c r="I39" s="37">
        <v>1.33</v>
      </c>
      <c r="J39" s="38">
        <v>1.36</v>
      </c>
      <c r="K39" s="22"/>
      <c r="L39" s="22"/>
      <c r="M39" s="22"/>
      <c r="N39" s="22"/>
      <c r="O39" s="22"/>
      <c r="P39" s="22"/>
    </row>
    <row r="40" spans="1:16" ht="39" customHeight="1">
      <c r="A40" s="22"/>
      <c r="B40" s="35"/>
      <c r="C40" s="1181" t="s">
        <v>544</v>
      </c>
      <c r="D40" s="1182"/>
      <c r="E40" s="1183"/>
      <c r="F40" s="36">
        <v>0.82</v>
      </c>
      <c r="G40" s="37">
        <v>1.35</v>
      </c>
      <c r="H40" s="37">
        <v>1.43</v>
      </c>
      <c r="I40" s="37">
        <v>1.1399999999999999</v>
      </c>
      <c r="J40" s="38">
        <v>1.26</v>
      </c>
      <c r="K40" s="22"/>
      <c r="L40" s="22"/>
      <c r="M40" s="22"/>
      <c r="N40" s="22"/>
      <c r="O40" s="22"/>
      <c r="P40" s="22"/>
    </row>
    <row r="41" spans="1:16" ht="39" customHeight="1">
      <c r="A41" s="22"/>
      <c r="B41" s="35"/>
      <c r="C41" s="1181" t="s">
        <v>545</v>
      </c>
      <c r="D41" s="1182"/>
      <c r="E41" s="1183"/>
      <c r="F41" s="36">
        <v>0.34</v>
      </c>
      <c r="G41" s="37">
        <v>0.52</v>
      </c>
      <c r="H41" s="37">
        <v>0.41</v>
      </c>
      <c r="I41" s="37">
        <v>0.51</v>
      </c>
      <c r="J41" s="38">
        <v>0.82</v>
      </c>
      <c r="K41" s="22"/>
      <c r="L41" s="22"/>
      <c r="M41" s="22"/>
      <c r="N41" s="22"/>
      <c r="O41" s="22"/>
      <c r="P41" s="22"/>
    </row>
    <row r="42" spans="1:16" ht="39" customHeight="1">
      <c r="A42" s="22"/>
      <c r="B42" s="39"/>
      <c r="C42" s="1181" t="s">
        <v>546</v>
      </c>
      <c r="D42" s="1182"/>
      <c r="E42" s="1183"/>
      <c r="F42" s="36" t="s">
        <v>488</v>
      </c>
      <c r="G42" s="37" t="s">
        <v>488</v>
      </c>
      <c r="H42" s="37" t="s">
        <v>488</v>
      </c>
      <c r="I42" s="37" t="s">
        <v>488</v>
      </c>
      <c r="J42" s="38" t="s">
        <v>488</v>
      </c>
      <c r="K42" s="22"/>
      <c r="L42" s="22"/>
      <c r="M42" s="22"/>
      <c r="N42" s="22"/>
      <c r="O42" s="22"/>
      <c r="P42" s="22"/>
    </row>
    <row r="43" spans="1:16" ht="39" customHeight="1" thickBot="1">
      <c r="A43" s="22"/>
      <c r="B43" s="40"/>
      <c r="C43" s="1184" t="s">
        <v>547</v>
      </c>
      <c r="D43" s="1185"/>
      <c r="E43" s="1186"/>
      <c r="F43" s="41">
        <v>0.28999999999999998</v>
      </c>
      <c r="G43" s="42">
        <v>0.39</v>
      </c>
      <c r="H43" s="42">
        <v>0.25</v>
      </c>
      <c r="I43" s="42">
        <v>0.14000000000000001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7" t="s">
        <v>11</v>
      </c>
      <c r="C45" s="1198"/>
      <c r="D45" s="58"/>
      <c r="E45" s="1203" t="s">
        <v>12</v>
      </c>
      <c r="F45" s="1203"/>
      <c r="G45" s="1203"/>
      <c r="H45" s="1203"/>
      <c r="I45" s="1203"/>
      <c r="J45" s="1204"/>
      <c r="K45" s="59">
        <v>43434</v>
      </c>
      <c r="L45" s="60">
        <v>40468</v>
      </c>
      <c r="M45" s="60">
        <v>37434</v>
      </c>
      <c r="N45" s="60">
        <v>35688</v>
      </c>
      <c r="O45" s="61">
        <v>36459</v>
      </c>
      <c r="P45" s="48"/>
      <c r="Q45" s="48"/>
      <c r="R45" s="48"/>
      <c r="S45" s="48"/>
      <c r="T45" s="48"/>
      <c r="U45" s="48"/>
    </row>
    <row r="46" spans="1:21" ht="30.75" customHeight="1">
      <c r="A46" s="48"/>
      <c r="B46" s="1199"/>
      <c r="C46" s="1200"/>
      <c r="D46" s="62"/>
      <c r="E46" s="1191" t="s">
        <v>13</v>
      </c>
      <c r="F46" s="1191"/>
      <c r="G46" s="1191"/>
      <c r="H46" s="1191"/>
      <c r="I46" s="1191"/>
      <c r="J46" s="1192"/>
      <c r="K46" s="63" t="s">
        <v>488</v>
      </c>
      <c r="L46" s="64" t="s">
        <v>488</v>
      </c>
      <c r="M46" s="64" t="s">
        <v>488</v>
      </c>
      <c r="N46" s="64" t="s">
        <v>488</v>
      </c>
      <c r="O46" s="65" t="s">
        <v>488</v>
      </c>
      <c r="P46" s="48"/>
      <c r="Q46" s="48"/>
      <c r="R46" s="48"/>
      <c r="S46" s="48"/>
      <c r="T46" s="48"/>
      <c r="U46" s="48"/>
    </row>
    <row r="47" spans="1:21" ht="30.75" customHeight="1">
      <c r="A47" s="48"/>
      <c r="B47" s="1199"/>
      <c r="C47" s="1200"/>
      <c r="D47" s="62"/>
      <c r="E47" s="1191" t="s">
        <v>14</v>
      </c>
      <c r="F47" s="1191"/>
      <c r="G47" s="1191"/>
      <c r="H47" s="1191"/>
      <c r="I47" s="1191"/>
      <c r="J47" s="1192"/>
      <c r="K47" s="63">
        <v>16969</v>
      </c>
      <c r="L47" s="64">
        <v>17987</v>
      </c>
      <c r="M47" s="64">
        <v>19506</v>
      </c>
      <c r="N47" s="64">
        <v>20290</v>
      </c>
      <c r="O47" s="65">
        <v>21230</v>
      </c>
      <c r="P47" s="48"/>
      <c r="Q47" s="48"/>
      <c r="R47" s="48"/>
      <c r="S47" s="48"/>
      <c r="T47" s="48"/>
      <c r="U47" s="48"/>
    </row>
    <row r="48" spans="1:21" ht="30.75" customHeight="1">
      <c r="A48" s="48"/>
      <c r="B48" s="1199"/>
      <c r="C48" s="1200"/>
      <c r="D48" s="62"/>
      <c r="E48" s="1191" t="s">
        <v>15</v>
      </c>
      <c r="F48" s="1191"/>
      <c r="G48" s="1191"/>
      <c r="H48" s="1191"/>
      <c r="I48" s="1191"/>
      <c r="J48" s="1192"/>
      <c r="K48" s="63">
        <v>11624</v>
      </c>
      <c r="L48" s="64">
        <v>11440</v>
      </c>
      <c r="M48" s="64">
        <v>11027</v>
      </c>
      <c r="N48" s="64">
        <v>10245</v>
      </c>
      <c r="O48" s="65">
        <v>9412</v>
      </c>
      <c r="P48" s="48"/>
      <c r="Q48" s="48"/>
      <c r="R48" s="48"/>
      <c r="S48" s="48"/>
      <c r="T48" s="48"/>
      <c r="U48" s="48"/>
    </row>
    <row r="49" spans="1:21" ht="30.75" customHeight="1">
      <c r="A49" s="48"/>
      <c r="B49" s="1199"/>
      <c r="C49" s="1200"/>
      <c r="D49" s="62"/>
      <c r="E49" s="1191" t="s">
        <v>16</v>
      </c>
      <c r="F49" s="1191"/>
      <c r="G49" s="1191"/>
      <c r="H49" s="1191"/>
      <c r="I49" s="1191"/>
      <c r="J49" s="1192"/>
      <c r="K49" s="63" t="s">
        <v>488</v>
      </c>
      <c r="L49" s="64" t="s">
        <v>488</v>
      </c>
      <c r="M49" s="64" t="s">
        <v>488</v>
      </c>
      <c r="N49" s="64" t="s">
        <v>488</v>
      </c>
      <c r="O49" s="65" t="s">
        <v>488</v>
      </c>
      <c r="P49" s="48"/>
      <c r="Q49" s="48"/>
      <c r="R49" s="48"/>
      <c r="S49" s="48"/>
      <c r="T49" s="48"/>
      <c r="U49" s="48"/>
    </row>
    <row r="50" spans="1:21" ht="30.75" customHeight="1">
      <c r="A50" s="48"/>
      <c r="B50" s="1199"/>
      <c r="C50" s="1200"/>
      <c r="D50" s="62"/>
      <c r="E50" s="1191" t="s">
        <v>17</v>
      </c>
      <c r="F50" s="1191"/>
      <c r="G50" s="1191"/>
      <c r="H50" s="1191"/>
      <c r="I50" s="1191"/>
      <c r="J50" s="1192"/>
      <c r="K50" s="63">
        <v>1436</v>
      </c>
      <c r="L50" s="64">
        <v>1775</v>
      </c>
      <c r="M50" s="64">
        <v>1805</v>
      </c>
      <c r="N50" s="64">
        <v>1389</v>
      </c>
      <c r="O50" s="65">
        <v>1658</v>
      </c>
      <c r="P50" s="48"/>
      <c r="Q50" s="48"/>
      <c r="R50" s="48"/>
      <c r="S50" s="48"/>
      <c r="T50" s="48"/>
      <c r="U50" s="48"/>
    </row>
    <row r="51" spans="1:21" ht="30.75" customHeight="1">
      <c r="A51" s="48"/>
      <c r="B51" s="1201"/>
      <c r="C51" s="1202"/>
      <c r="D51" s="66"/>
      <c r="E51" s="1191" t="s">
        <v>18</v>
      </c>
      <c r="F51" s="1191"/>
      <c r="G51" s="1191"/>
      <c r="H51" s="1191"/>
      <c r="I51" s="1191"/>
      <c r="J51" s="1192"/>
      <c r="K51" s="63">
        <v>20</v>
      </c>
      <c r="L51" s="64">
        <v>52</v>
      </c>
      <c r="M51" s="64">
        <v>45</v>
      </c>
      <c r="N51" s="64">
        <v>62</v>
      </c>
      <c r="O51" s="65">
        <v>5</v>
      </c>
      <c r="P51" s="48"/>
      <c r="Q51" s="48"/>
      <c r="R51" s="48"/>
      <c r="S51" s="48"/>
      <c r="T51" s="48"/>
      <c r="U51" s="48"/>
    </row>
    <row r="52" spans="1:21" ht="30.75" customHeight="1">
      <c r="A52" s="48"/>
      <c r="B52" s="1189" t="s">
        <v>19</v>
      </c>
      <c r="C52" s="1190"/>
      <c r="D52" s="66"/>
      <c r="E52" s="1191" t="s">
        <v>20</v>
      </c>
      <c r="F52" s="1191"/>
      <c r="G52" s="1191"/>
      <c r="H52" s="1191"/>
      <c r="I52" s="1191"/>
      <c r="J52" s="1192"/>
      <c r="K52" s="63">
        <v>50526</v>
      </c>
      <c r="L52" s="64">
        <v>50157</v>
      </c>
      <c r="M52" s="64">
        <v>50878</v>
      </c>
      <c r="N52" s="64">
        <v>49550</v>
      </c>
      <c r="O52" s="65">
        <v>49337</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22957</v>
      </c>
      <c r="L53" s="69">
        <v>21565</v>
      </c>
      <c r="M53" s="69">
        <v>18939</v>
      </c>
      <c r="N53" s="69">
        <v>18124</v>
      </c>
      <c r="O53" s="70">
        <v>19427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7" t="s">
        <v>24</v>
      </c>
      <c r="C41" s="1218"/>
      <c r="D41" s="81"/>
      <c r="E41" s="1219" t="s">
        <v>25</v>
      </c>
      <c r="F41" s="1219"/>
      <c r="G41" s="1219"/>
      <c r="H41" s="1220"/>
      <c r="I41" s="82">
        <v>836915</v>
      </c>
      <c r="J41" s="83">
        <v>847436</v>
      </c>
      <c r="K41" s="83">
        <v>863549</v>
      </c>
      <c r="L41" s="83">
        <v>875407</v>
      </c>
      <c r="M41" s="84">
        <v>869812</v>
      </c>
    </row>
    <row r="42" spans="2:13" ht="27.75" customHeight="1">
      <c r="B42" s="1207"/>
      <c r="C42" s="1208"/>
      <c r="D42" s="85"/>
      <c r="E42" s="1211" t="s">
        <v>26</v>
      </c>
      <c r="F42" s="1211"/>
      <c r="G42" s="1211"/>
      <c r="H42" s="1212"/>
      <c r="I42" s="86">
        <v>22446</v>
      </c>
      <c r="J42" s="87">
        <v>20463</v>
      </c>
      <c r="K42" s="87">
        <v>21719</v>
      </c>
      <c r="L42" s="87">
        <v>19792</v>
      </c>
      <c r="M42" s="88">
        <v>22036</v>
      </c>
    </row>
    <row r="43" spans="2:13" ht="27.75" customHeight="1">
      <c r="B43" s="1207"/>
      <c r="C43" s="1208"/>
      <c r="D43" s="85"/>
      <c r="E43" s="1211" t="s">
        <v>27</v>
      </c>
      <c r="F43" s="1211"/>
      <c r="G43" s="1211"/>
      <c r="H43" s="1212"/>
      <c r="I43" s="86">
        <v>143308</v>
      </c>
      <c r="J43" s="87">
        <v>143772</v>
      </c>
      <c r="K43" s="87">
        <v>144928</v>
      </c>
      <c r="L43" s="87">
        <v>139943</v>
      </c>
      <c r="M43" s="88">
        <v>124532</v>
      </c>
    </row>
    <row r="44" spans="2:13" ht="27.75" customHeight="1">
      <c r="B44" s="1207"/>
      <c r="C44" s="1208"/>
      <c r="D44" s="85"/>
      <c r="E44" s="1211" t="s">
        <v>28</v>
      </c>
      <c r="F44" s="1211"/>
      <c r="G44" s="1211"/>
      <c r="H44" s="1212"/>
      <c r="I44" s="86" t="s">
        <v>488</v>
      </c>
      <c r="J44" s="87" t="s">
        <v>488</v>
      </c>
      <c r="K44" s="87" t="s">
        <v>488</v>
      </c>
      <c r="L44" s="87" t="s">
        <v>488</v>
      </c>
      <c r="M44" s="88" t="s">
        <v>488</v>
      </c>
    </row>
    <row r="45" spans="2:13" ht="27.75" customHeight="1">
      <c r="B45" s="1207"/>
      <c r="C45" s="1208"/>
      <c r="D45" s="85"/>
      <c r="E45" s="1211" t="s">
        <v>29</v>
      </c>
      <c r="F45" s="1211"/>
      <c r="G45" s="1211"/>
      <c r="H45" s="1212"/>
      <c r="I45" s="86">
        <v>68388</v>
      </c>
      <c r="J45" s="87">
        <v>67177</v>
      </c>
      <c r="K45" s="87">
        <v>67248</v>
      </c>
      <c r="L45" s="87">
        <v>58551</v>
      </c>
      <c r="M45" s="88">
        <v>57774</v>
      </c>
    </row>
    <row r="46" spans="2:13" ht="27.75" customHeight="1">
      <c r="B46" s="1207"/>
      <c r="C46" s="1208"/>
      <c r="D46" s="89"/>
      <c r="E46" s="1211" t="s">
        <v>30</v>
      </c>
      <c r="F46" s="1211"/>
      <c r="G46" s="1211"/>
      <c r="H46" s="1212"/>
      <c r="I46" s="86">
        <v>6930</v>
      </c>
      <c r="J46" s="87">
        <v>5997</v>
      </c>
      <c r="K46" s="87">
        <v>5039</v>
      </c>
      <c r="L46" s="87">
        <v>4706</v>
      </c>
      <c r="M46" s="88">
        <v>249</v>
      </c>
    </row>
    <row r="47" spans="2:13" ht="27.75" customHeight="1">
      <c r="B47" s="1207"/>
      <c r="C47" s="1208"/>
      <c r="D47" s="90"/>
      <c r="E47" s="1221" t="s">
        <v>31</v>
      </c>
      <c r="F47" s="1222"/>
      <c r="G47" s="1222"/>
      <c r="H47" s="1223"/>
      <c r="I47" s="86" t="s">
        <v>488</v>
      </c>
      <c r="J47" s="87" t="s">
        <v>488</v>
      </c>
      <c r="K47" s="87" t="s">
        <v>488</v>
      </c>
      <c r="L47" s="87" t="s">
        <v>488</v>
      </c>
      <c r="M47" s="88" t="s">
        <v>488</v>
      </c>
    </row>
    <row r="48" spans="2:13" ht="27.75" customHeight="1">
      <c r="B48" s="1207"/>
      <c r="C48" s="1208"/>
      <c r="D48" s="85"/>
      <c r="E48" s="1211" t="s">
        <v>32</v>
      </c>
      <c r="F48" s="1211"/>
      <c r="G48" s="1211"/>
      <c r="H48" s="1212"/>
      <c r="I48" s="86" t="s">
        <v>488</v>
      </c>
      <c r="J48" s="87" t="s">
        <v>488</v>
      </c>
      <c r="K48" s="87" t="s">
        <v>488</v>
      </c>
      <c r="L48" s="87" t="s">
        <v>488</v>
      </c>
      <c r="M48" s="88" t="s">
        <v>488</v>
      </c>
    </row>
    <row r="49" spans="2:13" ht="27.75" customHeight="1">
      <c r="B49" s="1209"/>
      <c r="C49" s="1210"/>
      <c r="D49" s="85"/>
      <c r="E49" s="1211" t="s">
        <v>33</v>
      </c>
      <c r="F49" s="1211"/>
      <c r="G49" s="1211"/>
      <c r="H49" s="1212"/>
      <c r="I49" s="86" t="s">
        <v>488</v>
      </c>
      <c r="J49" s="87" t="s">
        <v>488</v>
      </c>
      <c r="K49" s="87" t="s">
        <v>488</v>
      </c>
      <c r="L49" s="87" t="s">
        <v>488</v>
      </c>
      <c r="M49" s="88" t="s">
        <v>488</v>
      </c>
    </row>
    <row r="50" spans="2:13" ht="27.75" customHeight="1">
      <c r="B50" s="1205" t="s">
        <v>34</v>
      </c>
      <c r="C50" s="1206"/>
      <c r="D50" s="91"/>
      <c r="E50" s="1211" t="s">
        <v>35</v>
      </c>
      <c r="F50" s="1211"/>
      <c r="G50" s="1211"/>
      <c r="H50" s="1212"/>
      <c r="I50" s="86">
        <v>169422</v>
      </c>
      <c r="J50" s="87">
        <v>188881</v>
      </c>
      <c r="K50" s="87">
        <v>197205</v>
      </c>
      <c r="L50" s="87">
        <v>214342</v>
      </c>
      <c r="M50" s="88">
        <v>224457</v>
      </c>
    </row>
    <row r="51" spans="2:13" ht="27.75" customHeight="1">
      <c r="B51" s="1207"/>
      <c r="C51" s="1208"/>
      <c r="D51" s="85"/>
      <c r="E51" s="1211" t="s">
        <v>36</v>
      </c>
      <c r="F51" s="1211"/>
      <c r="G51" s="1211"/>
      <c r="H51" s="1212"/>
      <c r="I51" s="86">
        <v>139947</v>
      </c>
      <c r="J51" s="87">
        <v>130112</v>
      </c>
      <c r="K51" s="87">
        <v>130416</v>
      </c>
      <c r="L51" s="87">
        <v>130949</v>
      </c>
      <c r="M51" s="88">
        <v>129785</v>
      </c>
    </row>
    <row r="52" spans="2:13" ht="27.75" customHeight="1">
      <c r="B52" s="1209"/>
      <c r="C52" s="1210"/>
      <c r="D52" s="85"/>
      <c r="E52" s="1211" t="s">
        <v>37</v>
      </c>
      <c r="F52" s="1211"/>
      <c r="G52" s="1211"/>
      <c r="H52" s="1212"/>
      <c r="I52" s="86">
        <v>498245</v>
      </c>
      <c r="J52" s="87">
        <v>502825</v>
      </c>
      <c r="K52" s="87">
        <v>509190</v>
      </c>
      <c r="L52" s="87">
        <v>506678</v>
      </c>
      <c r="M52" s="88">
        <v>500729</v>
      </c>
    </row>
    <row r="53" spans="2:13" ht="27.75" customHeight="1" thickBot="1">
      <c r="B53" s="1213" t="s">
        <v>21</v>
      </c>
      <c r="C53" s="1214"/>
      <c r="D53" s="92"/>
      <c r="E53" s="1215" t="s">
        <v>38</v>
      </c>
      <c r="F53" s="1215"/>
      <c r="G53" s="1215"/>
      <c r="H53" s="1216"/>
      <c r="I53" s="93">
        <v>270373</v>
      </c>
      <c r="J53" s="94">
        <v>263027</v>
      </c>
      <c r="K53" s="94">
        <v>265672</v>
      </c>
      <c r="L53" s="94">
        <v>246431</v>
      </c>
      <c r="M53" s="95">
        <v>219434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588</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588</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589</v>
      </c>
      <c r="C41" s="248"/>
      <c r="D41" s="248"/>
      <c r="E41" s="248"/>
      <c r="F41" s="248"/>
      <c r="G41" s="248"/>
      <c r="H41" s="248"/>
      <c r="I41" s="248"/>
      <c r="J41" s="248"/>
      <c r="K41" s="248"/>
      <c r="L41" s="248"/>
      <c r="M41" s="248"/>
      <c r="N41" s="248"/>
      <c r="O41" s="248"/>
      <c r="P41" s="249"/>
    </row>
    <row r="42" spans="2:17" ht="13.2">
      <c r="B42" s="250"/>
      <c r="C42" s="246"/>
      <c r="D42" s="246"/>
      <c r="E42" s="246"/>
      <c r="F42" s="246"/>
      <c r="G42" s="353" t="s">
        <v>590</v>
      </c>
      <c r="I42" s="354"/>
      <c r="J42" s="354"/>
      <c r="K42" s="354"/>
      <c r="L42" s="246"/>
      <c r="M42" s="246"/>
      <c r="N42" s="246"/>
      <c r="O42" s="246"/>
    </row>
    <row r="43" spans="2:17" ht="13.2">
      <c r="B43" s="250"/>
      <c r="C43" s="246"/>
      <c r="D43" s="246"/>
      <c r="E43" s="246"/>
      <c r="F43" s="246"/>
      <c r="G43" s="1224" t="s">
        <v>591</v>
      </c>
      <c r="H43" s="1225"/>
      <c r="I43" s="1225"/>
      <c r="J43" s="1225"/>
      <c r="K43" s="1225"/>
      <c r="L43" s="1225"/>
      <c r="M43" s="1225"/>
      <c r="N43" s="1225"/>
      <c r="O43" s="1226"/>
    </row>
    <row r="44" spans="2:17" ht="13.2">
      <c r="B44" s="250"/>
      <c r="C44" s="246"/>
      <c r="D44" s="246"/>
      <c r="E44" s="246"/>
      <c r="F44" s="246"/>
      <c r="G44" s="1227"/>
      <c r="H44" s="1228"/>
      <c r="I44" s="1228"/>
      <c r="J44" s="1228"/>
      <c r="K44" s="1228"/>
      <c r="L44" s="1228"/>
      <c r="M44" s="1228"/>
      <c r="N44" s="1228"/>
      <c r="O44" s="1229"/>
    </row>
    <row r="45" spans="2:17" ht="13.2">
      <c r="B45" s="250"/>
      <c r="C45" s="246"/>
      <c r="D45" s="246"/>
      <c r="E45" s="246"/>
      <c r="F45" s="246"/>
      <c r="G45" s="1227"/>
      <c r="H45" s="1228"/>
      <c r="I45" s="1228"/>
      <c r="J45" s="1228"/>
      <c r="K45" s="1228"/>
      <c r="L45" s="1228"/>
      <c r="M45" s="1228"/>
      <c r="N45" s="1228"/>
      <c r="O45" s="1229"/>
    </row>
    <row r="46" spans="2:17" ht="13.2">
      <c r="B46" s="250"/>
      <c r="C46" s="246"/>
      <c r="D46" s="246"/>
      <c r="E46" s="246"/>
      <c r="F46" s="246"/>
      <c r="G46" s="1227"/>
      <c r="H46" s="1228"/>
      <c r="I46" s="1228"/>
      <c r="J46" s="1228"/>
      <c r="K46" s="1228"/>
      <c r="L46" s="1228"/>
      <c r="M46" s="1228"/>
      <c r="N46" s="1228"/>
      <c r="O46" s="1229"/>
    </row>
    <row r="47" spans="2:17" ht="13.2">
      <c r="B47" s="250"/>
      <c r="C47" s="246"/>
      <c r="D47" s="246"/>
      <c r="E47" s="246"/>
      <c r="F47" s="246"/>
      <c r="G47" s="1230"/>
      <c r="H47" s="1231"/>
      <c r="I47" s="1231"/>
      <c r="J47" s="1231"/>
      <c r="K47" s="1231"/>
      <c r="L47" s="1231"/>
      <c r="M47" s="1231"/>
      <c r="N47" s="1231"/>
      <c r="O47" s="1232"/>
    </row>
    <row r="48" spans="2:17" ht="13.2">
      <c r="B48" s="250"/>
      <c r="C48" s="246"/>
      <c r="D48" s="246"/>
      <c r="E48" s="246"/>
      <c r="F48" s="246"/>
      <c r="G48" s="246"/>
      <c r="H48" s="355"/>
      <c r="I48" s="355"/>
      <c r="J48" s="355"/>
    </row>
    <row r="49" spans="1:17" ht="13.2">
      <c r="B49" s="250"/>
      <c r="C49" s="246"/>
      <c r="D49" s="246"/>
      <c r="E49" s="246"/>
      <c r="F49" s="246"/>
      <c r="G49" s="245" t="s">
        <v>592</v>
      </c>
    </row>
    <row r="50" spans="1:17" ht="13.2">
      <c r="B50" s="250"/>
      <c r="C50" s="246"/>
      <c r="D50" s="246"/>
      <c r="E50" s="246"/>
      <c r="F50" s="246"/>
      <c r="G50" s="1233"/>
      <c r="H50" s="1234"/>
      <c r="I50" s="1234"/>
      <c r="J50" s="1235"/>
      <c r="K50" s="356" t="s">
        <v>527</v>
      </c>
      <c r="L50" s="356" t="s">
        <v>528</v>
      </c>
      <c r="M50" s="356" t="s">
        <v>529</v>
      </c>
      <c r="N50" s="356" t="s">
        <v>530</v>
      </c>
      <c r="O50" s="356" t="s">
        <v>531</v>
      </c>
    </row>
    <row r="51" spans="1:17" ht="13.2">
      <c r="B51" s="250"/>
      <c r="C51" s="246"/>
      <c r="D51" s="246"/>
      <c r="E51" s="246"/>
      <c r="F51" s="246"/>
      <c r="G51" s="1236" t="s">
        <v>593</v>
      </c>
      <c r="H51" s="1237"/>
      <c r="I51" s="1242" t="s">
        <v>594</v>
      </c>
      <c r="J51" s="1242"/>
      <c r="K51" s="1244"/>
      <c r="L51" s="1244"/>
      <c r="M51" s="1244"/>
      <c r="N51" s="1244"/>
      <c r="O51" s="1244"/>
    </row>
    <row r="52" spans="1:17" ht="13.2">
      <c r="B52" s="250"/>
      <c r="C52" s="246"/>
      <c r="D52" s="246"/>
      <c r="E52" s="246"/>
      <c r="F52" s="246"/>
      <c r="G52" s="1238"/>
      <c r="H52" s="1239"/>
      <c r="I52" s="1243"/>
      <c r="J52" s="1243"/>
      <c r="K52" s="1245"/>
      <c r="L52" s="1245"/>
      <c r="M52" s="1245"/>
      <c r="N52" s="1245"/>
      <c r="O52" s="1245"/>
    </row>
    <row r="53" spans="1:17" ht="13.2">
      <c r="A53" s="357"/>
      <c r="B53" s="250"/>
      <c r="C53" s="246"/>
      <c r="D53" s="246"/>
      <c r="E53" s="246"/>
      <c r="F53" s="246"/>
      <c r="G53" s="1238"/>
      <c r="H53" s="1239"/>
      <c r="I53" s="1246" t="s">
        <v>595</v>
      </c>
      <c r="J53" s="1246"/>
      <c r="K53" s="1247"/>
      <c r="L53" s="1247"/>
      <c r="M53" s="1247"/>
      <c r="N53" s="1247"/>
      <c r="O53" s="1247"/>
    </row>
    <row r="54" spans="1:17" ht="13.2">
      <c r="A54" s="357"/>
      <c r="B54" s="250"/>
      <c r="C54" s="246"/>
      <c r="D54" s="246"/>
      <c r="E54" s="246"/>
      <c r="F54" s="246"/>
      <c r="G54" s="1240"/>
      <c r="H54" s="1241"/>
      <c r="I54" s="1246"/>
      <c r="J54" s="1246"/>
      <c r="K54" s="1248"/>
      <c r="L54" s="1248"/>
      <c r="M54" s="1248"/>
      <c r="N54" s="1248"/>
      <c r="O54" s="1248"/>
    </row>
    <row r="55" spans="1:17" ht="13.2">
      <c r="A55" s="357"/>
      <c r="B55" s="250"/>
      <c r="C55" s="246"/>
      <c r="D55" s="246"/>
      <c r="E55" s="246"/>
      <c r="F55" s="246"/>
      <c r="G55" s="1249" t="s">
        <v>596</v>
      </c>
      <c r="H55" s="1250"/>
      <c r="I55" s="1246" t="s">
        <v>594</v>
      </c>
      <c r="J55" s="1246"/>
      <c r="K55" s="1244"/>
      <c r="L55" s="1244"/>
      <c r="M55" s="1244"/>
      <c r="N55" s="1244"/>
      <c r="O55" s="1244"/>
    </row>
    <row r="56" spans="1:17" ht="13.2">
      <c r="A56" s="357"/>
      <c r="B56" s="250"/>
      <c r="C56" s="246"/>
      <c r="D56" s="246"/>
      <c r="E56" s="246"/>
      <c r="F56" s="246"/>
      <c r="G56" s="1251"/>
      <c r="H56" s="1252"/>
      <c r="I56" s="1246"/>
      <c r="J56" s="1246"/>
      <c r="K56" s="1245"/>
      <c r="L56" s="1245"/>
      <c r="M56" s="1245"/>
      <c r="N56" s="1245"/>
      <c r="O56" s="1245"/>
    </row>
    <row r="57" spans="1:17" s="357" customFormat="1" ht="13.2">
      <c r="B57" s="358"/>
      <c r="C57" s="354"/>
      <c r="D57" s="354"/>
      <c r="E57" s="354"/>
      <c r="F57" s="354"/>
      <c r="G57" s="1251"/>
      <c r="H57" s="1252"/>
      <c r="I57" s="1255" t="s">
        <v>597</v>
      </c>
      <c r="J57" s="1255"/>
      <c r="K57" s="1247"/>
      <c r="L57" s="1247"/>
      <c r="M57" s="1247"/>
      <c r="N57" s="1247"/>
      <c r="O57" s="1247"/>
      <c r="P57" s="359"/>
      <c r="Q57" s="358"/>
    </row>
    <row r="58" spans="1:17" s="357" customFormat="1" ht="13.2">
      <c r="A58" s="245"/>
      <c r="B58" s="358"/>
      <c r="C58" s="354"/>
      <c r="D58" s="354"/>
      <c r="E58" s="354"/>
      <c r="F58" s="354"/>
      <c r="G58" s="1253"/>
      <c r="H58" s="1254"/>
      <c r="I58" s="1255"/>
      <c r="J58" s="1255"/>
      <c r="K58" s="1248"/>
      <c r="L58" s="1248"/>
      <c r="M58" s="1248"/>
      <c r="N58" s="1248"/>
      <c r="O58" s="1248"/>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598</v>
      </c>
      <c r="C63" s="246"/>
      <c r="D63" s="246"/>
      <c r="E63" s="246"/>
      <c r="F63" s="246"/>
      <c r="G63" s="246"/>
      <c r="H63" s="246"/>
      <c r="I63" s="246"/>
      <c r="J63" s="246"/>
      <c r="K63" s="246"/>
      <c r="L63" s="246"/>
      <c r="M63" s="246"/>
      <c r="N63" s="246"/>
      <c r="O63" s="246"/>
    </row>
    <row r="64" spans="1:17" ht="13.2">
      <c r="B64" s="250"/>
      <c r="C64" s="246"/>
      <c r="D64" s="246"/>
      <c r="E64" s="246"/>
      <c r="F64" s="246"/>
      <c r="G64" s="353" t="s">
        <v>590</v>
      </c>
      <c r="I64" s="354"/>
      <c r="J64" s="354"/>
      <c r="K64" s="354"/>
      <c r="L64" s="246"/>
      <c r="M64" s="246"/>
      <c r="N64" s="246"/>
      <c r="O64" s="246"/>
    </row>
    <row r="65" spans="2:30" ht="13.2">
      <c r="B65" s="250"/>
      <c r="C65" s="246"/>
      <c r="D65" s="246"/>
      <c r="E65" s="246"/>
      <c r="F65" s="246"/>
      <c r="G65" s="1224" t="s">
        <v>599</v>
      </c>
      <c r="H65" s="1225"/>
      <c r="I65" s="1225"/>
      <c r="J65" s="1225"/>
      <c r="K65" s="1225"/>
      <c r="L65" s="1225"/>
      <c r="M65" s="1225"/>
      <c r="N65" s="1225"/>
      <c r="O65" s="1226"/>
    </row>
    <row r="66" spans="2:30" ht="13.2">
      <c r="B66" s="250"/>
      <c r="C66" s="246"/>
      <c r="D66" s="246"/>
      <c r="E66" s="246"/>
      <c r="F66" s="246"/>
      <c r="G66" s="1227"/>
      <c r="H66" s="1228"/>
      <c r="I66" s="1228"/>
      <c r="J66" s="1228"/>
      <c r="K66" s="1228"/>
      <c r="L66" s="1228"/>
      <c r="M66" s="1228"/>
      <c r="N66" s="1228"/>
      <c r="O66" s="1229"/>
    </row>
    <row r="67" spans="2:30" ht="13.2">
      <c r="B67" s="250"/>
      <c r="C67" s="246"/>
      <c r="D67" s="246"/>
      <c r="E67" s="246"/>
      <c r="F67" s="246"/>
      <c r="G67" s="1227"/>
      <c r="H67" s="1228"/>
      <c r="I67" s="1228"/>
      <c r="J67" s="1228"/>
      <c r="K67" s="1228"/>
      <c r="L67" s="1228"/>
      <c r="M67" s="1228"/>
      <c r="N67" s="1228"/>
      <c r="O67" s="1229"/>
    </row>
    <row r="68" spans="2:30" ht="13.2">
      <c r="B68" s="250"/>
      <c r="C68" s="246"/>
      <c r="D68" s="246"/>
      <c r="E68" s="246"/>
      <c r="F68" s="246"/>
      <c r="G68" s="1227"/>
      <c r="H68" s="1228"/>
      <c r="I68" s="1228"/>
      <c r="J68" s="1228"/>
      <c r="K68" s="1228"/>
      <c r="L68" s="1228"/>
      <c r="M68" s="1228"/>
      <c r="N68" s="1228"/>
      <c r="O68" s="1229"/>
    </row>
    <row r="69" spans="2:30" ht="13.2">
      <c r="B69" s="250"/>
      <c r="C69" s="246"/>
      <c r="D69" s="246"/>
      <c r="E69" s="246"/>
      <c r="F69" s="246"/>
      <c r="G69" s="1230"/>
      <c r="H69" s="1231"/>
      <c r="I69" s="1231"/>
      <c r="J69" s="1231"/>
      <c r="K69" s="1231"/>
      <c r="L69" s="1231"/>
      <c r="M69" s="1231"/>
      <c r="N69" s="1231"/>
      <c r="O69" s="1232"/>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600</v>
      </c>
      <c r="I71" s="370"/>
      <c r="J71" s="366"/>
      <c r="K71" s="366"/>
      <c r="L71" s="367"/>
      <c r="M71" s="366"/>
      <c r="N71" s="367"/>
      <c r="O71" s="368"/>
    </row>
    <row r="72" spans="2:30" ht="13.2">
      <c r="B72" s="250"/>
      <c r="C72" s="246"/>
      <c r="D72" s="246"/>
      <c r="E72" s="246"/>
      <c r="F72" s="246"/>
      <c r="G72" s="1233"/>
      <c r="H72" s="1234"/>
      <c r="I72" s="1234"/>
      <c r="J72" s="1235"/>
      <c r="K72" s="356" t="s">
        <v>527</v>
      </c>
      <c r="L72" s="356" t="s">
        <v>528</v>
      </c>
      <c r="M72" s="356" t="s">
        <v>529</v>
      </c>
      <c r="N72" s="356" t="s">
        <v>530</v>
      </c>
      <c r="O72" s="356" t="s">
        <v>531</v>
      </c>
    </row>
    <row r="73" spans="2:30" ht="13.2">
      <c r="B73" s="250"/>
      <c r="C73" s="246"/>
      <c r="D73" s="246"/>
      <c r="E73" s="246"/>
      <c r="F73" s="246"/>
      <c r="G73" s="1236" t="s">
        <v>593</v>
      </c>
      <c r="H73" s="1237"/>
      <c r="I73" s="1242" t="s">
        <v>594</v>
      </c>
      <c r="J73" s="1242"/>
      <c r="K73" s="1256">
        <v>141.19999999999999</v>
      </c>
      <c r="L73" s="1256">
        <v>134.6</v>
      </c>
      <c r="M73" s="1245">
        <v>133.19999999999999</v>
      </c>
      <c r="N73" s="1245">
        <v>122.8</v>
      </c>
      <c r="O73" s="1245">
        <v>108.5</v>
      </c>
      <c r="S73" s="245">
        <v>9.9</v>
      </c>
    </row>
    <row r="74" spans="2:30" ht="13.2">
      <c r="B74" s="250"/>
      <c r="C74" s="246"/>
      <c r="D74" s="246"/>
      <c r="E74" s="246"/>
      <c r="F74" s="246"/>
      <c r="G74" s="1238"/>
      <c r="H74" s="1239"/>
      <c r="I74" s="1243"/>
      <c r="J74" s="1243"/>
      <c r="K74" s="1256"/>
      <c r="L74" s="1256"/>
      <c r="M74" s="1245"/>
      <c r="N74" s="1245"/>
      <c r="O74" s="1245"/>
    </row>
    <row r="75" spans="2:30" ht="13.2">
      <c r="B75" s="250"/>
      <c r="C75" s="246"/>
      <c r="D75" s="246"/>
      <c r="E75" s="246"/>
      <c r="F75" s="246"/>
      <c r="G75" s="1238"/>
      <c r="H75" s="1239"/>
      <c r="I75" s="1246" t="s">
        <v>601</v>
      </c>
      <c r="J75" s="1246"/>
      <c r="K75" s="1257">
        <v>11.3</v>
      </c>
      <c r="L75" s="1257">
        <v>11.3</v>
      </c>
      <c r="M75" s="1257">
        <v>10.8</v>
      </c>
      <c r="N75" s="1257">
        <v>9.8000000000000007</v>
      </c>
      <c r="O75" s="1257">
        <v>9.3000000000000007</v>
      </c>
      <c r="U75" s="245">
        <v>81.2</v>
      </c>
      <c r="W75" s="245">
        <v>87.2</v>
      </c>
      <c r="Y75" s="245">
        <v>99.8</v>
      </c>
      <c r="AA75" s="245">
        <v>109.5</v>
      </c>
      <c r="AC75" s="245">
        <v>115.2</v>
      </c>
    </row>
    <row r="76" spans="2:30" ht="13.2">
      <c r="B76" s="250"/>
      <c r="C76" s="246"/>
      <c r="D76" s="246"/>
      <c r="E76" s="246"/>
      <c r="F76" s="246"/>
      <c r="G76" s="1240"/>
      <c r="H76" s="1241"/>
      <c r="I76" s="1246"/>
      <c r="J76" s="1246"/>
      <c r="K76" s="1248"/>
      <c r="L76" s="1248"/>
      <c r="M76" s="1248"/>
      <c r="N76" s="1248"/>
      <c r="O76" s="1248"/>
    </row>
    <row r="77" spans="2:30" ht="13.2">
      <c r="B77" s="250"/>
      <c r="C77" s="246"/>
      <c r="D77" s="246"/>
      <c r="E77" s="246"/>
      <c r="F77" s="246"/>
      <c r="G77" s="1249" t="s">
        <v>596</v>
      </c>
      <c r="H77" s="1250"/>
      <c r="I77" s="1246" t="s">
        <v>594</v>
      </c>
      <c r="J77" s="1246"/>
      <c r="K77" s="1256">
        <v>150.5</v>
      </c>
      <c r="L77" s="1256">
        <v>139</v>
      </c>
      <c r="M77" s="1245">
        <v>132.4</v>
      </c>
      <c r="N77" s="1245">
        <v>124.2</v>
      </c>
      <c r="O77" s="1245">
        <v>115.7</v>
      </c>
      <c r="R77" s="245">
        <v>12.3</v>
      </c>
      <c r="T77" s="245">
        <v>11.1</v>
      </c>
    </row>
    <row r="78" spans="2:30" ht="13.2">
      <c r="B78" s="250"/>
      <c r="C78" s="246"/>
      <c r="D78" s="246"/>
      <c r="E78" s="246"/>
      <c r="F78" s="246"/>
      <c r="G78" s="1251"/>
      <c r="H78" s="1252"/>
      <c r="I78" s="1246"/>
      <c r="J78" s="1246"/>
      <c r="K78" s="1256"/>
      <c r="L78" s="1256"/>
      <c r="M78" s="1245"/>
      <c r="N78" s="1245"/>
      <c r="O78" s="1245"/>
    </row>
    <row r="79" spans="2:30" ht="13.2">
      <c r="B79" s="250"/>
      <c r="C79" s="246"/>
      <c r="D79" s="246"/>
      <c r="E79" s="246"/>
      <c r="F79" s="246"/>
      <c r="G79" s="1251"/>
      <c r="H79" s="1252"/>
      <c r="I79" s="1258" t="s">
        <v>601</v>
      </c>
      <c r="J79" s="1255"/>
      <c r="K79" s="1259">
        <v>11.5</v>
      </c>
      <c r="L79" s="1259">
        <v>11.2</v>
      </c>
      <c r="M79" s="1259">
        <v>11.2</v>
      </c>
      <c r="N79" s="1259">
        <v>10.9</v>
      </c>
      <c r="O79" s="1259">
        <v>10.3</v>
      </c>
      <c r="V79" s="245">
        <v>53.5</v>
      </c>
      <c r="X79" s="245">
        <v>48.2</v>
      </c>
      <c r="Z79" s="245">
        <v>34.200000000000003</v>
      </c>
      <c r="AB79" s="245">
        <v>30.3</v>
      </c>
      <c r="AD79" s="245">
        <v>28.9</v>
      </c>
    </row>
    <row r="80" spans="2:30" ht="13.2">
      <c r="B80" s="250"/>
      <c r="C80" s="246"/>
      <c r="D80" s="246"/>
      <c r="E80" s="246"/>
      <c r="F80" s="246"/>
      <c r="G80" s="1253"/>
      <c r="H80" s="1254"/>
      <c r="I80" s="1255"/>
      <c r="J80" s="1255"/>
      <c r="K80" s="1259"/>
      <c r="L80" s="1259"/>
      <c r="M80" s="1259"/>
      <c r="N80" s="1259"/>
      <c r="O80" s="1259"/>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5z+cJsyXeseE1Dpsma8iEYyyyQcpWxeUgTe3t7ZiVDsyS1itxWSe8zR4s9rX2nUVj84VyatSzGf29FQNHRq6g==" saltValue="cmRDKeHC9DYb8jATL7PZ7A=="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526</v>
      </c>
      <c r="G2" s="113"/>
      <c r="H2" s="114"/>
    </row>
    <row r="3" spans="1:8">
      <c r="A3" s="110" t="s">
        <v>519</v>
      </c>
      <c r="B3" s="115"/>
      <c r="C3" s="116"/>
      <c r="D3" s="117">
        <v>53716</v>
      </c>
      <c r="E3" s="118"/>
      <c r="F3" s="119">
        <v>47129</v>
      </c>
      <c r="G3" s="120"/>
      <c r="H3" s="121"/>
    </row>
    <row r="4" spans="1:8">
      <c r="A4" s="122"/>
      <c r="B4" s="123"/>
      <c r="C4" s="124"/>
      <c r="D4" s="125">
        <v>18332</v>
      </c>
      <c r="E4" s="126"/>
      <c r="F4" s="127">
        <v>23069</v>
      </c>
      <c r="G4" s="128"/>
      <c r="H4" s="129"/>
    </row>
    <row r="5" spans="1:8">
      <c r="A5" s="110" t="s">
        <v>521</v>
      </c>
      <c r="B5" s="115"/>
      <c r="C5" s="116"/>
      <c r="D5" s="117">
        <v>79868</v>
      </c>
      <c r="E5" s="118"/>
      <c r="F5" s="119">
        <v>50848</v>
      </c>
      <c r="G5" s="120"/>
      <c r="H5" s="121"/>
    </row>
    <row r="6" spans="1:8">
      <c r="A6" s="122"/>
      <c r="B6" s="123"/>
      <c r="C6" s="124"/>
      <c r="D6" s="125">
        <v>18721</v>
      </c>
      <c r="E6" s="126"/>
      <c r="F6" s="127">
        <v>22583</v>
      </c>
      <c r="G6" s="128"/>
      <c r="H6" s="129"/>
    </row>
    <row r="7" spans="1:8">
      <c r="A7" s="110" t="s">
        <v>522</v>
      </c>
      <c r="B7" s="115"/>
      <c r="C7" s="116"/>
      <c r="D7" s="117">
        <v>105048</v>
      </c>
      <c r="E7" s="118"/>
      <c r="F7" s="119">
        <v>53572</v>
      </c>
      <c r="G7" s="120"/>
      <c r="H7" s="121"/>
    </row>
    <row r="8" spans="1:8">
      <c r="A8" s="122"/>
      <c r="B8" s="123"/>
      <c r="C8" s="124"/>
      <c r="D8" s="125">
        <v>25142</v>
      </c>
      <c r="E8" s="126"/>
      <c r="F8" s="127">
        <v>25259</v>
      </c>
      <c r="G8" s="128"/>
      <c r="H8" s="129"/>
    </row>
    <row r="9" spans="1:8">
      <c r="A9" s="110" t="s">
        <v>523</v>
      </c>
      <c r="B9" s="115"/>
      <c r="C9" s="116"/>
      <c r="D9" s="117">
        <v>89320</v>
      </c>
      <c r="E9" s="118"/>
      <c r="F9" s="119">
        <v>51898</v>
      </c>
      <c r="G9" s="120"/>
      <c r="H9" s="121"/>
    </row>
    <row r="10" spans="1:8">
      <c r="A10" s="122"/>
      <c r="B10" s="123"/>
      <c r="C10" s="124"/>
      <c r="D10" s="125">
        <v>28189</v>
      </c>
      <c r="E10" s="126"/>
      <c r="F10" s="127">
        <v>25986</v>
      </c>
      <c r="G10" s="128"/>
      <c r="H10" s="129"/>
    </row>
    <row r="11" spans="1:8">
      <c r="A11" s="110" t="s">
        <v>524</v>
      </c>
      <c r="B11" s="115"/>
      <c r="C11" s="116"/>
      <c r="D11" s="117">
        <v>54585</v>
      </c>
      <c r="E11" s="118"/>
      <c r="F11" s="119">
        <v>51684</v>
      </c>
      <c r="G11" s="120"/>
      <c r="H11" s="121"/>
    </row>
    <row r="12" spans="1:8">
      <c r="A12" s="122"/>
      <c r="B12" s="123"/>
      <c r="C12" s="130"/>
      <c r="D12" s="125">
        <v>25168</v>
      </c>
      <c r="E12" s="126"/>
      <c r="F12" s="127">
        <v>26671</v>
      </c>
      <c r="G12" s="128"/>
      <c r="H12" s="129"/>
    </row>
    <row r="13" spans="1:8">
      <c r="A13" s="110"/>
      <c r="B13" s="115"/>
      <c r="C13" s="131"/>
      <c r="D13" s="132">
        <v>76507</v>
      </c>
      <c r="E13" s="133"/>
      <c r="F13" s="134">
        <v>51026</v>
      </c>
      <c r="G13" s="135"/>
      <c r="H13" s="121"/>
    </row>
    <row r="14" spans="1:8">
      <c r="A14" s="122"/>
      <c r="B14" s="123"/>
      <c r="C14" s="124"/>
      <c r="D14" s="125">
        <v>23110</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1.92</v>
      </c>
      <c r="C19" s="136">
        <f>ROUND(VALUE(SUBSTITUTE(実質収支比率等に係る経年分析!G$48,"▲","-")),2)</f>
        <v>2.5499999999999998</v>
      </c>
      <c r="D19" s="136">
        <f>ROUND(VALUE(SUBSTITUTE(実質収支比率等に係る経年分析!H$48,"▲","-")),2)</f>
        <v>1.22</v>
      </c>
      <c r="E19" s="136">
        <f>ROUND(VALUE(SUBSTITUTE(実質収支比率等に係る経年分析!I$48,"▲","-")),2)</f>
        <v>1.36</v>
      </c>
      <c r="F19" s="136">
        <f>ROUND(VALUE(SUBSTITUTE(実質収支比率等に係る経年分析!J$48,"▲","-")),2)</f>
        <v>1.39</v>
      </c>
    </row>
    <row r="20" spans="1:11">
      <c r="A20" s="136" t="s">
        <v>43</v>
      </c>
      <c r="B20" s="136">
        <f>ROUND(VALUE(SUBSTITUTE(実質収支比率等に係る経年分析!F$47,"▲","-")),2)</f>
        <v>11.41</v>
      </c>
      <c r="C20" s="136">
        <f>ROUND(VALUE(SUBSTITUTE(実質収支比率等に係る経年分析!G$47,"▲","-")),2)</f>
        <v>12.74</v>
      </c>
      <c r="D20" s="136">
        <f>ROUND(VALUE(SUBSTITUTE(実質収支比率等に係る経年分析!H$47,"▲","-")),2)</f>
        <v>12.51</v>
      </c>
      <c r="E20" s="136">
        <f>ROUND(VALUE(SUBSTITUTE(実質収支比率等に係る経年分析!I$47,"▲","-")),2)</f>
        <v>13.61</v>
      </c>
      <c r="F20" s="136">
        <f>ROUND(VALUE(SUBSTITUTE(実質収支比率等に係る経年分析!J$47,"▲","-")),2)</f>
        <v>12.3</v>
      </c>
    </row>
    <row r="21" spans="1:11">
      <c r="A21" s="136" t="s">
        <v>44</v>
      </c>
      <c r="B21" s="136">
        <f>IF(ISNUMBER(VALUE(SUBSTITUTE(実質収支比率等に係る経年分析!F$49,"▲","-"))),ROUND(VALUE(SUBSTITUTE(実質収支比率等に係る経年分析!F$49,"▲","-")),2),NA())</f>
        <v>1.45</v>
      </c>
      <c r="C21" s="136">
        <f>IF(ISNUMBER(VALUE(SUBSTITUTE(実質収支比率等に係る経年分析!G$49,"▲","-"))),ROUND(VALUE(SUBSTITUTE(実質収支比率等に係る経年分析!G$49,"▲","-")),2),NA())</f>
        <v>1.73</v>
      </c>
      <c r="D21" s="136">
        <f>IF(ISNUMBER(VALUE(SUBSTITUTE(実質収支比率等に係る経年分析!H$49,"▲","-"))),ROUND(VALUE(SUBSTITUTE(実質収支比率等に係る経年分析!H$49,"▲","-")),2),NA())</f>
        <v>-3.43</v>
      </c>
      <c r="E21" s="136">
        <f>IF(ISNUMBER(VALUE(SUBSTITUTE(実質収支比率等に係る経年分析!I$49,"▲","-"))),ROUND(VALUE(SUBSTITUTE(実質収支比率等に係る経年分析!I$49,"▲","-")),2),NA())</f>
        <v>0.65</v>
      </c>
      <c r="F21" s="136">
        <f>IF(ISNUMBER(VALUE(SUBSTITUTE(実質収支比率等に係る経年分析!J$49,"▲","-"))),ROUND(VALUE(SUBSTITUTE(実質収支比率等に係る経年分析!J$49,"▲","-")),2),NA())</f>
        <v>-1.87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0.28999999999999998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0.39</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0.14000000000000001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0.34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0.41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0.51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0.82</v>
      </c>
    </row>
    <row r="30" spans="1:11">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0.82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1.35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1.43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1.1399999999999999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1.26</v>
      </c>
    </row>
    <row r="31" spans="1:11">
      <c r="A31" s="137" t="str">
        <f>IF(連結実質赤字比率に係る赤字・黒字の構成分析!C$39="",NA(),連結実質赤字比率に係る赤字・黒字の構成分析!C$39)</f>
        <v>一般会計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1.91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2.54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1.33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1.36</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1.75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1.74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1.64</v>
      </c>
    </row>
    <row r="33" spans="1:16">
      <c r="A33" s="137" t="str">
        <f>IF(連結実質赤字比率に係る赤字・黒字の構成分析!C$37="",NA(),連結実質赤字比率に係る赤字・黒字の構成分析!C$37)</f>
        <v>ガス事業会計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1.1299999999999999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2.2000000000000002</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4.6100000000000003</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5.29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5.41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6.06</v>
      </c>
    </row>
    <row r="36" spans="1:16">
      <c r="A36" s="137" t="str">
        <f>IF(連結実質赤字比率に係る赤字・黒字の構成分析!C$34="",NA(),連結実質赤字比率に係る赤字・黒字の構成分析!C$34)</f>
        <v>自動車運送事業会計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0.02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f>IF(ROUND(VALUE(SUBSTITUTE(連結実質赤字比率に係る赤字・黒字の構成分析!H$34,"▲", "-")), 2) &lt; 0, ABS(ROUND(VALUE(SUBSTITUTE(連結実質赤字比率に係る赤字・黒字の構成分析!H$34,"▲", "-")), 2)), NA())</f>
        <v>0.01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0.09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0.16</v>
      </c>
      <c r="K36" s="137" t="e">
        <f>IF(ROUND(VALUE(SUBSTITUTE(連結実質赤字比率に係る赤字・黒字の構成分析!J$34,"▲", "-")), 2) &gt;= 0, ABS(ROUND(VALUE(SUBSTITUTE(連結実質赤字比率に係る赤字・黒字の構成分析!J$34,"▲", "-")), 2)), NA())</f>
        <v>#N/A</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50526</v>
      </c>
      <c r="E42" s="138"/>
      <c r="F42" s="138"/>
      <c r="G42" s="138">
        <f>'実質公債費比率（分子）の構造'!L$52</f>
        <v>50157</v>
      </c>
      <c r="H42" s="138"/>
      <c r="I42" s="138"/>
      <c r="J42" s="138">
        <f>'実質公債費比率（分子）の構造'!M$52</f>
        <v>50878</v>
      </c>
      <c r="K42" s="138"/>
      <c r="L42" s="138"/>
      <c r="M42" s="138">
        <f>'実質公債費比率（分子）の構造'!N$52</f>
        <v>49550</v>
      </c>
      <c r="N42" s="138"/>
      <c r="O42" s="138"/>
      <c r="P42" s="138">
        <f>'実質公債費比率（分子）の構造'!O$52</f>
        <v>49337</v>
      </c>
    </row>
    <row r="43" spans="1:16">
      <c r="A43" s="138" t="s">
        <v>52</v>
      </c>
      <c r="B43" s="138">
        <f>'実質公債費比率（分子）の構造'!K$51</f>
        <v>20</v>
      </c>
      <c r="C43" s="138"/>
      <c r="D43" s="138"/>
      <c r="E43" s="138">
        <f>'実質公債費比率（分子）の構造'!L$51</f>
        <v>52</v>
      </c>
      <c r="F43" s="138"/>
      <c r="G43" s="138"/>
      <c r="H43" s="138">
        <f>'実質公債費比率（分子）の構造'!M$51</f>
        <v>45</v>
      </c>
      <c r="I43" s="138"/>
      <c r="J43" s="138"/>
      <c r="K43" s="138">
        <f>'実質公債費比率（分子）の構造'!N$51</f>
        <v>62</v>
      </c>
      <c r="L43" s="138"/>
      <c r="M43" s="138"/>
      <c r="N43" s="138">
        <f>'実質公債費比率（分子）の構造'!O$51</f>
        <v>5</v>
      </c>
      <c r="O43" s="138"/>
      <c r="P43" s="138"/>
    </row>
    <row r="44" spans="1:16">
      <c r="A44" s="138" t="s">
        <v>53</v>
      </c>
      <c r="B44" s="138">
        <f>'実質公債費比率（分子）の構造'!K$50</f>
        <v>1436</v>
      </c>
      <c r="C44" s="138"/>
      <c r="D44" s="138"/>
      <c r="E44" s="138">
        <f>'実質公債費比率（分子）の構造'!L$50</f>
        <v>1775</v>
      </c>
      <c r="F44" s="138"/>
      <c r="G44" s="138"/>
      <c r="H44" s="138">
        <f>'実質公債費比率（分子）の構造'!M$50</f>
        <v>1805</v>
      </c>
      <c r="I44" s="138"/>
      <c r="J44" s="138"/>
      <c r="K44" s="138">
        <f>'実質公債費比率（分子）の構造'!N$50</f>
        <v>1389</v>
      </c>
      <c r="L44" s="138"/>
      <c r="M44" s="138"/>
      <c r="N44" s="138">
        <f>'実質公債費比率（分子）の構造'!O$50</f>
        <v>1658</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11624</v>
      </c>
      <c r="C46" s="138"/>
      <c r="D46" s="138"/>
      <c r="E46" s="138">
        <f>'実質公債費比率（分子）の構造'!L$48</f>
        <v>11440</v>
      </c>
      <c r="F46" s="138"/>
      <c r="G46" s="138"/>
      <c r="H46" s="138">
        <f>'実質公債費比率（分子）の構造'!M$48</f>
        <v>11027</v>
      </c>
      <c r="I46" s="138"/>
      <c r="J46" s="138"/>
      <c r="K46" s="138">
        <f>'実質公債費比率（分子）の構造'!N$48</f>
        <v>10245</v>
      </c>
      <c r="L46" s="138"/>
      <c r="M46" s="138"/>
      <c r="N46" s="138">
        <f>'実質公債費比率（分子）の構造'!O$48</f>
        <v>9412</v>
      </c>
      <c r="O46" s="138"/>
      <c r="P46" s="138"/>
    </row>
    <row r="47" spans="1:16">
      <c r="A47" s="138" t="s">
        <v>56</v>
      </c>
      <c r="B47" s="138">
        <f>'実質公債費比率（分子）の構造'!K$47</f>
        <v>16969</v>
      </c>
      <c r="C47" s="138"/>
      <c r="D47" s="138"/>
      <c r="E47" s="138">
        <f>'実質公債費比率（分子）の構造'!L$47</f>
        <v>17987</v>
      </c>
      <c r="F47" s="138"/>
      <c r="G47" s="138"/>
      <c r="H47" s="138">
        <f>'実質公債費比率（分子）の構造'!M$47</f>
        <v>19506</v>
      </c>
      <c r="I47" s="138"/>
      <c r="J47" s="138"/>
      <c r="K47" s="138">
        <f>'実質公債費比率（分子）の構造'!N$47</f>
        <v>20290</v>
      </c>
      <c r="L47" s="138"/>
      <c r="M47" s="138"/>
      <c r="N47" s="138">
        <f>'実質公債費比率（分子）の構造'!O$47</f>
        <v>21230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43434</v>
      </c>
      <c r="C49" s="138"/>
      <c r="D49" s="138"/>
      <c r="E49" s="138">
        <f>'実質公債費比率（分子）の構造'!L$45</f>
        <v>40468</v>
      </c>
      <c r="F49" s="138"/>
      <c r="G49" s="138"/>
      <c r="H49" s="138">
        <f>'実質公債費比率（分子）の構造'!M$45</f>
        <v>37434</v>
      </c>
      <c r="I49" s="138"/>
      <c r="J49" s="138"/>
      <c r="K49" s="138">
        <f>'実質公債費比率（分子）の構造'!N$45</f>
        <v>35688</v>
      </c>
      <c r="L49" s="138"/>
      <c r="M49" s="138"/>
      <c r="N49" s="138">
        <f>'実質公債費比率（分子）の構造'!O$45</f>
        <v>36459</v>
      </c>
      <c r="O49" s="138"/>
      <c r="P49" s="138"/>
    </row>
    <row r="50" spans="1:16">
      <c r="A50" s="138" t="s">
        <v>59</v>
      </c>
      <c r="B50" s="138" t="e">
        <f>NA()</f>
        <v>#N/A</v>
      </c>
      <c r="C50" s="138">
        <f>IF(ISNUMBER('実質公債費比率（分子）の構造'!K$53),'実質公債費比率（分子）の構造'!K$53,NA())</f>
        <v>22957</v>
      </c>
      <c r="D50" s="138" t="e">
        <f>NA()</f>
        <v>#N/A</v>
      </c>
      <c r="E50" s="138" t="e">
        <f>NA()</f>
        <v>#N/A</v>
      </c>
      <c r="F50" s="138">
        <f>IF(ISNUMBER('実質公債費比率（分子）の構造'!L$53),'実質公債費比率（分子）の構造'!L$53,NA())</f>
        <v>21565</v>
      </c>
      <c r="G50" s="138" t="e">
        <f>NA()</f>
        <v>#N/A</v>
      </c>
      <c r="H50" s="138" t="e">
        <f>NA()</f>
        <v>#N/A</v>
      </c>
      <c r="I50" s="138">
        <f>IF(ISNUMBER('実質公債費比率（分子）の構造'!M$53),'実質公債費比率（分子）の構造'!M$53,NA())</f>
        <v>18939</v>
      </c>
      <c r="J50" s="138" t="e">
        <f>NA()</f>
        <v>#N/A</v>
      </c>
      <c r="K50" s="138" t="e">
        <f>NA()</f>
        <v>#N/A</v>
      </c>
      <c r="L50" s="138">
        <f>IF(ISNUMBER('実質公債費比率（分子）の構造'!N$53),'実質公債費比率（分子）の構造'!N$53,NA())</f>
        <v>18124</v>
      </c>
      <c r="M50" s="138" t="e">
        <f>NA()</f>
        <v>#N/A</v>
      </c>
      <c r="N50" s="138" t="e">
        <f>NA()</f>
        <v>#N/A</v>
      </c>
      <c r="O50" s="138">
        <f>IF(ISNUMBER('実質公債費比率（分子）の構造'!O$53),'実質公債費比率（分子）の構造'!O$53,NA())</f>
        <v>19427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498245</v>
      </c>
      <c r="E56" s="137"/>
      <c r="F56" s="137"/>
      <c r="G56" s="137">
        <f>'将来負担比率（分子）の構造'!J$52</f>
        <v>502825</v>
      </c>
      <c r="H56" s="137"/>
      <c r="I56" s="137"/>
      <c r="J56" s="137">
        <f>'将来負担比率（分子）の構造'!K$52</f>
        <v>509190</v>
      </c>
      <c r="K56" s="137"/>
      <c r="L56" s="137"/>
      <c r="M56" s="137">
        <f>'将来負担比率（分子）の構造'!L$52</f>
        <v>506678</v>
      </c>
      <c r="N56" s="137"/>
      <c r="O56" s="137"/>
      <c r="P56" s="137">
        <f>'将来負担比率（分子）の構造'!M$52</f>
        <v>500729</v>
      </c>
    </row>
    <row r="57" spans="1:16">
      <c r="A57" s="137" t="s">
        <v>36</v>
      </c>
      <c r="B57" s="137"/>
      <c r="C57" s="137"/>
      <c r="D57" s="137">
        <f>'将来負担比率（分子）の構造'!I$51</f>
        <v>139947</v>
      </c>
      <c r="E57" s="137"/>
      <c r="F57" s="137"/>
      <c r="G57" s="137">
        <f>'将来負担比率（分子）の構造'!J$51</f>
        <v>130112</v>
      </c>
      <c r="H57" s="137"/>
      <c r="I57" s="137"/>
      <c r="J57" s="137">
        <f>'将来負担比率（分子）の構造'!K$51</f>
        <v>130416</v>
      </c>
      <c r="K57" s="137"/>
      <c r="L57" s="137"/>
      <c r="M57" s="137">
        <f>'将来負担比率（分子）の構造'!L$51</f>
        <v>130949</v>
      </c>
      <c r="N57" s="137"/>
      <c r="O57" s="137"/>
      <c r="P57" s="137">
        <f>'将来負担比率（分子）の構造'!M$51</f>
        <v>129785</v>
      </c>
    </row>
    <row r="58" spans="1:16">
      <c r="A58" s="137" t="s">
        <v>35</v>
      </c>
      <c r="B58" s="137"/>
      <c r="C58" s="137"/>
      <c r="D58" s="137">
        <f>'将来負担比率（分子）の構造'!I$50</f>
        <v>169422</v>
      </c>
      <c r="E58" s="137"/>
      <c r="F58" s="137"/>
      <c r="G58" s="137">
        <f>'将来負担比率（分子）の構造'!J$50</f>
        <v>188881</v>
      </c>
      <c r="H58" s="137"/>
      <c r="I58" s="137"/>
      <c r="J58" s="137">
        <f>'将来負担比率（分子）の構造'!K$50</f>
        <v>197205</v>
      </c>
      <c r="K58" s="137"/>
      <c r="L58" s="137"/>
      <c r="M58" s="137">
        <f>'将来負担比率（分子）の構造'!L$50</f>
        <v>214342</v>
      </c>
      <c r="N58" s="137"/>
      <c r="O58" s="137"/>
      <c r="P58" s="137">
        <f>'将来負担比率（分子）の構造'!M$50</f>
        <v>224457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6930</v>
      </c>
      <c r="C61" s="137"/>
      <c r="D61" s="137"/>
      <c r="E61" s="137">
        <f>'将来負担比率（分子）の構造'!J$46</f>
        <v>5997</v>
      </c>
      <c r="F61" s="137"/>
      <c r="G61" s="137"/>
      <c r="H61" s="137">
        <f>'将来負担比率（分子）の構造'!K$46</f>
        <v>5039</v>
      </c>
      <c r="I61" s="137"/>
      <c r="J61" s="137"/>
      <c r="K61" s="137">
        <f>'将来負担比率（分子）の構造'!L$46</f>
        <v>4706</v>
      </c>
      <c r="L61" s="137"/>
      <c r="M61" s="137"/>
      <c r="N61" s="137">
        <f>'将来負担比率（分子）の構造'!M$46</f>
        <v>249</v>
      </c>
      <c r="O61" s="137"/>
      <c r="P61" s="137"/>
    </row>
    <row r="62" spans="1:16">
      <c r="A62" s="137" t="s">
        <v>29</v>
      </c>
      <c r="B62" s="137">
        <f>'将来負担比率（分子）の構造'!I$45</f>
        <v>68388</v>
      </c>
      <c r="C62" s="137"/>
      <c r="D62" s="137"/>
      <c r="E62" s="137">
        <f>'将来負担比率（分子）の構造'!J$45</f>
        <v>67177</v>
      </c>
      <c r="F62" s="137"/>
      <c r="G62" s="137"/>
      <c r="H62" s="137">
        <f>'将来負担比率（分子）の構造'!K$45</f>
        <v>67248</v>
      </c>
      <c r="I62" s="137"/>
      <c r="J62" s="137"/>
      <c r="K62" s="137">
        <f>'将来負担比率（分子）の構造'!L$45</f>
        <v>58551</v>
      </c>
      <c r="L62" s="137"/>
      <c r="M62" s="137"/>
      <c r="N62" s="137">
        <f>'将来負担比率（分子）の構造'!M$45</f>
        <v>57774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143308</v>
      </c>
      <c r="C64" s="137"/>
      <c r="D64" s="137"/>
      <c r="E64" s="137">
        <f>'将来負担比率（分子）の構造'!J$43</f>
        <v>143772</v>
      </c>
      <c r="F64" s="137"/>
      <c r="G64" s="137"/>
      <c r="H64" s="137">
        <f>'将来負担比率（分子）の構造'!K$43</f>
        <v>144928</v>
      </c>
      <c r="I64" s="137"/>
      <c r="J64" s="137"/>
      <c r="K64" s="137">
        <f>'将来負担比率（分子）の構造'!L$43</f>
        <v>139943</v>
      </c>
      <c r="L64" s="137"/>
      <c r="M64" s="137"/>
      <c r="N64" s="137">
        <f>'将来負担比率（分子）の構造'!M$43</f>
        <v>124532</v>
      </c>
      <c r="O64" s="137"/>
      <c r="P64" s="137"/>
    </row>
    <row r="65" spans="1:16">
      <c r="A65" s="137" t="s">
        <v>26</v>
      </c>
      <c r="B65" s="137">
        <f>'将来負担比率（分子）の構造'!I$42</f>
        <v>22446</v>
      </c>
      <c r="C65" s="137"/>
      <c r="D65" s="137"/>
      <c r="E65" s="137">
        <f>'将来負担比率（分子）の構造'!J$42</f>
        <v>20463</v>
      </c>
      <c r="F65" s="137"/>
      <c r="G65" s="137"/>
      <c r="H65" s="137">
        <f>'将来負担比率（分子）の構造'!K$42</f>
        <v>21719</v>
      </c>
      <c r="I65" s="137"/>
      <c r="J65" s="137"/>
      <c r="K65" s="137">
        <f>'将来負担比率（分子）の構造'!L$42</f>
        <v>19792</v>
      </c>
      <c r="L65" s="137"/>
      <c r="M65" s="137"/>
      <c r="N65" s="137">
        <f>'将来負担比率（分子）の構造'!M$42</f>
        <v>22036</v>
      </c>
      <c r="O65" s="137"/>
      <c r="P65" s="137"/>
    </row>
    <row r="66" spans="1:16">
      <c r="A66" s="137" t="s">
        <v>25</v>
      </c>
      <c r="B66" s="137">
        <f>'将来負担比率（分子）の構造'!I$41</f>
        <v>836915</v>
      </c>
      <c r="C66" s="137"/>
      <c r="D66" s="137"/>
      <c r="E66" s="137">
        <f>'将来負担比率（分子）の構造'!J$41</f>
        <v>847436</v>
      </c>
      <c r="F66" s="137"/>
      <c r="G66" s="137"/>
      <c r="H66" s="137">
        <f>'将来負担比率（分子）の構造'!K$41</f>
        <v>863549</v>
      </c>
      <c r="I66" s="137"/>
      <c r="J66" s="137"/>
      <c r="K66" s="137">
        <f>'将来負担比率（分子）の構造'!L$41</f>
        <v>875407</v>
      </c>
      <c r="L66" s="137"/>
      <c r="M66" s="137"/>
      <c r="N66" s="137">
        <f>'将来負担比率（分子）の構造'!M$41</f>
        <v>869812</v>
      </c>
      <c r="O66" s="137"/>
      <c r="P66" s="137"/>
    </row>
    <row r="67" spans="1:16">
      <c r="A67" s="137" t="s">
        <v>63</v>
      </c>
      <c r="B67" s="137" t="e">
        <f>NA()</f>
        <v>#N/A</v>
      </c>
      <c r="C67" s="137">
        <f>IF(ISNUMBER('将来負担比率（分子）の構造'!I$53), IF('将来負担比率（分子）の構造'!I$53 &lt; 0, 0, '将来負担比率（分子）の構造'!I$53), NA())</f>
        <v>270373</v>
      </c>
      <c r="D67" s="137" t="e">
        <f>NA()</f>
        <v>#N/A</v>
      </c>
      <c r="E67" s="137" t="e">
        <f>NA()</f>
        <v>#N/A</v>
      </c>
      <c r="F67" s="137">
        <f>IF(ISNUMBER('将来負担比率（分子）の構造'!J$53), IF('将来負担比率（分子）の構造'!J$53 &lt; 0, 0, '将来負担比率（分子）の構造'!J$53), NA())</f>
        <v>263027</v>
      </c>
      <c r="G67" s="137" t="e">
        <f>NA()</f>
        <v>#N/A</v>
      </c>
      <c r="H67" s="137" t="e">
        <f>NA()</f>
        <v>#N/A</v>
      </c>
      <c r="I67" s="137">
        <f>IF(ISNUMBER('将来負担比率（分子）の構造'!K$53), IF('将来負担比率（分子）の構造'!K$53 &lt; 0, 0, '将来負担比率（分子）の構造'!K$53), NA())</f>
        <v>265672</v>
      </c>
      <c r="J67" s="137" t="e">
        <f>NA()</f>
        <v>#N/A</v>
      </c>
      <c r="K67" s="137" t="e">
        <f>NA()</f>
        <v>#N/A</v>
      </c>
      <c r="L67" s="137">
        <f>IF(ISNUMBER('将来負担比率（分子）の構造'!L$53), IF('将来負担比率（分子）の構造'!L$53 &lt; 0, 0, '将来負担比率（分子）の構造'!L$53), NA())</f>
        <v>246431</v>
      </c>
      <c r="M67" s="137" t="e">
        <f>NA()</f>
        <v>#N/A</v>
      </c>
      <c r="N67" s="137" t="e">
        <f>NA()</f>
        <v>#N/A</v>
      </c>
      <c r="O67" s="137">
        <f>IF(ISNUMBER('将来負担比率（分子）の構造'!M$53), IF('将来負担比率（分子）の構造'!M$53 &lt; 0, 0, '将来負担比率（分子）の構造'!M$53), NA())</f>
        <v>219434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2018-03-09T01:00:42Z</cp:lastPrinted>
  <dcterms:created xsi:type="dcterms:W3CDTF">2018-01-24T03:40:14Z</dcterms:created>
  <dcterms:modified xsi:type="dcterms:W3CDTF">2018-11-28T10:11:05Z</dcterms:modified>
  <cp:category/>
</cp:coreProperties>
</file>