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U88" i="11" l="1"/>
  <c r="AP88" i="11"/>
  <c r="AF88" i="11"/>
  <c r="AU63" i="11"/>
  <c r="AP63" i="11"/>
  <c r="CW102" i="11" l="1"/>
  <c r="DB102" i="11"/>
  <c r="DG102" i="11"/>
  <c r="DL102" i="11"/>
  <c r="DQ102" i="11"/>
  <c r="CR102" i="11"/>
  <c r="BG37" i="9" l="1"/>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BE39" i="9"/>
  <c r="AM39" i="9"/>
  <c r="U39" i="9"/>
  <c r="BE38" i="9"/>
  <c r="U38" i="9"/>
  <c r="CO34" i="9"/>
  <c r="CO35" i="9" s="1"/>
  <c r="CO36" i="9" s="1"/>
  <c r="CO37" i="9" s="1"/>
  <c r="CO38" i="9" s="1"/>
  <c r="CO39" i="9" s="1"/>
  <c r="CO40" i="9" s="1"/>
  <c r="CO41" i="9" s="1"/>
  <c r="CO42" i="9" s="1"/>
  <c r="CO43" i="9" s="1"/>
  <c r="BW34" i="9"/>
  <c r="BW35" i="9" s="1"/>
  <c r="BW36" i="9" s="1"/>
  <c r="BW37" i="9" s="1"/>
  <c r="BW38" i="9" s="1"/>
  <c r="BW39" i="9" s="1"/>
  <c r="BW40" i="9" s="1"/>
  <c r="BW41" i="9" s="1"/>
  <c r="BW42" i="9" s="1"/>
  <c r="C34" i="9"/>
  <c r="C35" i="9" s="1"/>
  <c r="C36" i="9" l="1"/>
  <c r="C37" i="9" s="1"/>
  <c r="C38" i="9" s="1"/>
  <c r="C39" i="9" s="1"/>
  <c r="C40" i="9" s="1"/>
  <c r="U34" i="9"/>
  <c r="U35" i="9" s="1"/>
  <c r="U36" i="9" s="1"/>
  <c r="U37" i="9" s="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<sst xmlns="http://schemas.openxmlformats.org/spreadsheetml/2006/main" count="1597" uniqueCount="616">
  <si>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</si>
  <si>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</si>
  <si>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</si>
  <si>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</si>
  <si>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</si>
  <si>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</si>
  <si>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</si>
  <si>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</si>
  <si>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</si>
  <si>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</si>
  <si>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</si>
  <si>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</si>
  <si>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</si>
  <si>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</si>
  <si>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</si>
  <si>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</si>
  <si>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</si>
  <si>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</si>
  <si>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</si>
  <si>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</si>
  <si>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</si>
  <si>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</si>
  <si>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</si>
  <si>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</si>
  <si>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</si>
  <si>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</si>
  <si>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</si>
  <si>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</si>
  <si>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</si>
  <si>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</si>
  <si>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</si>
  <si>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</si>
  <si>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</si>
  <si>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</si>
  <si>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</si>
  <si>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</si>
  <si>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</si>
  <si>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</si>
  <si>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</si>
  <si>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</si>
  <si>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</si>
  <si>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</si>
  <si>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</si>
  <si>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</si>
  <si>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</si>
  <si>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</si>
  <si>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</si>
  <si>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</si>
  <si>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</si>
  <si>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</si>
  <si>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</si>
  <si>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</si>
  <si>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</si>
  <si>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</si>
  <si>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</si>
  <si>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</si>
  <si>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</si>
  <si>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</si>
  <si>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</si>
  <si>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</si>
  <si>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</si>
  <si>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</si>
  <si>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</si>
  <si>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</si>
  <si>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</si>
  <si>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</si>
  <si>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</si>
  <si>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</si>
  <si>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</si>
  <si>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</si>
  <si>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</si>
  <si>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</si>
  <si>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</si>
  <si>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</si>
  <si>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</si>
  <si>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</si>
  <si>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</si>
  <si>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</si>
  <si>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</si>
  <si>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</si>
  <si>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</si>
  <si>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</si>
  <si>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</si>
  <si>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</si>
  <si>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</si>
  <si>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</si>
  <si>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</si>
  <si>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</si>
  <si>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</si>
  <si>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</si>
  <si>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</si>
  <si>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</si>
  <si>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</si>
  <si>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</si>
  <si>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</si>
  <si>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</si>
  <si>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</si>
  <si>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</si>
  <si>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</si>
  <si>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</si>
  <si>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</si>
  <si>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</si>
  <si>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</si>
  <si>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</si>
  <si>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</si>
  <si>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</si>
  <si>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</si>
  <si>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</si>
  <si>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</si>
  <si>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</si>
  <si>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</si>
  <si>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</si>
  <si>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</si>
  <si>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</si>
  <si>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</si>
  <si>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</si>
  <si>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</si>
  <si>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</si>
  <si>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</si>
  <si>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</si>
  <si>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</si>
  <si>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</si>
  <si>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</si>
  <si>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</si>
  <si>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</si>
  <si>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</si>
  <si>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</si>
  <si>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</si>
  <si>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</si>
  <si>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</si>
  <si>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</si>
  <si>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</si>
  <si>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</si>
  <si>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</si>
  <si>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</si>
  <si>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</si>
  <si>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</si>
  <si>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</si>
  <si>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</si>
  <si>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</si>
  <si>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</si>
  <si>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</si>
  <si>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</si>
  <si>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</si>
  <si>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</si>
  <si>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</si>
  <si>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</si>
  <si>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</si>
  <si>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</si>
  <si>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</si>
  <si>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</si>
  <si>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</si>
  <si>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</si>
  <si>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</si>
  <si>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</si>
  <si>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</si>
  <si>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</si>
  <si>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</si>
  <si>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</si>
  <si>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</si>
  <si>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</si>
  <si>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</si>
  <si>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</si>
  <si>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</si>
  <si>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</si>
  <si>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</si>
  <si>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</si>
  <si>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</si>
  <si>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</si>
  <si>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</si>
  <si>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</si>
  <si>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</si>
  <si>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</si>
  <si>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</si>
  <si>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</si>
  <si>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</si>
  <si>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</si>
  <si>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</si>
  <si>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</si>
  <si>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</si>
  <si>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</si>
  <si>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</si>
  <si>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</si>
  <si>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</si>
  <si>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</si>
  <si>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</si>
  <si>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</si>
  <si>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</si>
  <si>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</si>
  <si>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</si>
  <si>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</si>
  <si>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</si>
  <si>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</si>
  <si>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</si>
  <si>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</si>
  <si>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</si>
  <si>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</si>
  <si>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福岡県福岡市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</si>
  <si>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</si>
  <si>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</si>
  <si>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</si>
  <si>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</si>
  <si>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</si>
  <si>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</si>
  <si>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</si>
  <si>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</si>
  <si>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</si>
  <si>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</si>
  <si>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</si>
  <si>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</si>
  <si>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</si>
  <si>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</si>
  <si>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</si>
  <si>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</si>
  <si>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</si>
  <si>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</si>
  <si>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</si>
  <si>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</si>
  <si>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</si>
  <si>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</si>
  <si>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</si>
  <si>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</si>
  <si>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</si>
  <si>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</si>
  <si>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</si>
  <si>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</si>
  <si>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</si>
  <si>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</si>
  <si>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</si>
  <si>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</si>
  <si>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</si>
  <si>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</si>
  <si>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</si>
  <si>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</si>
  <si>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</si>
  <si>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</si>
  <si>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</si>
  <si>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</si>
  <si>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</si>
  <si>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</si>
  <si>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</si>
  <si>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</si>
  <si>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</si>
  <si>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</si>
  <si>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</si>
  <si>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</si>
  <si>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</si>
  <si>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</si>
  <si>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</si>
  <si>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</si>
  <si>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</si>
  <si>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</si>
  <si>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</si>
  <si>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</si>
  <si>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</si>
  <si>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</si>
  <si>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</si>
  <si>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</si>
  <si>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</si>
  <si>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</si>
  <si>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</si>
  <si>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</si>
  <si>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</si>
  <si>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</si>
  <si>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</si>
  <si>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</si>
  <si>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</si>
  <si>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</si>
  <si>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</si>
  <si>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</si>
  <si>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</si>
  <si>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</si>
  <si>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</si>
  <si>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</si>
  <si>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</si>
  <si>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</si>
  <si>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</si>
  <si>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</si>
  <si>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</si>
  <si>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</si>
  <si>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</si>
  <si>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</si>
  <si>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</si>
  <si>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</si>
  <si>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</si>
  <si>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</si>
  <si>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</si>
  <si>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</si>
  <si>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</si>
  <si>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</si>
  <si>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</si>
  <si>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</si>
  <si>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</si>
  <si>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</si>
  <si>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</si>
  <si>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</si>
  <si>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</si>
  <si>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</si>
  <si>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</si>
  <si>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</si>
  <si>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</si>
  <si>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</si>
  <si>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</si>
  <si>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</si>
  <si>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</si>
  <si>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</si>
  <si>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</si>
  <si>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</si>
  <si>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</si>
  <si>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</si>
  <si>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</si>
  <si>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</si>
  <si>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</si>
  <si>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</si>
  <si>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</si>
  <si>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</si>
  <si>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</si>
  <si>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</si>
  <si>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</si>
  <si>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</si>
  <si>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</si>
  <si>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</si>
  <si>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</si>
  <si>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</si>
  <si>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</si>
  <si>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</si>
  <si>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</si>
  <si>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</si>
  <si>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</si>
  <si>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</si>
  <si>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</si>
  <si>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</si>
  <si>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</si>
  <si>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</si>
  <si>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</si>
  <si>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</si>
  <si>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</si>
  <si>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</si>
  <si>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</si>
  <si>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</si>
  <si>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</si>
  <si>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</si>
  <si>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</si>
  <si>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</si>
  <si>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</si>
  <si>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</si>
  <si>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福岡県福岡市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</si>
  <si>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</si>
  <si>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</si>
  <si>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</si>
  <si>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</si>
  <si>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</si>
  <si>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</si>
  <si>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</si>
  <si>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</si>
  <si>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</si>
  <si>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</si>
  <si>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</si>
  <si>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</si>
  <si>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</si>
  <si>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</si>
  <si>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</si>
  <si>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</si>
  <si>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</si>
  <si>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</si>
  <si>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</si>
  <si>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</si>
  <si>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</si>
  <si>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</si>
  <si>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</si>
  <si>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</si>
  <si>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</si>
  <si>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</si>
  <si>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</si>
  <si>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</si>
  <si>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</si>
  <si>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</si>
  <si>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</si>
  <si>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</si>
  <si>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</si>
  <si>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</si>
  <si>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</si>
  <si>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</si>
  <si>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</si>
  <si>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</si>
  <si>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</si>
  <si>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</si>
  <si>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</si>
  <si>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</si>
  <si>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</si>
  <si>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モーターボート競走事業会計</t>
    <phoneticPr fontId="5"/>
  </si>
  <si>
    <t>法適用企業</t>
    <phoneticPr fontId="5"/>
  </si>
  <si>
    <t>下水道事業会計</t>
    <phoneticPr fontId="5"/>
  </si>
  <si>
    <t>水道事業会計</t>
    <phoneticPr fontId="5"/>
  </si>
  <si>
    <t>工業用水道事業会計</t>
    <phoneticPr fontId="5"/>
  </si>
  <si>
    <t>高速鉄道事業会計</t>
    <phoneticPr fontId="5"/>
  </si>
  <si>
    <t>集落排水事業特別会計</t>
    <phoneticPr fontId="5"/>
  </si>
  <si>
    <t>法非適用企業</t>
    <phoneticPr fontId="5"/>
  </si>
  <si>
    <t>中央卸売市場特別会計</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</si>
  <si>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</si>
  <si>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</si>
  <si>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</si>
  <si>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</si>
  <si>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</si>
  <si>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</si>
  <si>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</si>
  <si>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</si>
  <si>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</si>
  <si>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</si>
  <si>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</si>
  <si>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</si>
  <si>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</si>
  <si>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</si>
  <si>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</si>
  <si>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</si>
  <si>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</si>
  <si>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</si>
  <si>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</si>
  <si>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</si>
  <si>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</si>
  <si>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</si>
  <si>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</si>
  <si>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</si>
  <si>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</si>
  <si>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</si>
  <si>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</si>
  <si>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</si>
  <si>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</si>
  <si>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</si>
  <si>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</si>
  <si>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</si>
  <si>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</si>
  <si>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</si>
  <si>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</si>
  <si>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</si>
  <si>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</si>
  <si>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</si>
  <si>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</si>
  <si>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</si>
  <si>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</si>
  <si>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</si>
  <si>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</si>
  <si>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</si>
  <si>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</si>
  <si>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</si>
  <si>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</si>
  <si>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</si>
  <si>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</si>
  <si>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</si>
  <si>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</si>
  <si>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</si>
  <si>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</si>
  <si>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</si>
  <si>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</si>
  <si>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</si>
  <si>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</si>
  <si>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</si>
  <si>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</si>
  <si>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</si>
  <si>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</si>
  <si>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</si>
  <si>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</si>
  <si>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</si>
  <si>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</si>
  <si>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</si>
  <si>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</si>
  <si>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</si>
  <si>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</si>
  <si>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</si>
  <si>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</si>
  <si>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</si>
  <si>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</si>
  <si>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</si>
  <si>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</si>
  <si>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</si>
  <si>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</si>
  <si>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</si>
  <si>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</si>
  <si>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</si>
  <si>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</si>
  <si>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</si>
  <si>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</si>
  <si>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</si>
  <si>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</si>
  <si>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</si>
  <si>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</si>
  <si>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</si>
  <si>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</si>
  <si>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</si>
  <si>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</si>
  <si>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</si>
  <si>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</si>
  <si>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</si>
  <si>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</si>
  <si>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</si>
  <si>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</si>
  <si>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</si>
  <si>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</si>
  <si>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</si>
  <si>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</si>
  <si>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</si>
  <si>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</si>
  <si>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</si>
  <si>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</si>
  <si>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</si>
  <si>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</si>
  <si>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</si>
  <si>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</si>
  <si>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</si>
  <si>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</si>
  <si>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</si>
  <si>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</si>
  <si>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</si>
  <si>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</si>
  <si>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</si>
  <si>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</si>
  <si>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</si>
  <si>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</si>
  <si>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</si>
  <si>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</si>
  <si>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</si>
  <si>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</si>
  <si>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</si>
  <si>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</si>
  <si>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</si>
  <si>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</si>
  <si>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</si>
  <si>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</si>
  <si>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</si>
  <si>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</si>
  <si>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</si>
  <si>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</si>
  <si>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</si>
  <si>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</si>
  <si>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</si>
  <si>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</si>
  <si>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</si>
  <si>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下水道事業会計</t>
  </si>
  <si>
    <t>一般会計</t>
  </si>
  <si>
    <t>モーターボート競走事業会計</t>
  </si>
  <si>
    <t>-</t>
  </si>
  <si>
    <t>水道事業会計</t>
  </si>
  <si>
    <t>国民健康保険事業特別会計</t>
  </si>
  <si>
    <t>介護保険事業特別会計</t>
  </si>
  <si>
    <t>工業用水道事業会計</t>
  </si>
  <si>
    <t>後期高齢者医療特別会計</t>
  </si>
  <si>
    <t>その他会計（赤字）</t>
  </si>
  <si>
    <t>その他会計（黒字）</t>
  </si>
  <si>
    <t>-</t>
    <phoneticPr fontId="2"/>
  </si>
  <si>
    <t>-</t>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</si>
  <si>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5"/>
  </si>
  <si>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5"/>
  </si>
  <si>
    <t>福岡自治振興組合</t>
    <rPh sb="0" eb="2">
      <t>フクオカ</t>
    </rPh>
    <rPh sb="2" eb="4">
      <t>ジチ</t>
    </rPh>
    <rPh sb="4" eb="6">
      <t>シンコウ</t>
    </rPh>
    <rPh sb="6" eb="8">
      <t>クミアイ</t>
    </rPh>
    <phoneticPr fontId="5"/>
  </si>
  <si>
    <t>糟屋郡篠栗町外一市五町財産組合</t>
    <rPh sb="0" eb="2">
      <t>カスヤ</t>
    </rPh>
    <rPh sb="2" eb="3">
      <t>グン</t>
    </rPh>
    <rPh sb="3" eb="5">
      <t>ササグリ</t>
    </rPh>
    <rPh sb="5" eb="6">
      <t>マチ</t>
    </rPh>
    <rPh sb="6" eb="7">
      <t>ソト</t>
    </rPh>
    <rPh sb="7" eb="8">
      <t>イチ</t>
    </rPh>
    <rPh sb="8" eb="9">
      <t>シ</t>
    </rPh>
    <rPh sb="9" eb="10">
      <t>ゴ</t>
    </rPh>
    <rPh sb="10" eb="11">
      <t>マチ</t>
    </rPh>
    <rPh sb="11" eb="13">
      <t>ザイサン</t>
    </rPh>
    <rPh sb="13" eb="15">
      <t>クミアイ</t>
    </rPh>
    <phoneticPr fontId="5"/>
  </si>
  <si>
    <t>北筑昇華苑組合</t>
    <rPh sb="0" eb="1">
      <t>キタ</t>
    </rPh>
    <rPh sb="1" eb="2">
      <t>チク</t>
    </rPh>
    <rPh sb="2" eb="3">
      <t>ノボ</t>
    </rPh>
    <rPh sb="3" eb="4">
      <t>ハナ</t>
    </rPh>
    <rPh sb="4" eb="5">
      <t>ソノ</t>
    </rPh>
    <rPh sb="5" eb="7">
      <t>クミアイ</t>
    </rPh>
    <phoneticPr fontId="5"/>
  </si>
  <si>
    <t>福岡都市圏南部環境事業組合</t>
    <rPh sb="0" eb="2">
      <t>フクオカ</t>
    </rPh>
    <rPh sb="2" eb="5">
      <t>トシケン</t>
    </rPh>
    <rPh sb="5" eb="7">
      <t>ナンブ</t>
    </rPh>
    <rPh sb="7" eb="9">
      <t>カンキョウ</t>
    </rPh>
    <rPh sb="9" eb="11">
      <t>ジギョウ</t>
    </rPh>
    <rPh sb="11" eb="13">
      <t>クミアイ</t>
    </rPh>
    <phoneticPr fontId="5"/>
  </si>
  <si>
    <t>粕屋郡粕屋町外１市水利組合</t>
    <rPh sb="0" eb="2">
      <t>カスヤ</t>
    </rPh>
    <rPh sb="2" eb="3">
      <t>グン</t>
    </rPh>
    <rPh sb="3" eb="5">
      <t>カスヤ</t>
    </rPh>
    <rPh sb="5" eb="6">
      <t>マチ</t>
    </rPh>
    <rPh sb="6" eb="7">
      <t>ソト</t>
    </rPh>
    <rPh sb="8" eb="9">
      <t>シ</t>
    </rPh>
    <rPh sb="9" eb="11">
      <t>スイリ</t>
    </rPh>
    <rPh sb="11" eb="13">
      <t>クミアイ</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</si>
  <si>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</si>
  <si>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福岡地区水道企業団</t>
    <rPh sb="0" eb="2">
      <t>フクオカ</t>
    </rPh>
    <rPh sb="2" eb="4">
      <t>チク</t>
    </rPh>
    <rPh sb="4" eb="6">
      <t>スイドウ</t>
    </rPh>
    <rPh sb="6" eb="8">
      <t>キギョウ</t>
    </rPh>
    <rPh sb="8" eb="9">
      <t>ダン</t>
    </rPh>
    <phoneticPr fontId="5"/>
  </si>
  <si>
    <t>法適用企業</t>
    <rPh sb="0" eb="1">
      <t>ホウ</t>
    </rPh>
    <rPh sb="1" eb="3">
      <t>テキヨウ</t>
    </rPh>
    <rPh sb="3" eb="5">
      <t>キギョウ</t>
    </rPh>
    <phoneticPr fontId="3"/>
  </si>
  <si>
    <t>○</t>
  </si>
  <si>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</si>
  <si>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</si>
  <si>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</si>
  <si>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</si>
  <si>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</si>
  <si>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5"/>
  </si>
  <si>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</si>
  <si>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</si>
  <si>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</si>
  <si>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</si>
  <si>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</si>
  <si>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</si>
  <si>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</si>
  <si>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</si>
  <si>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</si>
  <si>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</si>
  <si>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</si>
  <si>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</si>
  <si>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</si>
  <si>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</si>
  <si>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</si>
  <si>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</si>
  <si>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博多バスターミナル</t>
    <rPh sb="0" eb="2">
      <t>ハカタ</t>
    </rPh>
    <phoneticPr fontId="3"/>
  </si>
  <si>
    <t>福岡交通センター</t>
  </si>
  <si>
    <t>アビスパ福岡</t>
  </si>
  <si>
    <t>博多座</t>
  </si>
  <si>
    <t>サンセルコビル管理</t>
  </si>
  <si>
    <t>福岡地下街開発</t>
  </si>
  <si>
    <t>博多ステーションビル</t>
  </si>
  <si>
    <t>博多リバレイン管理</t>
  </si>
  <si>
    <t>福岡市住宅供給公社</t>
  </si>
  <si>
    <t>福岡市土地開発公社</t>
  </si>
  <si>
    <t>ふくおか環境財団</t>
  </si>
  <si>
    <t>博多海員会館</t>
  </si>
  <si>
    <t>福岡市立病院機構</t>
  </si>
  <si>
    <t>ジェイコム九州</t>
  </si>
  <si>
    <t>ふくおか豊かな海づくり協会</t>
  </si>
  <si>
    <t>-</t>
    <phoneticPr fontId="2"/>
  </si>
  <si>
    <t>〇</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</si>
  <si>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</si>
  <si>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</si>
  <si>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</si>
  <si>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</si>
  <si>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</si>
  <si>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</si>
  <si>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</si>
  <si>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</si>
  <si>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</si>
  <si>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</si>
  <si>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</si>
  <si>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</si>
  <si>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</si>
  <si>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【将来負担比率…152.7％，有形固定資産減価償却率…58.2％】※H28年度の数値
・本市行財政改革プランの推進により，市債発行額の縮減に努めたものである。
・福岡市アセットマネジメント基本方針（公共施設等総合管理計画）に基づき，長期的な視点に立った計画的な改修・改築を実施するとともに，老朽化した施設の統廃合や複合化等に取り組んでおり，有形固定資産減価償却率は類似団体よりやや低い水準にある。
</t>
    <phoneticPr fontId="5"/>
  </si>
  <si>
    <t>有形固定資産減価償却率</t>
    <phoneticPr fontId="5"/>
  </si>
  <si>
    <t>　将来負担比率，実質公債費比率ともに減少傾向にある。これは，行財政改革プランに基づき，一般会計における市債発行額の抑制（目標：平成25年度から平成28年度までの発行額1,600億円以下）の取り組み等を進めたことにより，市債残高の縮減等が図られた結果である。
　平成29年度に策定した財政運営プランに基づき，今後も市債発行の抑制等に取り組むことにより，市債残高の縮減を図るなど，財政健全化に努める。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</si>
</sst>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6909-4E8E-8DEF-1B9903B65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49738</c:v>
                </c:pt>
                <c:pt idx="1">
                  <c:v>58840</c:v>
                </c:pt>
                <c:pt idx="2">
                  <c:v>56334</c:v>
                </c:pt>
                <c:pt idx="3">
                  <c:v>56261</c:v>
                </c:pt>
                <c:pt idx="4">
                  <c:v>57934</c:v>
                </c:pt>
              </c:numCache>
            </c:numRef>
          </c:val>
          <c:smooth val="0"/>
          <c:extLst xmlns:c16r2="http://schemas.microsoft.com/office/drawing/2015/06/chart">
            <c:ext xmlns:c16="http://schemas.microsoft.com/office/drawing/2014/chart" uri="{C3380CC4-5D6E-409C-BE32-E72D297353CC}">
              <c16:uniqueId val="{00000001-6909-4E8E-8DEF-1B9903B65A33}"/>
            </c:ext>
          </c:extLst>
        </c:ser>
        <c:dLbls>
          <c:showLegendKey val="0"/>
          <c:showVal val="0"/>
          <c:showCatName val="0"/>
          <c:showSerName val="0"/>
          <c:showPercent val="0"/>
          <c:showBubbleSize val="0"/>
        </c:dLbls>
        <c:marker val="1"/>
        <c:smooth val="0"/>
        <c:axId val="433090744"/>
        <c:axId val="433091136"/>
      </c:lineChart>
      <c:catAx>
        <c:axId val="433090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091136"/>
        <c:crosses val="autoZero"/>
        <c:auto val="1"/>
        <c:lblAlgn val="ctr"/>
        <c:lblOffset val="100"/>
        <c:tickLblSkip val="1"/>
        <c:tickMarkSkip val="1"/>
        <c:noMultiLvlLbl val="0"/>
      </c:catAx>
      <c:valAx>
        <c:axId val="433091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090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2.56</c:v>
                </c:pt>
                <c:pt idx="1">
                  <c:v>2.62</c:v>
                </c:pt>
                <c:pt idx="2">
                  <c:v>2.17</c:v>
                </c:pt>
                <c:pt idx="3">
                  <c:v>2.99</c:v>
                </c:pt>
                <c:pt idx="4">
                  <c:v>2.62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4.1399999999999997</c:v>
                </c:pt>
                <c:pt idx="1">
                  <c:v>5.6</c:v>
                </c:pt>
                <c:pt idx="2">
                  <c:v>5.62</c:v>
                </c:pt>
                <c:pt idx="3">
                  <c:v>6.26</c:v>
                </c:pt>
                <c:pt idx="4">
                  <c:v>6.72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3092704"/>
        <c:axId val="433093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c:v>
                </c:pt>
                <c:pt idx="1">
                  <c:v>1.62</c:v>
                </c:pt>
                <c:pt idx="2">
                  <c:v>-0.4</c:v>
                </c:pt>
                <c:pt idx="3">
                  <c:v>1.59</c:v>
                </c:pt>
                <c:pt idx="4">
                  <c:v>0.16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3092704"/>
        <c:axId val="433093096"/>
      </c:lineChart>
      <c:catAx>
        <c:axId val="4330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093096"/>
        <c:crosses val="autoZero"/>
        <c:auto val="1"/>
        <c:lblAlgn val="ctr"/>
        <c:lblOffset val="100"/>
        <c:tickLblSkip val="1"/>
        <c:tickMarkSkip val="1"/>
        <c:noMultiLvlLbl val="0"/>
      </c:catAx>
      <c:valAx>
        <c:axId val="43309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0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0.13</c:v>
                </c:pt>
                <c:pt idx="4">
                  <c:v>#N/A</c:v>
                </c:pt>
                <c:pt idx="5">
                  <c:v>0.17</c:v>
                </c:pt>
                <c:pt idx="6">
                  <c:v>#N/A</c:v>
                </c:pt>
                <c:pt idx="7">
                  <c:v>1.85</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0.18</c:v>
                </c:pt>
                <c:pt idx="4">
                  <c:v>#N/A</c:v>
                </c:pt>
                <c:pt idx="5">
                  <c:v>0.24</c:v>
                </c:pt>
                <c:pt idx="6">
                  <c:v>#N/A</c:v>
                </c:pt>
                <c:pt idx="7">
                  <c:v>0.39</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0.3</c:v>
                </c:pt>
                <c:pt idx="4">
                  <c:v>#N/A</c:v>
                </c:pt>
                <c:pt idx="5">
                  <c:v>0.05</c:v>
                </c:pt>
                <c:pt idx="6">
                  <c:v>#N/A</c:v>
                </c:pt>
                <c:pt idx="7">
                  <c:v>0</c:v>
                </c:pt>
                <c:pt idx="8">
                  <c:v>#N/A</c:v>
                </c:pt>
                <c:pt idx="9">
                  <c:v>0.48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2.31</c:v>
                </c:pt>
                <c:pt idx="2">
                  <c:v>#N/A</c:v>
                </c:pt>
                <c:pt idx="3">
                  <c:v>2.6</c:v>
                </c:pt>
                <c:pt idx="4">
                  <c:v>#N/A</c:v>
                </c:pt>
                <c:pt idx="5">
                  <c:v>2.19</c:v>
                </c:pt>
                <c:pt idx="6">
                  <c:v>#N/A</c:v>
                </c:pt>
                <c:pt idx="7">
                  <c:v>2.19</c:v>
                </c:pt>
                <c:pt idx="8">
                  <c:v>#N/A</c:v>
                </c:pt>
                <c:pt idx="9">
                  <c:v>2.35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モーターボート競走事業会計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2.56</c:v>
                </c:pt>
                <c:pt idx="2">
                  <c:v>#N/A</c:v>
                </c:pt>
                <c:pt idx="3">
                  <c:v>2.61</c:v>
                </c:pt>
                <c:pt idx="4">
                  <c:v>#N/A</c:v>
                </c:pt>
                <c:pt idx="5">
                  <c:v>2.08</c:v>
                </c:pt>
                <c:pt idx="6">
                  <c:v>#N/A</c:v>
                </c:pt>
                <c:pt idx="7">
                  <c:v>2.98</c:v>
                </c:pt>
                <c:pt idx="8">
                  <c:v>#N/A</c:v>
                </c:pt>
                <c:pt idx="9">
                  <c:v>2.62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2.34</c:v>
                </c:pt>
                <c:pt idx="2">
                  <c:v>#N/A</c:v>
                </c:pt>
                <c:pt idx="3">
                  <c:v>2.95</c:v>
                </c:pt>
                <c:pt idx="4">
                  <c:v>#N/A</c:v>
                </c:pt>
                <c:pt idx="5">
                  <c:v>3.31</c:v>
                </c:pt>
                <c:pt idx="6">
                  <c:v>#N/A</c:v>
                </c:pt>
                <c:pt idx="7">
                  <c:v>3.42</c:v>
                </c:pt>
                <c:pt idx="8">
                  <c:v>#N/A</c:v>
                </c:pt>
                <c:pt idx="9">
                  <c:v>4.0199999999999996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3093880"/>
        <c:axId val="433094272"/>
      </c:barChart>
      <c:catAx>
        <c:axId val="43309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094272"/>
        <c:crosses val="autoZero"/>
        <c:auto val="1"/>
        <c:lblAlgn val="ctr"/>
        <c:lblOffset val="100"/>
        <c:tickLblSkip val="1"/>
        <c:tickMarkSkip val="1"/>
        <c:noMultiLvlLbl val="0"/>
      </c:catAx>
      <c:valAx>
        <c:axId val="43309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093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92112</c:v>
                </c:pt>
                <c:pt idx="5">
                  <c:v>92861</c:v>
                </c:pt>
                <c:pt idx="8">
                  <c:v>91916</c:v>
                </c:pt>
                <c:pt idx="11">
                  <c:v>92837</c:v>
                </c:pt>
                <c:pt idx="14">
                  <c:v>92931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204</c:v>
                </c:pt>
                <c:pt idx="3">
                  <c:v>143</c:v>
                </c:pt>
                <c:pt idx="6">
                  <c:v>118</c:v>
                </c:pt>
                <c:pt idx="9">
                  <c:v>91</c:v>
                </c:pt>
                <c:pt idx="12">
                  <c:v>29</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2669</c:v>
                </c:pt>
                <c:pt idx="3">
                  <c:v>3721</c:v>
                </c:pt>
                <c:pt idx="6">
                  <c:v>2604</c:v>
                </c:pt>
                <c:pt idx="9">
                  <c:v>2684</c:v>
                </c:pt>
                <c:pt idx="12">
                  <c:v>2773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8</c:v>
                </c:pt>
                <c:pt idx="6">
                  <c:v>6</c:v>
                </c:pt>
                <c:pt idx="9">
                  <c:v>42</c:v>
                </c:pt>
                <c:pt idx="12">
                  <c:v>169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23989</c:v>
                </c:pt>
                <c:pt idx="3">
                  <c:v>23682</c:v>
                </c:pt>
                <c:pt idx="6">
                  <c:v>23409</c:v>
                </c:pt>
                <c:pt idx="9">
                  <c:v>25193</c:v>
                </c:pt>
                <c:pt idx="12">
                  <c:v>24939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41335</c:v>
                </c:pt>
                <c:pt idx="3">
                  <c:v>41373</c:v>
                </c:pt>
                <c:pt idx="6">
                  <c:v>42744</c:v>
                </c:pt>
                <c:pt idx="9">
                  <c:v>42877</c:v>
                </c:pt>
                <c:pt idx="12">
                  <c:v>43495</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2198</c:v>
                </c:pt>
                <c:pt idx="3">
                  <c:v>4221</c:v>
                </c:pt>
                <c:pt idx="6">
                  <c:v>4018</c:v>
                </c:pt>
                <c:pt idx="9">
                  <c:v>5812</c:v>
                </c:pt>
                <c:pt idx="12">
                  <c:v>4500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59255</c:v>
                </c:pt>
                <c:pt idx="3">
                  <c:v>56634</c:v>
                </c:pt>
                <c:pt idx="6">
                  <c:v>53964</c:v>
                </c:pt>
                <c:pt idx="9">
                  <c:v>52784</c:v>
                </c:pt>
                <c:pt idx="12">
                  <c:v>53036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8867888"/>
        <c:axId val="438868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37548</c:v>
                </c:pt>
                <c:pt idx="2">
                  <c:v>#N/A</c:v>
                </c:pt>
                <c:pt idx="3">
                  <c:v>#N/A</c:v>
                </c:pt>
                <c:pt idx="4">
                  <c:v>36921</c:v>
                </c:pt>
                <c:pt idx="5">
                  <c:v>#N/A</c:v>
                </c:pt>
                <c:pt idx="6">
                  <c:v>#N/A</c:v>
                </c:pt>
                <c:pt idx="7">
                  <c:v>34947</c:v>
                </c:pt>
                <c:pt idx="8">
                  <c:v>#N/A</c:v>
                </c:pt>
                <c:pt idx="9">
                  <c:v>#N/A</c:v>
                </c:pt>
                <c:pt idx="10">
                  <c:v>36646</c:v>
                </c:pt>
                <c:pt idx="11">
                  <c:v>#N/A</c:v>
                </c:pt>
                <c:pt idx="12">
                  <c:v>#N/A</c:v>
                </c:pt>
                <c:pt idx="13">
                  <c:v>36010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8867888"/>
        <c:axId val="438868280"/>
      </c:lineChart>
      <c:catAx>
        <c:axId val="43886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868280"/>
        <c:crosses val="autoZero"/>
        <c:auto val="1"/>
        <c:lblAlgn val="ctr"/>
        <c:lblOffset val="100"/>
        <c:tickLblSkip val="1"/>
        <c:tickMarkSkip val="1"/>
        <c:noMultiLvlLbl val="0"/>
      </c:catAx>
      <c:valAx>
        <c:axId val="43886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86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828087</c:v>
                </c:pt>
                <c:pt idx="5">
                  <c:v>841459</c:v>
                </c:pt>
                <c:pt idx="8">
                  <c:v>849919</c:v>
                </c:pt>
                <c:pt idx="11">
                  <c:v>849127</c:v>
                </c:pt>
                <c:pt idx="14">
                  <c:v>843486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324288</c:v>
                </c:pt>
                <c:pt idx="5">
                  <c:v>315956</c:v>
                </c:pt>
                <c:pt idx="8">
                  <c:v>314592</c:v>
                </c:pt>
                <c:pt idx="11">
                  <c:v>305581</c:v>
                </c:pt>
                <c:pt idx="14">
                  <c:v>299834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178865</c:v>
                </c:pt>
                <c:pt idx="5">
                  <c:v>192355</c:v>
                </c:pt>
                <c:pt idx="8">
                  <c:v>200388</c:v>
                </c:pt>
                <c:pt idx="11">
                  <c:v>204605</c:v>
                </c:pt>
                <c:pt idx="14">
                  <c:v>220728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19687</c:v>
                </c:pt>
                <c:pt idx="3">
                  <c:v>23298</c:v>
                </c:pt>
                <c:pt idx="6">
                  <c:v>26942</c:v>
                </c:pt>
                <c:pt idx="9">
                  <c:v>24051</c:v>
                </c:pt>
                <c:pt idx="12">
                  <c:v>18858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77429</c:v>
                </c:pt>
                <c:pt idx="3">
                  <c:v>73074</c:v>
                </c:pt>
                <c:pt idx="6">
                  <c:v>66682</c:v>
                </c:pt>
                <c:pt idx="9">
                  <c:v>62213</c:v>
                </c:pt>
                <c:pt idx="12">
                  <c:v>60683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560</c:v>
                </c:pt>
                <c:pt idx="3">
                  <c:v>498</c:v>
                </c:pt>
                <c:pt idx="6">
                  <c:v>2196</c:v>
                </c:pt>
                <c:pt idx="9">
                  <c:v>3887</c:v>
                </c:pt>
                <c:pt idx="12">
                  <c:v>3971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330000</c:v>
                </c:pt>
                <c:pt idx="3">
                  <c:v>319282</c:v>
                </c:pt>
                <c:pt idx="6">
                  <c:v>309507</c:v>
                </c:pt>
                <c:pt idx="9">
                  <c:v>311300</c:v>
                </c:pt>
                <c:pt idx="12">
                  <c:v>307050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27281</c:v>
                </c:pt>
                <c:pt idx="3">
                  <c:v>22152</c:v>
                </c:pt>
                <c:pt idx="6">
                  <c:v>20802</c:v>
                </c:pt>
                <c:pt idx="9">
                  <c:v>18774</c:v>
                </c:pt>
                <c:pt idx="12">
                  <c:v>19336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1422298</c:v>
                </c:pt>
                <c:pt idx="3">
                  <c:v>1417600</c:v>
                </c:pt>
                <c:pt idx="6">
                  <c:v>1428767</c:v>
                </c:pt>
                <c:pt idx="9">
                  <c:v>1415368</c:v>
                </c:pt>
                <c:pt idx="12">
                  <c:v>1407427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2283256"/>
        <c:axId val="44228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546014</c:v>
                </c:pt>
                <c:pt idx="2">
                  <c:v>#N/A</c:v>
                </c:pt>
                <c:pt idx="3">
                  <c:v>#N/A</c:v>
                </c:pt>
                <c:pt idx="4">
                  <c:v>506135</c:v>
                </c:pt>
                <c:pt idx="5">
                  <c:v>#N/A</c:v>
                </c:pt>
                <c:pt idx="6">
                  <c:v>#N/A</c:v>
                </c:pt>
                <c:pt idx="7">
                  <c:v>489998</c:v>
                </c:pt>
                <c:pt idx="8">
                  <c:v>#N/A</c:v>
                </c:pt>
                <c:pt idx="9">
                  <c:v>#N/A</c:v>
                </c:pt>
                <c:pt idx="10">
                  <c:v>476280</c:v>
                </c:pt>
                <c:pt idx="11">
                  <c:v>#N/A</c:v>
                </c:pt>
                <c:pt idx="12">
                  <c:v>#N/A</c:v>
                </c:pt>
                <c:pt idx="13">
                  <c:v>453279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2283256"/>
        <c:axId val="442283648"/>
      </c:lineChart>
      <c:catAx>
        <c:axId val="44228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283648"/>
        <c:crosses val="autoZero"/>
        <c:auto val="1"/>
        <c:lblAlgn val="ctr"/>
        <c:lblOffset val="100"/>
        <c:tickLblSkip val="1"/>
        <c:tickMarkSkip val="1"/>
        <c:noMultiLvlLbl val="0"/>
      </c:catAx>
      <c:valAx>
        <c:axId val="4422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28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C05-4E34-964B-B2610F2D5D02}"/>
                </c:ext>
                <c:ext xmlns:c15="http://schemas.microsoft.com/office/drawing/2012/chart" uri="{CE6537A1-D6FC-4f65-9D91-7224C49458BB}">
                  <c15:dlblFieldTable>
                    <c15:dlblFTEntry>
                      <c15:txfldGUID>{461C233A-04E6-4B45-8B2A-34DB05E620B7}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C05-4E34-964B-B2610F2D5D02}"/>
                </c:ext>
                <c:ext xmlns:c15="http://schemas.microsoft.com/office/drawing/2012/chart" uri="{CE6537A1-D6FC-4f65-9D91-7224C49458BB}">
                  <c15:dlblFieldTable>
                    <c15:dlblFTEntry>
                      <c15:txfldGUID>{9F91BEB9-FF2A-4CA7-8C89-BBD62F5FAE5E}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C05-4E34-964B-B2610F2D5D02}"/>
                </c:ext>
                <c:ext xmlns:c15="http://schemas.microsoft.com/office/drawing/2012/chart" uri="{CE6537A1-D6FC-4f65-9D91-7224C49458BB}">
                  <c15:dlblFieldTable>
                    <c15:dlblFTEntry>
                      <c15:txfldGUID>{98B71EA4-B0EA-4158-8F05-EC5B43A0BB00}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C05-4E34-964B-B2610F2D5D02}"/>
                </c:ext>
                <c:ext xmlns:c15="http://schemas.microsoft.com/office/drawing/2012/chart" uri="{CE6537A1-D6FC-4f65-9D91-7224C49458BB}">
                  <c15:layout/>
                  <c15:dlblFieldTable>
                    <c15:dlblFTEntry>
                      <c15:txfldGUID>{86EDD98F-297F-4084-8509-1C16C8E62541}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C05-4E34-964B-B2610F2D5D02}"/>
                </c:ext>
                <c:ext xmlns:c15="http://schemas.microsoft.com/office/drawing/2012/chart" uri="{CE6537A1-D6FC-4f65-9D91-7224C49458BB}">
                  <c15:dlblFieldTable>
                    <c15:dlblFTEntry>
                      <c15:txfldGUID>{3CDED999-8836-43DB-B38D-7C50BAA60693}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pt idx="3">
                  <c:v>162.4</c:v>
                </c:pt>
              </c:numCache>
            </c:numRef>
          </c:yVal>
          <c:smooth val="0"/>
          <c:extLst xmlns:c16r2="http://schemas.microsoft.com/office/drawing/2015/06/chart">
            <c:ext xmlns:c16="http://schemas.microsoft.com/office/drawing/2014/chart" uri="{C3380CC4-5D6E-409C-BE32-E72D297353CC}">
              <c16:uniqueId val="{00000005-EC05-4E34-964B-B2610F2D5D0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C05-4E34-964B-B2610F2D5D02}"/>
                </c:ext>
                <c:ext xmlns:c15="http://schemas.microsoft.com/office/drawing/2012/chart" uri="{CE6537A1-D6FC-4f65-9D91-7224C49458BB}">
                  <c15:dlblFieldTable>
                    <c15:dlblFTEntry>
                      <c15:txfldGUID>{37AB6BDE-2A80-4974-A3CC-C4B6D131A78A}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C05-4E34-964B-B2610F2D5D02}"/>
                </c:ext>
                <c:ext xmlns:c15="http://schemas.microsoft.com/office/drawing/2012/chart" uri="{CE6537A1-D6FC-4f65-9D91-7224C49458BB}">
                  <c15:dlblFieldTable>
                    <c15:dlblFTEntry>
                      <c15:txfldGUID>{2E1642CE-5AC8-4697-8B7A-41728D433826}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C05-4E34-964B-B2610F2D5D02}"/>
                </c:ext>
                <c:ext xmlns:c15="http://schemas.microsoft.com/office/drawing/2012/chart" uri="{CE6537A1-D6FC-4f65-9D91-7224C49458BB}">
                  <c15:dlblFieldTable>
                    <c15:dlblFTEntry>
                      <c15:txfldGUID>{4F83CA86-5218-465B-BD89-E76F57FC1C8E}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C05-4E34-964B-B2610F2D5D02}"/>
                </c:ext>
                <c:ext xmlns:c15="http://schemas.microsoft.com/office/drawing/2012/chart" uri="{CE6537A1-D6FC-4f65-9D91-7224C49458BB}">
                  <c15:layout/>
                  <c15:dlblFieldTable>
                    <c15:dlblFTEntry>
                      <c15:txfldGUID>{12FC378F-5093-4265-94CF-F2181409B2FA}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05-4E34-964B-B2610F2D5D02}"/>
                </c:ext>
                <c:ext xmlns:c15="http://schemas.microsoft.com/office/drawing/2012/chart" uri="{CE6537A1-D6FC-4f65-9D91-7224C49458BB}">
                  <c15:dlblFieldTable>
                    <c15:dlblFTEntry>
                      <c15:txfldGUID>{6EE8173F-6B2B-4D33-8380-51D485B97C1E}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numCache>
            </c:numRef>
          </c:xVal>
          <c:yVal>
            <c:numRef>
              <c:f>公会計指標分析・財政指標組合せ分析表!$K$55:$O$55</c:f>
              <c:numCache>
                <c:formatCode>#,##0.0;"▲ "#,##0.0</c:formatCode>
                <c:ptCount val="5"/>
                <c:pt idx="3">
                  <c:v>124.2</c:v>
                </c:pt>
              </c:numCache>
            </c:numRef>
          </c:yVal>
          <c:smooth val="0"/>
          <c:extLst xmlns:c16r2="http://schemas.microsoft.com/office/drawing/2015/06/chart">
            <c:ext xmlns:c16="http://schemas.microsoft.com/office/drawing/2014/chart" uri="{C3380CC4-5D6E-409C-BE32-E72D297353CC}">
              <c16:uniqueId val="{0000000B-EC05-4E34-964B-B2610F2D5D02}"/>
            </c:ext>
          </c:extLst>
        </c:ser>
        <c:dLbls>
          <c:showLegendKey val="0"/>
          <c:showVal val="0"/>
          <c:showCatName val="0"/>
          <c:showSerName val="0"/>
          <c:showPercent val="0"/>
          <c:showBubbleSize val="0"/>
        </c:dLbls>
        <c:axId val="442285216"/>
        <c:axId val="442285608"/>
      </c:scatterChart>
      <c:valAx>
        <c:axId val="442285216"/>
        <c:scaling>
          <c:orientation val="minMax"/>
          <c:max val="59.6"/>
          <c:min val="57.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285608"/>
        <c:crosses val="autoZero"/>
        <c:crossBetween val="midCat"/>
      </c:valAx>
      <c:valAx>
        <c:axId val="442285608"/>
        <c:scaling>
          <c:orientation val="minMax"/>
          <c:max val="169"/>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28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C8A-412C-9C28-7DD003F1FCDC}"/>
                </c:ext>
                <c:ext xmlns:c15="http://schemas.microsoft.com/office/drawing/2012/chart" uri="{CE6537A1-D6FC-4f65-9D91-7224C49458BB}">
                  <c15:dlblFieldTable>
                    <c15:dlblFTEntry>
                      <c15:txfldGUID>{60AE75B2-B0A3-4BEF-8717-D37EB2C8C08C}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C8A-412C-9C28-7DD003F1FCDC}"/>
                </c:ext>
                <c:ext xmlns:c15="http://schemas.microsoft.com/office/drawing/2012/chart" uri="{CE6537A1-D6FC-4f65-9D91-7224C49458BB}">
                  <c15:dlblFieldTable>
                    <c15:dlblFTEntry>
                      <c15:txfldGUID>{EE28A804-2A6A-4211-8994-F9F218F48666}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C8A-412C-9C28-7DD003F1FCDC}"/>
                </c:ext>
                <c:ext xmlns:c15="http://schemas.microsoft.com/office/drawing/2012/chart" uri="{CE6537A1-D6FC-4f65-9D91-7224C49458BB}">
                  <c15:dlblFieldTable>
                    <c15:dlblFTEntry>
                      <c15:txfldGUID>{7F1BD85C-6BBD-41F7-995C-5D1F4DAE1066}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C8A-412C-9C28-7DD003F1FCDC}"/>
                </c:ext>
                <c:ext xmlns:c15="http://schemas.microsoft.com/office/drawing/2012/chart" uri="{CE6537A1-D6FC-4f65-9D91-7224C49458BB}">
                  <c15:dlblFieldTable>
                    <c15:dlblFTEntry>
                      <c15:txfldGUID>{32A9D1CA-9F8E-4306-913E-4F4467A880CD}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C8A-412C-9C28-7DD003F1FCDC}"/>
                </c:ext>
                <c:ext xmlns:c15="http://schemas.microsoft.com/office/drawing/2012/chart" uri="{CE6537A1-D6FC-4f65-9D91-7224C49458BB}">
                  <c15:dlblFieldTable>
                    <c15:dlblFTEntry>
                      <c15:txfldGUID>{A3EC8934-9853-45B7-A7A8-EC07E87D1A30}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13.4</c:v>
                </c:pt>
                <c:pt idx="2">
                  <c:v>12.6</c:v>
                </c:pt>
                <c:pt idx="3">
                  <c:v>12.4</c:v>
                </c:pt>
                <c:pt idx="4">
                  <c:v>12.2</c:v>
                </c:pt>
              </c:numCache>
            </c:numRef>
          </c:xVal>
          <c:yVal>
            <c:numRef>
              <c:f>公会計指標分析・財政指標組合せ分析表!$K$73:$O$73</c:f>
              <c:numCache>
                <c:formatCode>#,##0.0;"▲ "#,##0.0</c:formatCode>
                <c:ptCount val="5"/>
                <c:pt idx="0">
                  <c:v>191.9</c:v>
                </c:pt>
                <c:pt idx="1">
                  <c:v>174.8</c:v>
                </c:pt>
                <c:pt idx="2">
                  <c:v>168</c:v>
                </c:pt>
                <c:pt idx="3">
                  <c:v>162.4</c:v>
                </c:pt>
                <c:pt idx="4">
                  <c:v>152.69999999999999</c:v>
                </c:pt>
              </c:numCache>
            </c:numRef>
          </c:yVal>
          <c:smooth val="0"/>
          <c:extLst xmlns:c16r2="http://schemas.microsoft.com/office/drawing/2015/06/chart">
            <c:ext xmlns:c16="http://schemas.microsoft.com/office/drawing/2014/chart" uri="{C3380CC4-5D6E-409C-BE32-E72D297353CC}">
              <c16:uniqueId val="{00000005-0C8A-412C-9C28-7DD003F1FCD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C8A-412C-9C28-7DD003F1FCDC}"/>
                </c:ext>
                <c:ext xmlns:c15="http://schemas.microsoft.com/office/drawing/2012/chart" uri="{CE6537A1-D6FC-4f65-9D91-7224C49458BB}">
                  <c15:dlblFieldTable>
                    <c15:dlblFTEntry>
                      <c15:txfldGUID>{C722C746-E9FF-49BD-9353-81AE730ABB93}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C8A-412C-9C28-7DD003F1FCDC}"/>
                </c:ext>
                <c:ext xmlns:c15="http://schemas.microsoft.com/office/drawing/2012/chart" uri="{CE6537A1-D6FC-4f65-9D91-7224C49458BB}">
                  <c15:dlblFieldTable>
                    <c15:dlblFTEntry>
                      <c15:txfldGUID>{A72C80D6-246D-4287-AD28-F0771D3203DC}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C8A-412C-9C28-7DD003F1FCDC}"/>
                </c:ext>
                <c:ext xmlns:c15="http://schemas.microsoft.com/office/drawing/2012/chart" uri="{CE6537A1-D6FC-4f65-9D91-7224C49458BB}">
                  <c15:dlblFieldTable>
                    <c15:dlblFTEntry>
                      <c15:txfldGUID>{680C480F-E1B1-43DD-99CA-92F072B57D0F}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C8A-412C-9C28-7DD003F1FCDC}"/>
                </c:ext>
                <c:ext xmlns:c15="http://schemas.microsoft.com/office/drawing/2012/chart" uri="{CE6537A1-D6FC-4f65-9D91-7224C49458BB}">
                  <c15:dlblFieldTable>
                    <c15:dlblFTEntry>
                      <c15:txfldGUID>{2772E070-A849-410C-8D06-79209ADB488F}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8A-412C-9C28-7DD003F1FCDC}"/>
                </c:ext>
                <c:ext xmlns:c15="http://schemas.microsoft.com/office/drawing/2012/chart" uri="{CE6537A1-D6FC-4f65-9D91-7224C49458BB}">
                  <c15:dlblFieldTable>
                    <c15:dlblFTEntry>
                      <c15:txfldGUID>{18B7F97D-655C-405A-A610-E3B78AE0D924}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0C8A-412C-9C28-7DD003F1FCDC}"/>
            </c:ext>
          </c:extLst>
        </c:ser>
        <c:dLbls>
          <c:showLegendKey val="0"/>
          <c:showVal val="0"/>
          <c:showCatName val="0"/>
          <c:showSerName val="0"/>
          <c:showPercent val="0"/>
          <c:showBubbleSize val="0"/>
        </c:dLbls>
        <c:axId val="438870240"/>
        <c:axId val="438869848"/>
      </c:scatterChart>
      <c:valAx>
        <c:axId val="438870240"/>
        <c:scaling>
          <c:orientation val="minMax"/>
          <c:max val="15"/>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869848"/>
        <c:crosses val="autoZero"/>
        <c:crossBetween val="midCat"/>
      </c:valAx>
      <c:valAx>
        <c:axId val="438869848"/>
        <c:scaling>
          <c:orientation val="minMax"/>
          <c:max val="205"/>
          <c:min val="1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870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前年度との比較において，（</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億円の減となっている主な要因としては，「減債基金積立不足算定額」が約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億円の減となった一方，「満期一括償還地方債に係る年度割相当額」が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億円の増となったこと等によるもの。</a:t>
          </a:r>
          <a:endParaRPr lang="ja-JP" altLang="ja-JP" sz="1400">
            <a:effectLst/>
          </a:endParaRPr>
        </a:p>
        <a:p>
          <a:r>
            <a:rPr kumimoji="1" lang="ja-JP" altLang="ja-JP" sz="1100">
              <a:solidFill>
                <a:schemeClr val="dk1"/>
              </a:solidFill>
              <a:effectLst/>
              <a:latin typeface="+mn-lt"/>
              <a:ea typeface="+mn-ea"/>
              <a:cs typeface="+mn-cs"/>
            </a:rPr>
            <a:t>　財政運営プランの取組みを進め，地方債現在高の縮減を図るなど，財政健全化に努めていく。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年度において，減債基金（満期一括償還分）の増等により，充当可能基金が対前年度比</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億円の増となったことが，将来負担比率の減少要因となっている。</a:t>
          </a:r>
          <a:endParaRPr lang="ja-JP" altLang="ja-JP" sz="1400">
            <a:effectLst/>
          </a:endParaRPr>
        </a:p>
        <a:p>
          <a:r>
            <a:rPr kumimoji="1" lang="ja-JP" altLang="ja-JP" sz="1100">
              <a:solidFill>
                <a:schemeClr val="dk1"/>
              </a:solidFill>
              <a:effectLst/>
              <a:latin typeface="+mn-lt"/>
              <a:ea typeface="+mn-ea"/>
              <a:cs typeface="+mn-cs"/>
            </a:rPr>
            <a:t>　また，一般会計等に係る地方債の現在高の減等により，将来負担額は対前年度比で</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　　今後も財政運営プランの取り組みを進め，地方債現在高の縮減を図るなど，財政健全化に努めていく。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いる。近年，青果市場の集約化による更新や公民館と老人いこいの家の複合化などを行っており，類似団体よりやや低い水準になったものと推測さ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149678</xdr:rowOff>
    </xdr:from>
    <xdr:to>
      <xdr:col>3</xdr:col>
      <xdr:colOff>511175</xdr:colOff>
      <xdr:row>31</xdr:row>
      <xdr:rowOff>79828</xdr:rowOff>
    </xdr:to>
    <xdr:sp macro="" textlink="">
      <xdr:nvSpPr>
        <xdr:cNvPr id="79" name="円/楕円 78"/>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82749</xdr:rowOff>
    </xdr:from>
    <xdr:ext cx="405111" cy="259045"/>
    <xdr:sp macro="" textlink="">
      <xdr:nvSpPr>
        <xdr:cNvPr id="80"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70955</xdr:rowOff>
    </xdr:from>
    <xdr:ext cx="405111" cy="259045"/>
    <xdr:sp macro="" textlink="">
      <xdr:nvSpPr>
        <xdr:cNvPr id="81" name="n_1mainValue有形固定資産減価償却率"/>
        <xdr:cNvSpPr txBox="1"/>
      </xdr:nvSpPr>
      <xdr:spPr>
        <a:xfrm>
          <a:off x="3836043"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166370</xdr:rowOff>
    </xdr:from>
    <xdr:to>
      <xdr:col>5</xdr:col>
      <xdr:colOff>409575</xdr:colOff>
      <xdr:row>40</xdr:row>
      <xdr:rowOff>96520</xdr:rowOff>
    </xdr:to>
    <xdr:sp macro="" textlink="">
      <xdr:nvSpPr>
        <xdr:cNvPr id="70" name="円/楕円 69"/>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17797</xdr:rowOff>
    </xdr:from>
    <xdr:ext cx="405111" cy="259045"/>
    <xdr:sp macro="" textlink="">
      <xdr:nvSpPr>
        <xdr:cNvPr id="71" name="n_1aveValue【道路】&#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87647</xdr:rowOff>
    </xdr:from>
    <xdr:ext cx="405111" cy="259045"/>
    <xdr:sp macro="" textlink="">
      <xdr:nvSpPr>
        <xdr:cNvPr id="72" name="n_1mainValue【道路】&#10;有形固定資産減価償却率"/>
        <xdr:cNvSpPr txBox="1"/>
      </xdr:nvSpPr>
      <xdr:spPr>
        <a:xfrm>
          <a:off x="3582043"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6" name="直線コネクタ 95"/>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97"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98" name="直線コネクタ 97"/>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99"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0" name="直線コネクタ 99"/>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1"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2" name="フローチャート : 判断 101"/>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3" name="フローチャート : 判断 102"/>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30226</xdr:rowOff>
    </xdr:from>
    <xdr:to>
      <xdr:col>14</xdr:col>
      <xdr:colOff>79375</xdr:colOff>
      <xdr:row>40</xdr:row>
      <xdr:rowOff>131826</xdr:rowOff>
    </xdr:to>
    <xdr:sp macro="" textlink="">
      <xdr:nvSpPr>
        <xdr:cNvPr id="109" name="円/楕円 108"/>
        <xdr:cNvSpPr/>
      </xdr:nvSpPr>
      <xdr:spPr>
        <a:xfrm>
          <a:off x="9588500" y="68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159148</xdr:rowOff>
    </xdr:from>
    <xdr:ext cx="469744" cy="259045"/>
    <xdr:sp macro="" textlink="">
      <xdr:nvSpPr>
        <xdr:cNvPr id="110"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122953</xdr:rowOff>
    </xdr:from>
    <xdr:ext cx="469744" cy="259045"/>
    <xdr:sp macro="" textlink="">
      <xdr:nvSpPr>
        <xdr:cNvPr id="111" name="n_1mainValue【道路】&#10;一人当たり延長"/>
        <xdr:cNvSpPr txBox="1"/>
      </xdr:nvSpPr>
      <xdr:spPr>
        <a:xfrm>
          <a:off x="9391727" y="69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2" name="直線コネクタ 131"/>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3"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34" name="直線コネクタ 133"/>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35"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36" name="直線コネクタ 135"/>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37"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8" name="フローチャート : 判断 137"/>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39" name="フローチャート : 判断 138"/>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80645</xdr:rowOff>
    </xdr:from>
    <xdr:to>
      <xdr:col>5</xdr:col>
      <xdr:colOff>409575</xdr:colOff>
      <xdr:row>58</xdr:row>
      <xdr:rowOff>10795</xdr:rowOff>
    </xdr:to>
    <xdr:sp macro="" textlink="">
      <xdr:nvSpPr>
        <xdr:cNvPr id="145" name="円/楕円 144"/>
        <xdr:cNvSpPr/>
      </xdr:nvSpPr>
      <xdr:spPr>
        <a:xfrm>
          <a:off x="3746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64787</xdr:rowOff>
    </xdr:from>
    <xdr:ext cx="405111" cy="259045"/>
    <xdr:sp macro="" textlink="">
      <xdr:nvSpPr>
        <xdr:cNvPr id="146"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27322</xdr:rowOff>
    </xdr:from>
    <xdr:ext cx="405111" cy="259045"/>
    <xdr:sp macro="" textlink="">
      <xdr:nvSpPr>
        <xdr:cNvPr id="147" name="n_1mainValue【橋りょう・トンネル】&#10;有形固定資産減価償却率"/>
        <xdr:cNvSpPr txBox="1"/>
      </xdr:nvSpPr>
      <xdr:spPr>
        <a:xfrm>
          <a:off x="3582043"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71" name="直線コネクタ 170"/>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72"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73" name="直線コネクタ 172"/>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74"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75" name="直線コネクタ 174"/>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80922</xdr:rowOff>
    </xdr:from>
    <xdr:ext cx="599010" cy="259045"/>
    <xdr:sp macro="" textlink="">
      <xdr:nvSpPr>
        <xdr:cNvPr id="176" name="【橋りょう・トンネル】&#10;一人当たり有形固定資産（償却資産）額平均値テキスト"/>
        <xdr:cNvSpPr txBox="1"/>
      </xdr:nvSpPr>
      <xdr:spPr>
        <a:xfrm>
          <a:off x="10566400" y="10539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77" name="フローチャート : 判断 176"/>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78" name="フローチャート : 判断 177"/>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85765</xdr:rowOff>
    </xdr:from>
    <xdr:to>
      <xdr:col>14</xdr:col>
      <xdr:colOff>79375</xdr:colOff>
      <xdr:row>63</xdr:row>
      <xdr:rowOff>15915</xdr:rowOff>
    </xdr:to>
    <xdr:sp macro="" textlink="">
      <xdr:nvSpPr>
        <xdr:cNvPr id="184" name="円/楕円 183"/>
        <xdr:cNvSpPr/>
      </xdr:nvSpPr>
      <xdr:spPr>
        <a:xfrm>
          <a:off x="9588500" y="10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25523</xdr:rowOff>
    </xdr:from>
    <xdr:ext cx="599010" cy="259045"/>
    <xdr:sp macro="" textlink="">
      <xdr:nvSpPr>
        <xdr:cNvPr id="185"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7042</xdr:rowOff>
    </xdr:from>
    <xdr:ext cx="534377" cy="259045"/>
    <xdr:sp macro="" textlink="">
      <xdr:nvSpPr>
        <xdr:cNvPr id="186" name="n_1mainValue【橋りょう・トンネル】&#10;一人当たり有形固定資産（償却資産）額"/>
        <xdr:cNvSpPr txBox="1"/>
      </xdr:nvSpPr>
      <xdr:spPr>
        <a:xfrm>
          <a:off x="9359411" y="10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09" name="直線コネクタ 208"/>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0"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1" name="直線コネクタ 210"/>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2"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3" name="直線コネクタ 212"/>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14"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15" name="フローチャート : 判断 214"/>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16" name="フローチャート : 判断 215"/>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103887</xdr:rowOff>
    </xdr:from>
    <xdr:to>
      <xdr:col>5</xdr:col>
      <xdr:colOff>409575</xdr:colOff>
      <xdr:row>82</xdr:row>
      <xdr:rowOff>34037</xdr:rowOff>
    </xdr:to>
    <xdr:sp macro="" textlink="">
      <xdr:nvSpPr>
        <xdr:cNvPr id="222" name="円/楕円 221"/>
        <xdr:cNvSpPr/>
      </xdr:nvSpPr>
      <xdr:spPr>
        <a:xfrm>
          <a:off x="3746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48023</xdr:rowOff>
    </xdr:from>
    <xdr:ext cx="405111" cy="259045"/>
    <xdr:sp macro="" textlink="">
      <xdr:nvSpPr>
        <xdr:cNvPr id="223"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50564</xdr:rowOff>
    </xdr:from>
    <xdr:ext cx="405111" cy="259045"/>
    <xdr:sp macro="" textlink="">
      <xdr:nvSpPr>
        <xdr:cNvPr id="224" name="n_1mainValue【公営住宅】&#10;有形固定資産減価償却率"/>
        <xdr:cNvSpPr txBox="1"/>
      </xdr:nvSpPr>
      <xdr:spPr>
        <a:xfrm>
          <a:off x="3582043"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46" name="直線コネクタ 245"/>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47"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48" name="直線コネクタ 247"/>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49"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50" name="直線コネクタ 249"/>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95114</xdr:rowOff>
    </xdr:from>
    <xdr:ext cx="469744" cy="259045"/>
    <xdr:sp macro="" textlink="">
      <xdr:nvSpPr>
        <xdr:cNvPr id="251" name="【公営住宅】&#10;一人当たり面積平均値テキスト"/>
        <xdr:cNvSpPr txBox="1"/>
      </xdr:nvSpPr>
      <xdr:spPr>
        <a:xfrm>
          <a:off x="10566400" y="14154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52" name="フローチャート : 判断 251"/>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53" name="フローチャート : 判断 252"/>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156921</xdr:rowOff>
    </xdr:from>
    <xdr:to>
      <xdr:col>14</xdr:col>
      <xdr:colOff>79375</xdr:colOff>
      <xdr:row>82</xdr:row>
      <xdr:rowOff>87071</xdr:rowOff>
    </xdr:to>
    <xdr:sp macro="" textlink="">
      <xdr:nvSpPr>
        <xdr:cNvPr id="259" name="円/楕円 258"/>
        <xdr:cNvSpPr/>
      </xdr:nvSpPr>
      <xdr:spPr>
        <a:xfrm>
          <a:off x="9588500" y="140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164152</xdr:rowOff>
    </xdr:from>
    <xdr:ext cx="469744" cy="259045"/>
    <xdr:sp macro="" textlink="">
      <xdr:nvSpPr>
        <xdr:cNvPr id="260" name="n_1aveValue【公営住宅】&#10;一人当たり面積"/>
        <xdr:cNvSpPr txBox="1"/>
      </xdr:nvSpPr>
      <xdr:spPr>
        <a:xfrm>
          <a:off x="93917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103598</xdr:rowOff>
    </xdr:from>
    <xdr:ext cx="469744" cy="259045"/>
    <xdr:sp macro="" textlink="">
      <xdr:nvSpPr>
        <xdr:cNvPr id="261" name="n_1mainValue【公営住宅】&#10;一人当たり面積"/>
        <xdr:cNvSpPr txBox="1"/>
      </xdr:nvSpPr>
      <xdr:spPr>
        <a:xfrm>
          <a:off x="9391727" y="1381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3" name="テキスト ボックス 27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285" name="直線コネクタ 284"/>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286"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287" name="直線コネクタ 28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288"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289" name="直線コネクタ 288"/>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59072</xdr:rowOff>
    </xdr:from>
    <xdr:ext cx="405111" cy="259045"/>
    <xdr:sp macro="" textlink="">
      <xdr:nvSpPr>
        <xdr:cNvPr id="290" name="【港湾・漁港】&#10;有形固定資産減価償却率平均値テキスト"/>
        <xdr:cNvSpPr txBox="1"/>
      </xdr:nvSpPr>
      <xdr:spPr>
        <a:xfrm>
          <a:off x="4724400" y="1737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291" name="フローチャート : 判断 290"/>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292" name="フローチャート : 判断 291"/>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298" name="円/楕円 297"/>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67327</xdr:rowOff>
    </xdr:from>
    <xdr:ext cx="405111" cy="259045"/>
    <xdr:sp macro="" textlink="">
      <xdr:nvSpPr>
        <xdr:cNvPr id="299"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49547</xdr:rowOff>
    </xdr:from>
    <xdr:ext cx="405111" cy="259045"/>
    <xdr:sp macro="" textlink="">
      <xdr:nvSpPr>
        <xdr:cNvPr id="300" name="n_1mainValue【港湾・漁港】&#10;有形固定資産減価償却率"/>
        <xdr:cNvSpPr txBox="1"/>
      </xdr:nvSpPr>
      <xdr:spPr>
        <a:xfrm>
          <a:off x="3582043"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4" name="テキスト ボックス 3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16" name="テキスト ボックス 31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18" name="テキスト ボックス 31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24" name="直線コネクタ 323"/>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25"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26" name="直線コネクタ 325"/>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27"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28" name="直線コネクタ 327"/>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164470</xdr:rowOff>
    </xdr:from>
    <xdr:ext cx="534377" cy="259045"/>
    <xdr:sp macro="" textlink="">
      <xdr:nvSpPr>
        <xdr:cNvPr id="329" name="【港湾・漁港】&#10;一人当たり有形固定資産（償却資産）額平均値テキスト"/>
        <xdr:cNvSpPr txBox="1"/>
      </xdr:nvSpPr>
      <xdr:spPr>
        <a:xfrm>
          <a:off x="10566400" y="17823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30" name="フローチャート : 判断 329"/>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31" name="フローチャート : 判断 330"/>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130048</xdr:rowOff>
    </xdr:from>
    <xdr:to>
      <xdr:col>14</xdr:col>
      <xdr:colOff>79375</xdr:colOff>
      <xdr:row>101</xdr:row>
      <xdr:rowOff>60198</xdr:rowOff>
    </xdr:to>
    <xdr:sp macro="" textlink="">
      <xdr:nvSpPr>
        <xdr:cNvPr id="337" name="円/楕円 336"/>
        <xdr:cNvSpPr/>
      </xdr:nvSpPr>
      <xdr:spPr>
        <a:xfrm>
          <a:off x="9588500" y="172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89374</xdr:rowOff>
    </xdr:from>
    <xdr:ext cx="534377" cy="259045"/>
    <xdr:sp macro="" textlink="">
      <xdr:nvSpPr>
        <xdr:cNvPr id="338" name="n_1aveValue【港湾・漁港】&#10;一人当たり有形固定資産（償却資産）額"/>
        <xdr:cNvSpPr txBox="1"/>
      </xdr:nvSpPr>
      <xdr:spPr>
        <a:xfrm>
          <a:off x="9359411" y="179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76725</xdr:rowOff>
    </xdr:from>
    <xdr:ext cx="599010" cy="259045"/>
    <xdr:sp macro="" textlink="">
      <xdr:nvSpPr>
        <xdr:cNvPr id="339" name="n_1mainValue【港湾・漁港】&#10;一人当たり有形固定資産（償却資産）額"/>
        <xdr:cNvSpPr txBox="1"/>
      </xdr:nvSpPr>
      <xdr:spPr>
        <a:xfrm>
          <a:off x="9327094" y="1705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8" name="テキスト ボックス 35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0" name="テキスト ボックス 35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62" name="直線コネクタ 361"/>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63"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64" name="直線コネクタ 363"/>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65"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66" name="直線コネクタ 365"/>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67"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68" name="フローチャート : 判断 367"/>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69" name="フローチャート : 判断 368"/>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25400</xdr:rowOff>
    </xdr:from>
    <xdr:to>
      <xdr:col>22</xdr:col>
      <xdr:colOff>415925</xdr:colOff>
      <xdr:row>36</xdr:row>
      <xdr:rowOff>127000</xdr:rowOff>
    </xdr:to>
    <xdr:sp macro="" textlink="">
      <xdr:nvSpPr>
        <xdr:cNvPr id="375" name="円/楕円 374"/>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159275</xdr:rowOff>
    </xdr:from>
    <xdr:ext cx="405111" cy="259045"/>
    <xdr:sp macro="" textlink="">
      <xdr:nvSpPr>
        <xdr:cNvPr id="376"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143527</xdr:rowOff>
    </xdr:from>
    <xdr:ext cx="405111" cy="259045"/>
    <xdr:sp macro="" textlink="">
      <xdr:nvSpPr>
        <xdr:cNvPr id="377" name="n_1mainValue【認定こども園・幼稚園・保育所】&#10;有形固定資産減価償却率"/>
        <xdr:cNvSpPr txBox="1"/>
      </xdr:nvSpPr>
      <xdr:spPr>
        <a:xfrm>
          <a:off x="1526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99" name="直線コネクタ 398"/>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00"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01" name="直線コネクタ 400"/>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02"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03" name="直線コネクタ 40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28973</xdr:rowOff>
    </xdr:from>
    <xdr:ext cx="469744" cy="259045"/>
    <xdr:sp macro="" textlink="">
      <xdr:nvSpPr>
        <xdr:cNvPr id="404" name="【認定こども園・幼稚園・保育所】&#10;一人当たり面積平均値テキスト"/>
        <xdr:cNvSpPr txBox="1"/>
      </xdr:nvSpPr>
      <xdr:spPr>
        <a:xfrm>
          <a:off x="22250400" y="671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05" name="フローチャート : 判断 404"/>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06" name="フローチャート : 判断 405"/>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9398</xdr:rowOff>
    </xdr:from>
    <xdr:to>
      <xdr:col>31</xdr:col>
      <xdr:colOff>85725</xdr:colOff>
      <xdr:row>41</xdr:row>
      <xdr:rowOff>110998</xdr:rowOff>
    </xdr:to>
    <xdr:sp macro="" textlink="">
      <xdr:nvSpPr>
        <xdr:cNvPr id="412" name="円/楕円 411"/>
        <xdr:cNvSpPr/>
      </xdr:nvSpPr>
      <xdr:spPr>
        <a:xfrm>
          <a:off x="21272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113809</xdr:rowOff>
    </xdr:from>
    <xdr:ext cx="469744" cy="259045"/>
    <xdr:sp macro="" textlink="">
      <xdr:nvSpPr>
        <xdr:cNvPr id="413"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102125</xdr:rowOff>
    </xdr:from>
    <xdr:ext cx="469744" cy="259045"/>
    <xdr:sp macro="" textlink="">
      <xdr:nvSpPr>
        <xdr:cNvPr id="414" name="n_1mainValue【認定こども園・幼稚園・保育所】&#10;一人当たり面積"/>
        <xdr:cNvSpPr txBox="1"/>
      </xdr:nvSpPr>
      <xdr:spPr>
        <a:xfrm>
          <a:off x="210757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39" name="直線コネクタ 43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4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41" name="直線コネクタ 44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4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43" name="直線コネクタ 44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44"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45" name="フローチャート : 判断 44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46" name="フローチャート : 判断 44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162560</xdr:rowOff>
    </xdr:from>
    <xdr:to>
      <xdr:col>22</xdr:col>
      <xdr:colOff>415925</xdr:colOff>
      <xdr:row>55</xdr:row>
      <xdr:rowOff>92710</xdr:rowOff>
    </xdr:to>
    <xdr:sp macro="" textlink="">
      <xdr:nvSpPr>
        <xdr:cNvPr id="452" name="円/楕円 451"/>
        <xdr:cNvSpPr/>
      </xdr:nvSpPr>
      <xdr:spPr>
        <a:xfrm>
          <a:off x="15430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17</xdr:rowOff>
    </xdr:from>
    <xdr:ext cx="405111" cy="259045"/>
    <xdr:sp macro="" textlink="">
      <xdr:nvSpPr>
        <xdr:cNvPr id="453"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109237</xdr:rowOff>
    </xdr:from>
    <xdr:ext cx="405111" cy="259045"/>
    <xdr:sp macro="" textlink="">
      <xdr:nvSpPr>
        <xdr:cNvPr id="454" name="n_1mainValue【学校施設】&#10;有形固定資産減価償却率"/>
        <xdr:cNvSpPr txBox="1"/>
      </xdr:nvSpPr>
      <xdr:spPr>
        <a:xfrm>
          <a:off x="15266043"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66" name="直線コネクタ 46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67" name="テキスト ボックス 46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68" name="直線コネクタ 46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69" name="テキスト ボックス 46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70" name="直線コネクタ 46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71" name="テキスト ボックス 47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74" name="直線コネクタ 47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75" name="テキスト ボックス 47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76" name="直線コネクタ 4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77" name="テキスト ボックス 4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78" name="直線コネクタ 47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79" name="テキスト ボックス 47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83" name="直線コネクタ 482"/>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84"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85" name="直線コネクタ 484"/>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86"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87" name="直線コネクタ 486"/>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488"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89" name="フローチャート : 判断 488"/>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90" name="フローチャート : 判断 48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69215</xdr:rowOff>
    </xdr:from>
    <xdr:to>
      <xdr:col>31</xdr:col>
      <xdr:colOff>85725</xdr:colOff>
      <xdr:row>61</xdr:row>
      <xdr:rowOff>170815</xdr:rowOff>
    </xdr:to>
    <xdr:sp macro="" textlink="">
      <xdr:nvSpPr>
        <xdr:cNvPr id="496" name="円/楕円 495"/>
        <xdr:cNvSpPr/>
      </xdr:nvSpPr>
      <xdr:spPr>
        <a:xfrm>
          <a:off x="2127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135907</xdr:rowOff>
    </xdr:from>
    <xdr:ext cx="469744" cy="259045"/>
    <xdr:sp macro="" textlink="">
      <xdr:nvSpPr>
        <xdr:cNvPr id="497"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161942</xdr:rowOff>
    </xdr:from>
    <xdr:ext cx="469744" cy="259045"/>
    <xdr:sp macro="" textlink="">
      <xdr:nvSpPr>
        <xdr:cNvPr id="498" name="n_1mainValue【学校施設】&#10;一人当たり面積"/>
        <xdr:cNvSpPr txBox="1"/>
      </xdr:nvSpPr>
      <xdr:spPr>
        <a:xfrm>
          <a:off x="210757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9" name="テキスト ボックス 50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1" name="テキスト ボックス 51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1" name="テキスト ボックス 52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3" name="テキスト ボックス 52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144236</xdr:rowOff>
    </xdr:from>
    <xdr:to>
      <xdr:col>23</xdr:col>
      <xdr:colOff>516889</xdr:colOff>
      <xdr:row>84</xdr:row>
      <xdr:rowOff>136071</xdr:rowOff>
    </xdr:to>
    <xdr:cxnSp macro="">
      <xdr:nvCxnSpPr>
        <xdr:cNvPr id="525" name="直線コネクタ 524"/>
        <xdr:cNvCxnSpPr/>
      </xdr:nvCxnSpPr>
      <xdr:spPr>
        <a:xfrm flipV="1">
          <a:off x="16318864" y="13345886"/>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139898</xdr:rowOff>
    </xdr:from>
    <xdr:ext cx="405111" cy="259045"/>
    <xdr:sp macro="" textlink="">
      <xdr:nvSpPr>
        <xdr:cNvPr id="526" name="【児童館】&#10;有形固定資産減価償却率最小値テキスト"/>
        <xdr:cNvSpPr txBox="1"/>
      </xdr:nvSpPr>
      <xdr:spPr>
        <a:xfrm>
          <a:off x="16408400" y="1454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84</xdr:row>
      <xdr:rowOff>136071</xdr:rowOff>
    </xdr:from>
    <xdr:to>
      <xdr:col>23</xdr:col>
      <xdr:colOff>606425</xdr:colOff>
      <xdr:row>84</xdr:row>
      <xdr:rowOff>136071</xdr:rowOff>
    </xdr:to>
    <xdr:cxnSp macro="">
      <xdr:nvCxnSpPr>
        <xdr:cNvPr id="527" name="直線コネクタ 526"/>
        <xdr:cNvCxnSpPr/>
      </xdr:nvCxnSpPr>
      <xdr:spPr>
        <a:xfrm>
          <a:off x="16230600" y="145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90913</xdr:rowOff>
    </xdr:from>
    <xdr:ext cx="405111" cy="259045"/>
    <xdr:sp macro="" textlink="">
      <xdr:nvSpPr>
        <xdr:cNvPr id="528" name="【児童館】&#10;有形固定資産減価償却率最大値テキスト"/>
        <xdr:cNvSpPr txBox="1"/>
      </xdr:nvSpPr>
      <xdr:spPr>
        <a:xfrm>
          <a:off x="16408400" y="1312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77</xdr:row>
      <xdr:rowOff>144236</xdr:rowOff>
    </xdr:from>
    <xdr:to>
      <xdr:col>23</xdr:col>
      <xdr:colOff>606425</xdr:colOff>
      <xdr:row>77</xdr:row>
      <xdr:rowOff>144236</xdr:rowOff>
    </xdr:to>
    <xdr:cxnSp macro="">
      <xdr:nvCxnSpPr>
        <xdr:cNvPr id="529" name="直線コネクタ 528"/>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164935</xdr:rowOff>
    </xdr:from>
    <xdr:ext cx="405111" cy="259045"/>
    <xdr:sp macro="" textlink="">
      <xdr:nvSpPr>
        <xdr:cNvPr id="530" name="【児童館】&#10;有形固定資産減価償却率平均値テキスト"/>
        <xdr:cNvSpPr txBox="1"/>
      </xdr:nvSpPr>
      <xdr:spPr>
        <a:xfrm>
          <a:off x="16408400" y="1388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15058</xdr:rowOff>
    </xdr:from>
    <xdr:to>
      <xdr:col>23</xdr:col>
      <xdr:colOff>568325</xdr:colOff>
      <xdr:row>81</xdr:row>
      <xdr:rowOff>116658</xdr:rowOff>
    </xdr:to>
    <xdr:sp macro="" textlink="">
      <xdr:nvSpPr>
        <xdr:cNvPr id="531" name="フローチャート : 判断 530"/>
        <xdr:cNvSpPr/>
      </xdr:nvSpPr>
      <xdr:spPr>
        <a:xfrm>
          <a:off x="162687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59145</xdr:rowOff>
    </xdr:from>
    <xdr:to>
      <xdr:col>22</xdr:col>
      <xdr:colOff>415925</xdr:colOff>
      <xdr:row>82</xdr:row>
      <xdr:rowOff>160745</xdr:rowOff>
    </xdr:to>
    <xdr:sp macro="" textlink="">
      <xdr:nvSpPr>
        <xdr:cNvPr id="532" name="フローチャート : 判断 531"/>
        <xdr:cNvSpPr/>
      </xdr:nvSpPr>
      <xdr:spPr>
        <a:xfrm>
          <a:off x="15430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55880</xdr:rowOff>
    </xdr:from>
    <xdr:to>
      <xdr:col>22</xdr:col>
      <xdr:colOff>415925</xdr:colOff>
      <xdr:row>86</xdr:row>
      <xdr:rowOff>157480</xdr:rowOff>
    </xdr:to>
    <xdr:sp macro="" textlink="">
      <xdr:nvSpPr>
        <xdr:cNvPr id="538" name="円/楕円 537"/>
        <xdr:cNvSpPr/>
      </xdr:nvSpPr>
      <xdr:spPr>
        <a:xfrm>
          <a:off x="1543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5822</xdr:rowOff>
    </xdr:from>
    <xdr:ext cx="405111" cy="259045"/>
    <xdr:sp macro="" textlink="">
      <xdr:nvSpPr>
        <xdr:cNvPr id="539" name="n_1aveValue【児童館】&#10;有形固定資産減価償却率"/>
        <xdr:cNvSpPr txBox="1"/>
      </xdr:nvSpPr>
      <xdr:spPr>
        <a:xfrm>
          <a:off x="15266043"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148607</xdr:rowOff>
    </xdr:from>
    <xdr:ext cx="405111" cy="259045"/>
    <xdr:sp macro="" textlink="">
      <xdr:nvSpPr>
        <xdr:cNvPr id="540" name="n_1mainValue【児童館】&#10;有形固定資産減価償却率"/>
        <xdr:cNvSpPr txBox="1"/>
      </xdr:nvSpPr>
      <xdr:spPr>
        <a:xfrm>
          <a:off x="15266043"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62" name="直線コネクタ 561"/>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6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4" name="直線コネクタ 56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65"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66" name="直線コネクタ 56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67"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68" name="フローチャート : 判断 567"/>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69" name="フローチャート : 判断 56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75" name="円/楕円 574"/>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76"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77"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8" name="テキスト ボックス 5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0" name="テキスト ボックス 58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0" name="テキスト ボックス 59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2" name="テキスト ボックス 60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141514</xdr:rowOff>
    </xdr:from>
    <xdr:to>
      <xdr:col>23</xdr:col>
      <xdr:colOff>516889</xdr:colOff>
      <xdr:row>104</xdr:row>
      <xdr:rowOff>148045</xdr:rowOff>
    </xdr:to>
    <xdr:cxnSp macro="">
      <xdr:nvCxnSpPr>
        <xdr:cNvPr id="604" name="直線コネクタ 603"/>
        <xdr:cNvCxnSpPr/>
      </xdr:nvCxnSpPr>
      <xdr:spPr>
        <a:xfrm flipV="1">
          <a:off x="16318864" y="17286514"/>
          <a:ext cx="0" cy="69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151872</xdr:rowOff>
    </xdr:from>
    <xdr:ext cx="405111" cy="259045"/>
    <xdr:sp macro="" textlink="">
      <xdr:nvSpPr>
        <xdr:cNvPr id="605" name="【公民館】&#10;有形固定資産減価償却率最小値テキスト"/>
        <xdr:cNvSpPr txBox="1"/>
      </xdr:nvSpPr>
      <xdr:spPr>
        <a:xfrm>
          <a:off x="16408400" y="1798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104</xdr:row>
      <xdr:rowOff>148045</xdr:rowOff>
    </xdr:from>
    <xdr:to>
      <xdr:col>23</xdr:col>
      <xdr:colOff>606425</xdr:colOff>
      <xdr:row>104</xdr:row>
      <xdr:rowOff>148045</xdr:rowOff>
    </xdr:to>
    <xdr:cxnSp macro="">
      <xdr:nvCxnSpPr>
        <xdr:cNvPr id="606" name="直線コネクタ 605"/>
        <xdr:cNvCxnSpPr/>
      </xdr:nvCxnSpPr>
      <xdr:spPr>
        <a:xfrm>
          <a:off x="16230600" y="1797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88191</xdr:rowOff>
    </xdr:from>
    <xdr:ext cx="405111" cy="259045"/>
    <xdr:sp macro="" textlink="">
      <xdr:nvSpPr>
        <xdr:cNvPr id="607" name="【公民館】&#10;有形固定資産減価償却率最大値テキスト"/>
        <xdr:cNvSpPr txBox="1"/>
      </xdr:nvSpPr>
      <xdr:spPr>
        <a:xfrm>
          <a:off x="164084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100</xdr:row>
      <xdr:rowOff>141514</xdr:rowOff>
    </xdr:from>
    <xdr:to>
      <xdr:col>23</xdr:col>
      <xdr:colOff>606425</xdr:colOff>
      <xdr:row>100</xdr:row>
      <xdr:rowOff>141514</xdr:rowOff>
    </xdr:to>
    <xdr:cxnSp macro="">
      <xdr:nvCxnSpPr>
        <xdr:cNvPr id="608" name="直線コネクタ 607"/>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46282</xdr:rowOff>
    </xdr:from>
    <xdr:ext cx="405111" cy="259045"/>
    <xdr:sp macro="" textlink="">
      <xdr:nvSpPr>
        <xdr:cNvPr id="609" name="【公民館】&#10;有形固定資産減価償却率平均値テキスト"/>
        <xdr:cNvSpPr txBox="1"/>
      </xdr:nvSpPr>
      <xdr:spPr>
        <a:xfrm>
          <a:off x="16408400" y="17534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67855</xdr:rowOff>
    </xdr:from>
    <xdr:to>
      <xdr:col>23</xdr:col>
      <xdr:colOff>568325</xdr:colOff>
      <xdr:row>102</xdr:row>
      <xdr:rowOff>169455</xdr:rowOff>
    </xdr:to>
    <xdr:sp macro="" textlink="">
      <xdr:nvSpPr>
        <xdr:cNvPr id="610" name="フローチャート : 判断 609"/>
        <xdr:cNvSpPr/>
      </xdr:nvSpPr>
      <xdr:spPr>
        <a:xfrm>
          <a:off x="16268700" y="175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98879</xdr:rowOff>
    </xdr:from>
    <xdr:to>
      <xdr:col>22</xdr:col>
      <xdr:colOff>415925</xdr:colOff>
      <xdr:row>104</xdr:row>
      <xdr:rowOff>29029</xdr:rowOff>
    </xdr:to>
    <xdr:sp macro="" textlink="">
      <xdr:nvSpPr>
        <xdr:cNvPr id="611" name="フローチャート : 判断 610"/>
        <xdr:cNvSpPr/>
      </xdr:nvSpPr>
      <xdr:spPr>
        <a:xfrm>
          <a:off x="15430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138068</xdr:rowOff>
    </xdr:from>
    <xdr:to>
      <xdr:col>22</xdr:col>
      <xdr:colOff>415925</xdr:colOff>
      <xdr:row>108</xdr:row>
      <xdr:rowOff>68218</xdr:rowOff>
    </xdr:to>
    <xdr:sp macro="" textlink="">
      <xdr:nvSpPr>
        <xdr:cNvPr id="617" name="円/楕円 616"/>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45556</xdr:rowOff>
    </xdr:from>
    <xdr:ext cx="405111" cy="259045"/>
    <xdr:sp macro="" textlink="">
      <xdr:nvSpPr>
        <xdr:cNvPr id="618" name="n_1aveValue【公民館】&#10;有形固定資産減価償却率"/>
        <xdr:cNvSpPr txBox="1"/>
      </xdr:nvSpPr>
      <xdr:spPr>
        <a:xfrm>
          <a:off x="15266043"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59345</xdr:rowOff>
    </xdr:from>
    <xdr:ext cx="405111" cy="259045"/>
    <xdr:sp macro="" textlink="">
      <xdr:nvSpPr>
        <xdr:cNvPr id="619" name="n_1mainValue【公民館】&#10;有形固定資産減価償却率"/>
        <xdr:cNvSpPr txBox="1"/>
      </xdr:nvSpPr>
      <xdr:spPr>
        <a:xfrm>
          <a:off x="15266043"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0" name="直線コネクタ 6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1" name="テキスト ボックス 6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2" name="直線コネクタ 6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3" name="テキスト ボックス 6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4" name="直線コネクタ 6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5" name="テキスト ボックス 6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6" name="直線コネクタ 6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7" name="テキスト ボックス 6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41" name="直線コネクタ 640"/>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42"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43" name="直線コネクタ 642"/>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44"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45" name="直線コネクタ 644"/>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46"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47" name="フローチャート : 判断 646"/>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48" name="フローチャート : 判断 647"/>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59689</xdr:rowOff>
    </xdr:from>
    <xdr:to>
      <xdr:col>31</xdr:col>
      <xdr:colOff>85725</xdr:colOff>
      <xdr:row>101</xdr:row>
      <xdr:rowOff>161289</xdr:rowOff>
    </xdr:to>
    <xdr:sp macro="" textlink="">
      <xdr:nvSpPr>
        <xdr:cNvPr id="654" name="円/楕円 653"/>
        <xdr:cNvSpPr/>
      </xdr:nvSpPr>
      <xdr:spPr>
        <a:xfrm>
          <a:off x="2127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15257</xdr:rowOff>
    </xdr:from>
    <xdr:ext cx="469744" cy="259045"/>
    <xdr:sp macro="" textlink="">
      <xdr:nvSpPr>
        <xdr:cNvPr id="655"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6366</xdr:rowOff>
    </xdr:from>
    <xdr:ext cx="469744" cy="259045"/>
    <xdr:sp macro="" textlink="">
      <xdr:nvSpPr>
        <xdr:cNvPr id="656" name="n_1mainValue【公民館】&#10;一人当たり面積"/>
        <xdr:cNvSpPr txBox="1"/>
      </xdr:nvSpPr>
      <xdr:spPr>
        <a:xfrm>
          <a:off x="210757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学校施設については，昭和４０年代から５０年代にかけて多数建設されており、適宜改修を行い、施設の延命化を図っていることから，有形固定資産減価償却率が高くなっている。</a:t>
          </a:r>
          <a:endParaRPr lang="ja-JP" altLang="ja-JP">
            <a:effectLst/>
          </a:endParaRPr>
        </a:p>
        <a:p>
          <a:r>
            <a:rPr lang="ja-JP" altLang="ja-JP" sz="1100">
              <a:solidFill>
                <a:schemeClr val="dk1"/>
              </a:solidFill>
              <a:effectLst/>
              <a:latin typeface="+mn-lt"/>
              <a:ea typeface="+mn-ea"/>
              <a:cs typeface="+mn-cs"/>
            </a:rPr>
            <a:t>公営住宅は，高度経済成長に伴う人口増加に対応して多数建設したため，一人あたりの面積が類似団体より若干高い水準にある。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また，公民館は，効果的・効率的な施設整備や運営のため老人いこいの家との合築による建て替えを進めており，有形固定資産減価償却率が低くなっている。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120667</xdr:rowOff>
    </xdr:from>
    <xdr:ext cx="405111" cy="259045"/>
    <xdr:sp macro="" textlink="">
      <xdr:nvSpPr>
        <xdr:cNvPr id="67"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162560</xdr:rowOff>
    </xdr:from>
    <xdr:to>
      <xdr:col>5</xdr:col>
      <xdr:colOff>409575</xdr:colOff>
      <xdr:row>39</xdr:row>
      <xdr:rowOff>92710</xdr:rowOff>
    </xdr:to>
    <xdr:sp macro="" textlink="">
      <xdr:nvSpPr>
        <xdr:cNvPr id="73" name="円/楕円 72"/>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83837</xdr:rowOff>
    </xdr:from>
    <xdr:ext cx="405111" cy="259045"/>
    <xdr:sp macro="" textlink="">
      <xdr:nvSpPr>
        <xdr:cNvPr id="74" name="n_1mainValue【図書館】&#10;有形固定資産減価償却率"/>
        <xdr:cNvSpPr txBox="1"/>
      </xdr:nvSpPr>
      <xdr:spPr>
        <a:xfrm>
          <a:off x="3582043"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99" name="直線コネクタ 98"/>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0"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1" name="直線コネクタ 100"/>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2"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3" name="直線コネクタ 102"/>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137177</xdr:rowOff>
    </xdr:from>
    <xdr:ext cx="469744" cy="259045"/>
    <xdr:sp macro="" textlink="">
      <xdr:nvSpPr>
        <xdr:cNvPr id="104" name="【図書館】&#10;一人当たり面積平均値テキスト"/>
        <xdr:cNvSpPr txBox="1"/>
      </xdr:nvSpPr>
      <xdr:spPr>
        <a:xfrm>
          <a:off x="105664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5" name="フローチャート : 判断 10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6" name="フローチャート : 判断 105"/>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67327</xdr:rowOff>
    </xdr:from>
    <xdr:ext cx="469744" cy="259045"/>
    <xdr:sp macro="" textlink="">
      <xdr:nvSpPr>
        <xdr:cNvPr id="107"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63500</xdr:rowOff>
    </xdr:from>
    <xdr:to>
      <xdr:col>14</xdr:col>
      <xdr:colOff>79375</xdr:colOff>
      <xdr:row>40</xdr:row>
      <xdr:rowOff>165100</xdr:rowOff>
    </xdr:to>
    <xdr:sp macro="" textlink="">
      <xdr:nvSpPr>
        <xdr:cNvPr id="113" name="円/楕円 11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156227</xdr:rowOff>
    </xdr:from>
    <xdr:ext cx="469744" cy="259045"/>
    <xdr:sp macro="" textlink="">
      <xdr:nvSpPr>
        <xdr:cNvPr id="114"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121920</xdr:rowOff>
    </xdr:from>
    <xdr:to>
      <xdr:col>6</xdr:col>
      <xdr:colOff>510540</xdr:colOff>
      <xdr:row>64</xdr:row>
      <xdr:rowOff>91440</xdr:rowOff>
    </xdr:to>
    <xdr:cxnSp macro="">
      <xdr:nvCxnSpPr>
        <xdr:cNvPr id="139" name="直線コネクタ 138"/>
        <xdr:cNvCxnSpPr/>
      </xdr:nvCxnSpPr>
      <xdr:spPr>
        <a:xfrm flipV="1">
          <a:off x="4634865" y="1006602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95267</xdr:rowOff>
    </xdr:from>
    <xdr:ext cx="405111" cy="259045"/>
    <xdr:sp macro="" textlink="">
      <xdr:nvSpPr>
        <xdr:cNvPr id="140" name="【体育館・プール】&#10;有形固定資産減価償却率最小値テキスト"/>
        <xdr:cNvSpPr txBox="1"/>
      </xdr:nvSpPr>
      <xdr:spPr>
        <a:xfrm>
          <a:off x="47244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91440</xdr:rowOff>
    </xdr:from>
    <xdr:to>
      <xdr:col>6</xdr:col>
      <xdr:colOff>600075</xdr:colOff>
      <xdr:row>64</xdr:row>
      <xdr:rowOff>91440</xdr:rowOff>
    </xdr:to>
    <xdr:cxnSp macro="">
      <xdr:nvCxnSpPr>
        <xdr:cNvPr id="141" name="直線コネクタ 140"/>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68597</xdr:rowOff>
    </xdr:from>
    <xdr:ext cx="405111" cy="259045"/>
    <xdr:sp macro="" textlink="">
      <xdr:nvSpPr>
        <xdr:cNvPr id="142" name="【体育館・プール】&#10;有形固定資産減価償却率最大値テキスト"/>
        <xdr:cNvSpPr txBox="1"/>
      </xdr:nvSpPr>
      <xdr:spPr>
        <a:xfrm>
          <a:off x="4724400"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58</xdr:row>
      <xdr:rowOff>121920</xdr:rowOff>
    </xdr:from>
    <xdr:to>
      <xdr:col>6</xdr:col>
      <xdr:colOff>600075</xdr:colOff>
      <xdr:row>58</xdr:row>
      <xdr:rowOff>121920</xdr:rowOff>
    </xdr:to>
    <xdr:cxnSp macro="">
      <xdr:nvCxnSpPr>
        <xdr:cNvPr id="143" name="直線コネクタ 142"/>
        <xdr:cNvCxnSpPr/>
      </xdr:nvCxnSpPr>
      <xdr:spPr>
        <a:xfrm>
          <a:off x="4546600" y="1006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99077</xdr:rowOff>
    </xdr:from>
    <xdr:ext cx="405111" cy="259045"/>
    <xdr:sp macro="" textlink="">
      <xdr:nvSpPr>
        <xdr:cNvPr id="144" name="【体育館・プール】&#10;有形固定資産減価償却率平均値テキスト"/>
        <xdr:cNvSpPr txBox="1"/>
      </xdr:nvSpPr>
      <xdr:spPr>
        <a:xfrm>
          <a:off x="47244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120650</xdr:rowOff>
    </xdr:from>
    <xdr:to>
      <xdr:col>6</xdr:col>
      <xdr:colOff>561975</xdr:colOff>
      <xdr:row>62</xdr:row>
      <xdr:rowOff>50800</xdr:rowOff>
    </xdr:to>
    <xdr:sp macro="" textlink="">
      <xdr:nvSpPr>
        <xdr:cNvPr id="145" name="フローチャート : 判断 144"/>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124460</xdr:rowOff>
    </xdr:from>
    <xdr:to>
      <xdr:col>5</xdr:col>
      <xdr:colOff>409575</xdr:colOff>
      <xdr:row>62</xdr:row>
      <xdr:rowOff>54610</xdr:rowOff>
    </xdr:to>
    <xdr:sp macro="" textlink="">
      <xdr:nvSpPr>
        <xdr:cNvPr id="146" name="フローチャート : 判断 145"/>
        <xdr:cNvSpPr/>
      </xdr:nvSpPr>
      <xdr:spPr>
        <a:xfrm>
          <a:off x="3746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45737</xdr:rowOff>
    </xdr:from>
    <xdr:ext cx="405111" cy="259045"/>
    <xdr:sp macro="" textlink="">
      <xdr:nvSpPr>
        <xdr:cNvPr id="147" name="n_1aveValue【体育館・プール】&#10;有形固定資産減価償却率"/>
        <xdr:cNvSpPr txBox="1"/>
      </xdr:nvSpPr>
      <xdr:spPr>
        <a:xfrm>
          <a:off x="3582043"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97790</xdr:rowOff>
    </xdr:from>
    <xdr:to>
      <xdr:col>5</xdr:col>
      <xdr:colOff>409575</xdr:colOff>
      <xdr:row>57</xdr:row>
      <xdr:rowOff>27940</xdr:rowOff>
    </xdr:to>
    <xdr:sp macro="" textlink="">
      <xdr:nvSpPr>
        <xdr:cNvPr id="153" name="円/楕円 152"/>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44467</xdr:rowOff>
    </xdr:from>
    <xdr:ext cx="405111" cy="259045"/>
    <xdr:sp macro="" textlink="">
      <xdr:nvSpPr>
        <xdr:cNvPr id="154" name="n_1mainValue【体育館・プール】&#10;有形固定資産減価償却率"/>
        <xdr:cNvSpPr txBox="1"/>
      </xdr:nvSpPr>
      <xdr:spPr>
        <a:xfrm>
          <a:off x="3582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5" name="テキスト ボックス 16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6" name="直線コネクタ 16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7" name="テキスト ボックス 16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8" name="直線コネクタ 16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9" name="テキスト ボックス 16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0" name="直線コネクタ 16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1" name="テキスト ボックス 17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2" name="直線コネクタ 17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3" name="テキスト ボックス 17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4" name="直線コネクタ 17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5" name="テキスト ボックス 17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6" name="直線コネクタ 17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7" name="テキスト ボックス 17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1" name="直線コネクタ 180"/>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2"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83" name="直線コネクタ 182"/>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84"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85" name="直線コネクタ 184"/>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86"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87" name="フローチャート : 判断 186"/>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88" name="フローチャート : 判断 187"/>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29227</xdr:rowOff>
    </xdr:from>
    <xdr:ext cx="469744" cy="259045"/>
    <xdr:sp macro="" textlink="">
      <xdr:nvSpPr>
        <xdr:cNvPr id="189"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55335</xdr:rowOff>
    </xdr:from>
    <xdr:to>
      <xdr:col>14</xdr:col>
      <xdr:colOff>79375</xdr:colOff>
      <xdr:row>63</xdr:row>
      <xdr:rowOff>156935</xdr:rowOff>
    </xdr:to>
    <xdr:sp macro="" textlink="">
      <xdr:nvSpPr>
        <xdr:cNvPr id="195" name="円/楕円 194"/>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148062</xdr:rowOff>
    </xdr:from>
    <xdr:ext cx="469744" cy="259045"/>
    <xdr:sp macro="" textlink="">
      <xdr:nvSpPr>
        <xdr:cNvPr id="196" name="n_1mainValue【体育館・プール】&#10;一人当たり面積"/>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23" name="直線コネクタ 22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2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25" name="直線コネクタ 22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2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27" name="直線コネクタ 22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2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29" name="フローチャート : 判断 22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30" name="フローチャート : 判断 22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52269</xdr:rowOff>
    </xdr:from>
    <xdr:ext cx="405111" cy="259045"/>
    <xdr:sp macro="" textlink="">
      <xdr:nvSpPr>
        <xdr:cNvPr id="231" name="n_1aveValue【福祉施設】&#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90170</xdr:rowOff>
    </xdr:from>
    <xdr:to>
      <xdr:col>5</xdr:col>
      <xdr:colOff>409575</xdr:colOff>
      <xdr:row>80</xdr:row>
      <xdr:rowOff>20320</xdr:rowOff>
    </xdr:to>
    <xdr:sp macro="" textlink="">
      <xdr:nvSpPr>
        <xdr:cNvPr id="237" name="円/楕円 236"/>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36847</xdr:rowOff>
    </xdr:from>
    <xdr:ext cx="405111" cy="259045"/>
    <xdr:sp macro="" textlink="">
      <xdr:nvSpPr>
        <xdr:cNvPr id="238" name="n_1mainValue【福祉施設】&#10;有形固定資産減価償却率"/>
        <xdr:cNvSpPr txBox="1"/>
      </xdr:nvSpPr>
      <xdr:spPr>
        <a:xfrm>
          <a:off x="3582043"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9" name="テキスト ボックス 24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61" name="直線コネクタ 260"/>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62"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63" name="直線コネクタ 262"/>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64"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65" name="直線コネクタ 264"/>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66"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67" name="フローチャート : 判断 266"/>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8" name="フローチャート : 判断 267"/>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269"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33020</xdr:rowOff>
    </xdr:from>
    <xdr:to>
      <xdr:col>14</xdr:col>
      <xdr:colOff>79375</xdr:colOff>
      <xdr:row>84</xdr:row>
      <xdr:rowOff>134620</xdr:rowOff>
    </xdr:to>
    <xdr:sp macro="" textlink="">
      <xdr:nvSpPr>
        <xdr:cNvPr id="275" name="円/楕円 27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125747</xdr:rowOff>
    </xdr:from>
    <xdr:ext cx="469744" cy="259045"/>
    <xdr:sp macro="" textlink="">
      <xdr:nvSpPr>
        <xdr:cNvPr id="276"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7" name="テキスト ボックス 2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9" name="テキスト ボックス 2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5" name="テキスト ボックス 29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299" name="直線コネクタ 298"/>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00"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01" name="直線コネクタ 300"/>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0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03" name="直線コネクタ 30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04"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05" name="フローチャート : 判断 304"/>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06" name="フローチャート : 判断 305"/>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12971</xdr:rowOff>
    </xdr:from>
    <xdr:ext cx="405111" cy="259045"/>
    <xdr:sp macro="" textlink="">
      <xdr:nvSpPr>
        <xdr:cNvPr id="307"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313" name="円/楕円 312"/>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314"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25" name="直線コネクタ 3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6" name="テキスト ボックス 3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34" name="直線コネクタ 333"/>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35"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36" name="直線コネクタ 335"/>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37"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38" name="直線コネクタ 337"/>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26688</xdr:rowOff>
    </xdr:from>
    <xdr:ext cx="469744" cy="259045"/>
    <xdr:sp macro="" textlink="">
      <xdr:nvSpPr>
        <xdr:cNvPr id="339" name="【市民会館】&#10;一人当たり面積平均値テキスト"/>
        <xdr:cNvSpPr txBox="1"/>
      </xdr:nvSpPr>
      <xdr:spPr>
        <a:xfrm>
          <a:off x="10566400" y="1802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40" name="フローチャート : 判断 339"/>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41" name="フローチャート : 判断 340"/>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154957</xdr:rowOff>
    </xdr:from>
    <xdr:ext cx="469744" cy="259045"/>
    <xdr:sp macro="" textlink="">
      <xdr:nvSpPr>
        <xdr:cNvPr id="342"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48261</xdr:rowOff>
    </xdr:from>
    <xdr:to>
      <xdr:col>14</xdr:col>
      <xdr:colOff>79375</xdr:colOff>
      <xdr:row>107</xdr:row>
      <xdr:rowOff>149861</xdr:rowOff>
    </xdr:to>
    <xdr:sp macro="" textlink="">
      <xdr:nvSpPr>
        <xdr:cNvPr id="348" name="円/楕円 347"/>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140988</xdr:rowOff>
    </xdr:from>
    <xdr:ext cx="469744" cy="259045"/>
    <xdr:sp macro="" textlink="">
      <xdr:nvSpPr>
        <xdr:cNvPr id="349"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0" name="テキスト ボックス 3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1" name="直線コネクタ 36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2" name="テキスト ボックス 36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3" name="直線コネクタ 36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4" name="テキスト ボックス 36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5" name="直線コネクタ 36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6" name="テキスト ボックス 36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7" name="直線コネクタ 36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8" name="テキスト ボックス 36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0" name="テキスト ボックス 36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72" name="直線コネクタ 371"/>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73"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74" name="直線コネクタ 373"/>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75"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76" name="直線コネクタ 375"/>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77"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378" name="フローチャート : 判断 377"/>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379" name="フローチャート : 判断 378"/>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61231</xdr:rowOff>
    </xdr:from>
    <xdr:ext cx="405111" cy="259045"/>
    <xdr:sp macro="" textlink="">
      <xdr:nvSpPr>
        <xdr:cNvPr id="380"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52832</xdr:rowOff>
    </xdr:from>
    <xdr:to>
      <xdr:col>22</xdr:col>
      <xdr:colOff>415925</xdr:colOff>
      <xdr:row>36</xdr:row>
      <xdr:rowOff>154432</xdr:rowOff>
    </xdr:to>
    <xdr:sp macro="" textlink="">
      <xdr:nvSpPr>
        <xdr:cNvPr id="386" name="円/楕円 385"/>
        <xdr:cNvSpPr/>
      </xdr:nvSpPr>
      <xdr:spPr>
        <a:xfrm>
          <a:off x="15430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87" name="n_1mainValue【一般廃棄物処理施設】&#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8" name="テキスト ボックス 39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0" name="テキスト ボックス 39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2" name="テキスト ボックス 40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4" name="テキスト ボックス 40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6" name="テキスト ボックス 40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8" name="テキスト ボックス 40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12" name="直線コネクタ 411"/>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13"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14" name="直線コネクタ 413"/>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15"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16" name="直線コネクタ 415"/>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17"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18" name="フローチャート : 判断 417"/>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19" name="フローチャート : 判断 418"/>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88587</xdr:rowOff>
    </xdr:from>
    <xdr:ext cx="534377" cy="259045"/>
    <xdr:sp macro="" textlink="">
      <xdr:nvSpPr>
        <xdr:cNvPr id="420" name="n_1aveValue【一般廃棄物処理施設】&#10;一人当たり有形固定資産（償却資産）額"/>
        <xdr:cNvSpPr txBox="1"/>
      </xdr:nvSpPr>
      <xdr:spPr>
        <a:xfrm>
          <a:off x="210434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26314</xdr:rowOff>
    </xdr:from>
    <xdr:to>
      <xdr:col>31</xdr:col>
      <xdr:colOff>85725</xdr:colOff>
      <xdr:row>37</xdr:row>
      <xdr:rowOff>127914</xdr:rowOff>
    </xdr:to>
    <xdr:sp macro="" textlink="">
      <xdr:nvSpPr>
        <xdr:cNvPr id="426" name="円/楕円 425"/>
        <xdr:cNvSpPr/>
      </xdr:nvSpPr>
      <xdr:spPr>
        <a:xfrm>
          <a:off x="21272500" y="63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119041</xdr:rowOff>
    </xdr:from>
    <xdr:ext cx="534377" cy="259045"/>
    <xdr:sp macro="" textlink="">
      <xdr:nvSpPr>
        <xdr:cNvPr id="427" name="n_1mainValue【一般廃棄物処理施設】&#10;一人当たり有形固定資産（償却資産）額"/>
        <xdr:cNvSpPr txBox="1"/>
      </xdr:nvSpPr>
      <xdr:spPr>
        <a:xfrm>
          <a:off x="21043411" y="64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52" name="直線コネクタ 451"/>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53"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54" name="直線コネクタ 453"/>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55"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56" name="直線コネクタ 45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57"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58" name="フローチャート : 判断 457"/>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59" name="フローチャート : 判断 45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60"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90170</xdr:rowOff>
    </xdr:from>
    <xdr:to>
      <xdr:col>22</xdr:col>
      <xdr:colOff>415925</xdr:colOff>
      <xdr:row>57</xdr:row>
      <xdr:rowOff>20320</xdr:rowOff>
    </xdr:to>
    <xdr:sp macro="" textlink="">
      <xdr:nvSpPr>
        <xdr:cNvPr id="466" name="円/楕円 465"/>
        <xdr:cNvSpPr/>
      </xdr:nvSpPr>
      <xdr:spPr>
        <a:xfrm>
          <a:off x="1543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36847</xdr:rowOff>
    </xdr:from>
    <xdr:ext cx="405111" cy="259045"/>
    <xdr:sp macro="" textlink="">
      <xdr:nvSpPr>
        <xdr:cNvPr id="467" name="n_1mainValue【保健センター・保健所】&#10;有形固定資産減価償却率"/>
        <xdr:cNvSpPr txBox="1"/>
      </xdr:nvSpPr>
      <xdr:spPr>
        <a:xfrm>
          <a:off x="15266043"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491" name="直線コネクタ 490"/>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2"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3" name="直線コネクタ 492"/>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4"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5" name="直線コネクタ 49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496"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497" name="フローチャート : 判断 496"/>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498" name="フローチャート : 判断 497"/>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48277</xdr:rowOff>
    </xdr:from>
    <xdr:ext cx="469744" cy="259045"/>
    <xdr:sp macro="" textlink="">
      <xdr:nvSpPr>
        <xdr:cNvPr id="499"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158750</xdr:rowOff>
    </xdr:from>
    <xdr:to>
      <xdr:col>31</xdr:col>
      <xdr:colOff>85725</xdr:colOff>
      <xdr:row>62</xdr:row>
      <xdr:rowOff>88900</xdr:rowOff>
    </xdr:to>
    <xdr:sp macro="" textlink="">
      <xdr:nvSpPr>
        <xdr:cNvPr id="505" name="円/楕円 504"/>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80027</xdr:rowOff>
    </xdr:from>
    <xdr:ext cx="469744" cy="259045"/>
    <xdr:sp macro="" textlink="">
      <xdr:nvSpPr>
        <xdr:cNvPr id="506"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7" name="テキスト ボックス 5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8" name="直線コネクタ 5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9" name="テキスト ボックス 5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0" name="直線コネクタ 5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1" name="テキスト ボックス 5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2" name="直線コネクタ 5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3" name="テキスト ボックス 5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4" name="直線コネクタ 5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5" name="テキスト ボックス 5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6" name="直線コネクタ 5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7" name="テキスト ボックス 5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9" name="テキスト ボックス 5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31" name="直線コネクタ 530"/>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32"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33" name="直線コネクタ 532"/>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34"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35" name="直線コネクタ 534"/>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156227</xdr:rowOff>
    </xdr:from>
    <xdr:ext cx="405111" cy="259045"/>
    <xdr:sp macro="" textlink="">
      <xdr:nvSpPr>
        <xdr:cNvPr id="536" name="【消防施設】&#10;有形固定資産減価償却率平均値テキスト"/>
        <xdr:cNvSpPr txBox="1"/>
      </xdr:nvSpPr>
      <xdr:spPr>
        <a:xfrm>
          <a:off x="16408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37" name="フローチャート : 判断 536"/>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38" name="フローチャート : 判断 53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86377</xdr:rowOff>
    </xdr:from>
    <xdr:ext cx="405111" cy="259045"/>
    <xdr:sp macro="" textlink="">
      <xdr:nvSpPr>
        <xdr:cNvPr id="539"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33020</xdr:rowOff>
    </xdr:from>
    <xdr:to>
      <xdr:col>22</xdr:col>
      <xdr:colOff>415925</xdr:colOff>
      <xdr:row>82</xdr:row>
      <xdr:rowOff>134620</xdr:rowOff>
    </xdr:to>
    <xdr:sp macro="" textlink="">
      <xdr:nvSpPr>
        <xdr:cNvPr id="545" name="円/楕円 544"/>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125747</xdr:rowOff>
    </xdr:from>
    <xdr:ext cx="405111" cy="259045"/>
    <xdr:sp macro="" textlink="">
      <xdr:nvSpPr>
        <xdr:cNvPr id="546" name="n_1mainValue【消防施設】&#10;有形固定資産減価償却率"/>
        <xdr:cNvSpPr txBox="1"/>
      </xdr:nvSpPr>
      <xdr:spPr>
        <a:xfrm>
          <a:off x="15266043"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7" name="テキスト ボックス 55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571" name="直線コネクタ 570"/>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72"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73" name="直線コネクタ 57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574"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575" name="直線コネクタ 574"/>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6"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7" name="フローチャート : 判断 576"/>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78" name="フローチャート : 判断 577"/>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79"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85" name="円/楕円 58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80027</xdr:rowOff>
    </xdr:from>
    <xdr:ext cx="469744" cy="259045"/>
    <xdr:sp macro="" textlink="">
      <xdr:nvSpPr>
        <xdr:cNvPr id="58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8" name="直線コネクタ 59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9" name="テキスト ボックス 59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00" name="直線コネクタ 59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01" name="テキスト ボックス 60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2" name="直線コネクタ 60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3" name="テキスト ボックス 60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4" name="直線コネクタ 60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5" name="テキスト ボックス 60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7" name="テキスト ボックス 60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09" name="直線コネクタ 60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1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11" name="直線コネクタ 61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1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13" name="直線コネクタ 61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1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15" name="フローチャート : 判断 61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16" name="フローチャート : 判断 61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10685</xdr:rowOff>
    </xdr:from>
    <xdr:ext cx="405111" cy="259045"/>
    <xdr:sp macro="" textlink="">
      <xdr:nvSpPr>
        <xdr:cNvPr id="617" name="n_1aveValue【庁舎】&#10;有形固定資産減価償却率"/>
        <xdr:cNvSpPr txBox="1"/>
      </xdr:nvSpPr>
      <xdr:spPr>
        <a:xfrm>
          <a:off x="15266043" y="1767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29972</xdr:rowOff>
    </xdr:from>
    <xdr:to>
      <xdr:col>22</xdr:col>
      <xdr:colOff>415925</xdr:colOff>
      <xdr:row>102</xdr:row>
      <xdr:rowOff>131572</xdr:rowOff>
    </xdr:to>
    <xdr:sp macro="" textlink="">
      <xdr:nvSpPr>
        <xdr:cNvPr id="623" name="円/楕円 622"/>
        <xdr:cNvSpPr/>
      </xdr:nvSpPr>
      <xdr:spPr>
        <a:xfrm>
          <a:off x="15430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148099</xdr:rowOff>
    </xdr:from>
    <xdr:ext cx="405111" cy="259045"/>
    <xdr:sp macro="" textlink="">
      <xdr:nvSpPr>
        <xdr:cNvPr id="624" name="n_1mainValue【庁舎】&#10;有形固定資産減価償却率"/>
        <xdr:cNvSpPr txBox="1"/>
      </xdr:nvSpPr>
      <xdr:spPr>
        <a:xfrm>
          <a:off x="15266043"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5" name="テキスト ボックス 6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51" name="直線コネクタ 650"/>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52"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53" name="直線コネクタ 652"/>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54"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55" name="直線コネクタ 654"/>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656"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657" name="フローチャート : 判断 656"/>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58" name="フローチャート : 判断 657"/>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59"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25400</xdr:rowOff>
    </xdr:from>
    <xdr:to>
      <xdr:col>31</xdr:col>
      <xdr:colOff>85725</xdr:colOff>
      <xdr:row>108</xdr:row>
      <xdr:rowOff>127000</xdr:rowOff>
    </xdr:to>
    <xdr:sp macro="" textlink="">
      <xdr:nvSpPr>
        <xdr:cNvPr id="665" name="円/楕円 664"/>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118127</xdr:rowOff>
    </xdr:from>
    <xdr:ext cx="469744" cy="259045"/>
    <xdr:sp macro="" textlink="">
      <xdr:nvSpPr>
        <xdr:cNvPr id="666"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体育館・プールについては，アセットマネジメント基本方針に基づき施設の長寿命化を進めているため，有形固定資産減価償却率が高くなっている。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市民会館は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件のみであり，減価償却済みであるため，減価償却率が</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となっている。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当市では人口が増加傾向にあるが，行政運営の効率化により，既存の庁舎で対応できているため，庁舎の一人あたりの面積が類似団体と比較して低くなってる反面，</a:t>
          </a:r>
          <a:endParaRPr lang="ja-JP" altLang="ja-JP">
            <a:effectLst/>
          </a:endParaRPr>
        </a:p>
        <a:p>
          <a:pPr eaLnBrk="1" fontAlgn="auto" latinLnBrk="0" hangingPunct="1"/>
          <a:r>
            <a:rPr lang="ja-JP" altLang="ja-JP" sz="1100">
              <a:solidFill>
                <a:schemeClr val="dk1"/>
              </a:solidFill>
              <a:effectLst/>
              <a:latin typeface="+mn-lt"/>
              <a:ea typeface="+mn-ea"/>
              <a:cs typeface="+mn-cs"/>
            </a:rPr>
            <a:t>有形固定資産減価償却率が類似団体平均値より高い水準にあり，今後アセットマネジメント基本方針に基づき，長寿命化を進めていく。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財政力指数の分母となる基準財政需要額が増加したものの，分子となる基準財政収入額が，市税収入の増等により，平成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年度は対前年度比</a:t>
          </a:r>
          <a:r>
            <a:rPr kumimoji="1" lang="en-US" altLang="ja-JP" sz="1100" baseline="0">
              <a:solidFill>
                <a:schemeClr val="dk1"/>
              </a:solidFill>
              <a:effectLst/>
              <a:latin typeface="+mn-lt"/>
              <a:ea typeface="+mn-ea"/>
              <a:cs typeface="+mn-cs"/>
            </a:rPr>
            <a:t>71</a:t>
          </a:r>
          <a:r>
            <a:rPr kumimoji="1" lang="ja-JP" altLang="ja-JP" sz="1100" baseline="0">
              <a:solidFill>
                <a:schemeClr val="dk1"/>
              </a:solidFill>
              <a:effectLst/>
              <a:latin typeface="+mn-lt"/>
              <a:ea typeface="+mn-ea"/>
              <a:cs typeface="+mn-cs"/>
            </a:rPr>
            <a:t>億円の増と伸びが大きかったことが，財政力指数の上昇要因となっている。</a:t>
          </a:r>
          <a:endParaRPr lang="ja-JP" altLang="ja-JP" sz="1400">
            <a:effectLst/>
          </a:endParaRPr>
        </a:p>
        <a:p>
          <a:r>
            <a:rPr kumimoji="1" lang="ja-JP" altLang="ja-JP" sz="1100" baseline="0">
              <a:solidFill>
                <a:schemeClr val="dk1"/>
              </a:solidFill>
              <a:effectLst/>
              <a:latin typeface="+mn-lt"/>
              <a:ea typeface="+mn-ea"/>
              <a:cs typeface="+mn-cs"/>
            </a:rPr>
            <a:t>　今後も財政運営プランの取り組みを進め，財政基盤の強化に努めていく。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153670</xdr:rowOff>
    </xdr:to>
    <xdr:cxnSp macro="">
      <xdr:nvCxnSpPr>
        <xdr:cNvPr id="66" name="直線コネクタ 65"/>
        <xdr:cNvCxnSpPr/>
      </xdr:nvCxnSpPr>
      <xdr:spPr>
        <a:xfrm flipV="1">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78740</xdr:rowOff>
    </xdr:to>
    <xdr:cxnSp macro="">
      <xdr:nvCxnSpPr>
        <xdr:cNvPr id="69" name="直線コネクタ 68"/>
        <xdr:cNvCxnSpPr/>
      </xdr:nvCxnSpPr>
      <xdr:spPr>
        <a:xfrm flipV="1">
          <a:off x="3225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78740</xdr:rowOff>
    </xdr:from>
    <xdr:to>
      <xdr:col>4</xdr:col>
      <xdr:colOff>482600</xdr:colOff>
      <xdr:row>40</xdr:row>
      <xdr:rowOff>127000</xdr:rowOff>
    </xdr:to>
    <xdr:cxnSp macro="">
      <xdr:nvCxnSpPr>
        <xdr:cNvPr id="72" name="直線コネクタ 71"/>
        <xdr:cNvCxnSpPr/>
      </xdr:nvCxnSpPr>
      <xdr:spPr>
        <a:xfrm flipV="1">
          <a:off x="2336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3810</xdr:rowOff>
    </xdr:to>
    <xdr:cxnSp macro="">
      <xdr:nvCxnSpPr>
        <xdr:cNvPr id="75" name="直線コネクタ 74"/>
        <xdr:cNvCxnSpPr/>
      </xdr:nvCxnSpPr>
      <xdr:spPr>
        <a:xfrm flipV="1">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89" name="円/楕円 88"/>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90" name="テキスト ボックス 89"/>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経常収支比率は，平成</a:t>
          </a:r>
          <a:r>
            <a:rPr kumimoji="1" lang="en-US" altLang="ja-JP" sz="1100">
              <a:latin typeface="ＭＳ Ｐゴシック"/>
            </a:rPr>
            <a:t>27</a:t>
          </a:r>
          <a:r>
            <a:rPr kumimoji="1" lang="ja-JP" altLang="en-US" sz="1100">
              <a:latin typeface="ＭＳ Ｐゴシック"/>
            </a:rPr>
            <a:t>年度決算額と比較して，</a:t>
          </a:r>
          <a:r>
            <a:rPr kumimoji="1" lang="en-US" altLang="ja-JP" sz="1100">
              <a:latin typeface="ＭＳ Ｐゴシック"/>
            </a:rPr>
            <a:t>1.8%</a:t>
          </a:r>
          <a:r>
            <a:rPr kumimoji="1" lang="ja-JP" altLang="en-US" sz="1100">
              <a:latin typeface="ＭＳ Ｐゴシック"/>
            </a:rPr>
            <a:t>増加の</a:t>
          </a:r>
          <a:r>
            <a:rPr kumimoji="1" lang="en-US" altLang="ja-JP" sz="1100">
              <a:latin typeface="ＭＳ Ｐゴシック"/>
            </a:rPr>
            <a:t>94.3%</a:t>
          </a:r>
          <a:r>
            <a:rPr kumimoji="1" lang="ja-JP" altLang="en-US" sz="1100">
              <a:latin typeface="ＭＳ Ｐゴシック"/>
            </a:rPr>
            <a:t>となったものの，類似団体の平均を下回っている。</a:t>
          </a:r>
          <a:endParaRPr kumimoji="1" lang="en-US" altLang="ja-JP" sz="1100">
            <a:latin typeface="ＭＳ Ｐゴシック"/>
          </a:endParaRPr>
        </a:p>
        <a:p>
          <a:r>
            <a:rPr kumimoji="1" lang="ja-JP" altLang="en-US" sz="1100">
              <a:latin typeface="ＭＳ Ｐゴシック"/>
            </a:rPr>
            <a:t>　経常経費に充当する一般財源は増加したものの，臨時財政対策債や地方消費税交付金，地方交付税などの経常一般財源の減などが，経常収支比率増加の要因となっている。</a:t>
          </a:r>
          <a:endParaRPr kumimoji="1" lang="en-US" altLang="ja-JP" sz="1100">
            <a:latin typeface="ＭＳ Ｐゴシック"/>
          </a:endParaRPr>
        </a:p>
        <a:p>
          <a:r>
            <a:rPr kumimoji="1" lang="ja-JP" altLang="en-US" sz="1100">
              <a:latin typeface="ＭＳ Ｐゴシック"/>
            </a:rPr>
            <a:t>　経常収支比率は</a:t>
          </a:r>
          <a:r>
            <a:rPr kumimoji="1" lang="en-US" altLang="ja-JP" sz="1100">
              <a:latin typeface="ＭＳ Ｐゴシック"/>
            </a:rPr>
            <a:t>1.8%</a:t>
          </a:r>
          <a:r>
            <a:rPr kumimoji="1" lang="ja-JP" altLang="en-US" sz="1100">
              <a:latin typeface="ＭＳ Ｐゴシック"/>
            </a:rPr>
            <a:t>増加したものの，政令市の中では，</a:t>
          </a:r>
          <a:r>
            <a:rPr kumimoji="1" lang="en-US" altLang="ja-JP" sz="1100">
              <a:latin typeface="ＭＳ Ｐゴシック"/>
            </a:rPr>
            <a:t>20</a:t>
          </a:r>
          <a:r>
            <a:rPr kumimoji="1" lang="ja-JP" altLang="en-US" sz="1100">
              <a:latin typeface="ＭＳ Ｐゴシック"/>
            </a:rPr>
            <a:t>都市中低い方から</a:t>
          </a:r>
          <a:r>
            <a:rPr kumimoji="1" lang="en-US" altLang="ja-JP" sz="1100">
              <a:latin typeface="ＭＳ Ｐゴシック"/>
            </a:rPr>
            <a:t>5</a:t>
          </a:r>
          <a:r>
            <a:rPr kumimoji="1" lang="ja-JP" altLang="en-US" sz="1100">
              <a:latin typeface="ＭＳ Ｐゴシック"/>
            </a:rPr>
            <a:t>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106741</xdr:rowOff>
    </xdr:from>
    <xdr:to>
      <xdr:col>7</xdr:col>
      <xdr:colOff>152400</xdr:colOff>
      <xdr:row>62</xdr:row>
      <xdr:rowOff>142119</xdr:rowOff>
    </xdr:to>
    <xdr:cxnSp macro="">
      <xdr:nvCxnSpPr>
        <xdr:cNvPr id="131" name="直線コネクタ 130"/>
        <xdr:cNvCxnSpPr/>
      </xdr:nvCxnSpPr>
      <xdr:spPr>
        <a:xfrm>
          <a:off x="4114800" y="10565191"/>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106741</xdr:rowOff>
    </xdr:from>
    <xdr:to>
      <xdr:col>6</xdr:col>
      <xdr:colOff>0</xdr:colOff>
      <xdr:row>62</xdr:row>
      <xdr:rowOff>27215</xdr:rowOff>
    </xdr:to>
    <xdr:cxnSp macro="">
      <xdr:nvCxnSpPr>
        <xdr:cNvPr id="134" name="直線コネクタ 133"/>
        <xdr:cNvCxnSpPr/>
      </xdr:nvCxnSpPr>
      <xdr:spPr>
        <a:xfrm flipV="1">
          <a:off x="3225800" y="1056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82852</xdr:rowOff>
    </xdr:from>
    <xdr:to>
      <xdr:col>4</xdr:col>
      <xdr:colOff>482600</xdr:colOff>
      <xdr:row>62</xdr:row>
      <xdr:rowOff>27215</xdr:rowOff>
    </xdr:to>
    <xdr:cxnSp macro="">
      <xdr:nvCxnSpPr>
        <xdr:cNvPr id="137" name="直線コネクタ 136"/>
        <xdr:cNvCxnSpPr/>
      </xdr:nvCxnSpPr>
      <xdr:spPr>
        <a:xfrm>
          <a:off x="2336800" y="10369852"/>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82852</xdr:rowOff>
    </xdr:from>
    <xdr:to>
      <xdr:col>3</xdr:col>
      <xdr:colOff>279400</xdr:colOff>
      <xdr:row>61</xdr:row>
      <xdr:rowOff>14817</xdr:rowOff>
    </xdr:to>
    <xdr:cxnSp macro="">
      <xdr:nvCxnSpPr>
        <xdr:cNvPr id="140" name="直線コネクタ 139"/>
        <xdr:cNvCxnSpPr/>
      </xdr:nvCxnSpPr>
      <xdr:spPr>
        <a:xfrm flipV="1">
          <a:off x="1447800" y="1036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91319</xdr:rowOff>
    </xdr:from>
    <xdr:to>
      <xdr:col>7</xdr:col>
      <xdr:colOff>203200</xdr:colOff>
      <xdr:row>63</xdr:row>
      <xdr:rowOff>21469</xdr:rowOff>
    </xdr:to>
    <xdr:sp macro="" textlink="">
      <xdr:nvSpPr>
        <xdr:cNvPr id="150" name="円/楕円 149"/>
        <xdr:cNvSpPr/>
      </xdr:nvSpPr>
      <xdr:spPr>
        <a:xfrm>
          <a:off x="4902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107846</xdr:rowOff>
    </xdr:from>
    <xdr:ext cx="762000" cy="259045"/>
    <xdr:sp macro="" textlink="">
      <xdr:nvSpPr>
        <xdr:cNvPr id="151" name="財政構造の弾力性該当値テキスト"/>
        <xdr:cNvSpPr txBox="1"/>
      </xdr:nvSpPr>
      <xdr:spPr>
        <a:xfrm>
          <a:off x="50419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55941</xdr:rowOff>
    </xdr:from>
    <xdr:to>
      <xdr:col>6</xdr:col>
      <xdr:colOff>50800</xdr:colOff>
      <xdr:row>61</xdr:row>
      <xdr:rowOff>157541</xdr:rowOff>
    </xdr:to>
    <xdr:sp macro="" textlink="">
      <xdr:nvSpPr>
        <xdr:cNvPr id="152" name="円/楕円 151"/>
        <xdr:cNvSpPr/>
      </xdr:nvSpPr>
      <xdr:spPr>
        <a:xfrm>
          <a:off x="4064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167718</xdr:rowOff>
    </xdr:from>
    <xdr:ext cx="736600" cy="259045"/>
    <xdr:sp macro="" textlink="">
      <xdr:nvSpPr>
        <xdr:cNvPr id="153" name="テキスト ボックス 152"/>
        <xdr:cNvSpPr txBox="1"/>
      </xdr:nvSpPr>
      <xdr:spPr>
        <a:xfrm>
          <a:off x="3733800" y="1028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147865</xdr:rowOff>
    </xdr:from>
    <xdr:to>
      <xdr:col>4</xdr:col>
      <xdr:colOff>533400</xdr:colOff>
      <xdr:row>62</xdr:row>
      <xdr:rowOff>78015</xdr:rowOff>
    </xdr:to>
    <xdr:sp macro="" textlink="">
      <xdr:nvSpPr>
        <xdr:cNvPr id="154" name="円/楕円 153"/>
        <xdr:cNvSpPr/>
      </xdr:nvSpPr>
      <xdr:spPr>
        <a:xfrm>
          <a:off x="3175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88192</xdr:rowOff>
    </xdr:from>
    <xdr:ext cx="762000" cy="259045"/>
    <xdr:sp macro="" textlink="">
      <xdr:nvSpPr>
        <xdr:cNvPr id="155" name="テキスト ボックス 154"/>
        <xdr:cNvSpPr txBox="1"/>
      </xdr:nvSpPr>
      <xdr:spPr>
        <a:xfrm>
          <a:off x="2844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32052</xdr:rowOff>
    </xdr:from>
    <xdr:to>
      <xdr:col>3</xdr:col>
      <xdr:colOff>330200</xdr:colOff>
      <xdr:row>60</xdr:row>
      <xdr:rowOff>133652</xdr:rowOff>
    </xdr:to>
    <xdr:sp macro="" textlink="">
      <xdr:nvSpPr>
        <xdr:cNvPr id="156" name="円/楕円 155"/>
        <xdr:cNvSpPr/>
      </xdr:nvSpPr>
      <xdr:spPr>
        <a:xfrm>
          <a:off x="2286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143829</xdr:rowOff>
    </xdr:from>
    <xdr:ext cx="762000" cy="259045"/>
    <xdr:sp macro="" textlink="">
      <xdr:nvSpPr>
        <xdr:cNvPr id="157" name="テキスト ボックス 156"/>
        <xdr:cNvSpPr txBox="1"/>
      </xdr:nvSpPr>
      <xdr:spPr>
        <a:xfrm>
          <a:off x="1955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58" name="円/楕円 157"/>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59" name="テキスト ボックス 158"/>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人件費，物件費及び維持補修費の合計額の人口１人当たりの金額は，平成</a:t>
          </a:r>
          <a:r>
            <a:rPr kumimoji="1" lang="en-US" altLang="ja-JP" sz="1100">
              <a:latin typeface="ＭＳ Ｐゴシック"/>
            </a:rPr>
            <a:t>27</a:t>
          </a:r>
          <a:r>
            <a:rPr kumimoji="1" lang="ja-JP" altLang="en-US" sz="1100">
              <a:latin typeface="ＭＳ Ｐゴシック"/>
            </a:rPr>
            <a:t>年度決算額と比較してほぼ横ばいであり，類似団体平均を下回っている。</a:t>
          </a:r>
          <a:endParaRPr kumimoji="1" lang="en-US" altLang="ja-JP" sz="1100">
            <a:latin typeface="ＭＳ Ｐゴシック"/>
          </a:endParaRPr>
        </a:p>
        <a:p>
          <a:r>
            <a:rPr kumimoji="1" lang="ja-JP" altLang="en-US" sz="1100">
              <a:latin typeface="ＭＳ Ｐゴシック"/>
            </a:rPr>
            <a:t>　人件費については，平成</a:t>
          </a:r>
          <a:r>
            <a:rPr kumimoji="1" lang="en-US" altLang="ja-JP" sz="1100">
              <a:latin typeface="ＭＳ Ｐゴシック"/>
            </a:rPr>
            <a:t>26</a:t>
          </a:r>
          <a:r>
            <a:rPr kumimoji="1" lang="ja-JP" altLang="en-US" sz="1100">
              <a:latin typeface="ＭＳ Ｐゴシック"/>
            </a:rPr>
            <a:t>年度に給与減額措置が終了したこと等から増加したものの，平成</a:t>
          </a:r>
          <a:r>
            <a:rPr kumimoji="1" lang="en-US" altLang="ja-JP" sz="1100">
              <a:latin typeface="ＭＳ Ｐゴシック"/>
            </a:rPr>
            <a:t>27</a:t>
          </a:r>
          <a:r>
            <a:rPr kumimoji="1" lang="ja-JP" altLang="en-US" sz="1100">
              <a:latin typeface="ＭＳ Ｐゴシック"/>
            </a:rPr>
            <a:t>年度及び平成</a:t>
          </a:r>
          <a:r>
            <a:rPr kumimoji="1" lang="en-US" altLang="ja-JP" sz="1100">
              <a:latin typeface="ＭＳ Ｐゴシック"/>
            </a:rPr>
            <a:t>28</a:t>
          </a:r>
          <a:r>
            <a:rPr kumimoji="1" lang="ja-JP" altLang="en-US" sz="1100">
              <a:latin typeface="ＭＳ Ｐゴシック"/>
            </a:rPr>
            <a:t>年度については概ね横ばいである。　物件費については，予防接種委託料の増（</a:t>
          </a:r>
          <a:r>
            <a:rPr kumimoji="1" lang="en-US" altLang="ja-JP" sz="1100">
              <a:latin typeface="ＭＳ Ｐゴシック"/>
            </a:rPr>
            <a:t>+2.5</a:t>
          </a:r>
          <a:r>
            <a:rPr kumimoji="1" lang="ja-JP" altLang="en-US" sz="1100">
              <a:latin typeface="ＭＳ Ｐゴシック"/>
            </a:rPr>
            <a:t>億円），小学校管理費の増（</a:t>
          </a:r>
          <a:r>
            <a:rPr kumimoji="1" lang="en-US" altLang="ja-JP" sz="1100">
              <a:latin typeface="ＭＳ Ｐゴシック"/>
            </a:rPr>
            <a:t>+2</a:t>
          </a:r>
          <a:r>
            <a:rPr kumimoji="1" lang="ja-JP" altLang="en-US" sz="1100">
              <a:latin typeface="ＭＳ Ｐゴシック"/>
            </a:rPr>
            <a:t>億円）等により</a:t>
          </a:r>
          <a:r>
            <a:rPr kumimoji="1" lang="en-US" altLang="ja-JP" sz="1100">
              <a:latin typeface="ＭＳ Ｐゴシック"/>
            </a:rPr>
            <a:t>9</a:t>
          </a:r>
          <a:r>
            <a:rPr kumimoji="1" lang="ja-JP" altLang="en-US" sz="1100">
              <a:latin typeface="ＭＳ Ｐゴシック"/>
            </a:rPr>
            <a:t>億円の増となっている。維持補修費については概ね横ばいとなっている。　総人件費の抑制などにより，柔軟な財政構造の維持に努める。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27401</xdr:rowOff>
    </xdr:from>
    <xdr:to>
      <xdr:col>7</xdr:col>
      <xdr:colOff>152400</xdr:colOff>
      <xdr:row>82</xdr:row>
      <xdr:rowOff>34375</xdr:rowOff>
    </xdr:to>
    <xdr:cxnSp macro="">
      <xdr:nvCxnSpPr>
        <xdr:cNvPr id="192" name="直線コネクタ 191"/>
        <xdr:cNvCxnSpPr/>
      </xdr:nvCxnSpPr>
      <xdr:spPr>
        <a:xfrm flipV="1">
          <a:off x="4114800" y="14086301"/>
          <a:ext cx="8382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34375</xdr:rowOff>
    </xdr:from>
    <xdr:to>
      <xdr:col>6</xdr:col>
      <xdr:colOff>0</xdr:colOff>
      <xdr:row>82</xdr:row>
      <xdr:rowOff>43689</xdr:rowOff>
    </xdr:to>
    <xdr:cxnSp macro="">
      <xdr:nvCxnSpPr>
        <xdr:cNvPr id="195" name="直線コネクタ 194"/>
        <xdr:cNvCxnSpPr/>
      </xdr:nvCxnSpPr>
      <xdr:spPr>
        <a:xfrm flipV="1">
          <a:off x="3225800" y="14093275"/>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142749</xdr:rowOff>
    </xdr:from>
    <xdr:to>
      <xdr:col>4</xdr:col>
      <xdr:colOff>482600</xdr:colOff>
      <xdr:row>82</xdr:row>
      <xdr:rowOff>43689</xdr:rowOff>
    </xdr:to>
    <xdr:cxnSp macro="">
      <xdr:nvCxnSpPr>
        <xdr:cNvPr id="198" name="直線コネクタ 197"/>
        <xdr:cNvCxnSpPr/>
      </xdr:nvCxnSpPr>
      <xdr:spPr>
        <a:xfrm>
          <a:off x="2336800" y="1403019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142749</xdr:rowOff>
    </xdr:from>
    <xdr:to>
      <xdr:col>3</xdr:col>
      <xdr:colOff>279400</xdr:colOff>
      <xdr:row>82</xdr:row>
      <xdr:rowOff>27764</xdr:rowOff>
    </xdr:to>
    <xdr:cxnSp macro="">
      <xdr:nvCxnSpPr>
        <xdr:cNvPr id="201" name="直線コネクタ 200"/>
        <xdr:cNvCxnSpPr/>
      </xdr:nvCxnSpPr>
      <xdr:spPr>
        <a:xfrm flipV="1">
          <a:off x="1447800" y="14030199"/>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148051</xdr:rowOff>
    </xdr:from>
    <xdr:to>
      <xdr:col>7</xdr:col>
      <xdr:colOff>203200</xdr:colOff>
      <xdr:row>82</xdr:row>
      <xdr:rowOff>78201</xdr:rowOff>
    </xdr:to>
    <xdr:sp macro="" textlink="">
      <xdr:nvSpPr>
        <xdr:cNvPr id="211" name="円/楕円 210"/>
        <xdr:cNvSpPr/>
      </xdr:nvSpPr>
      <xdr:spPr>
        <a:xfrm>
          <a:off x="4902200" y="140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164578</xdr:rowOff>
    </xdr:from>
    <xdr:ext cx="762000" cy="259045"/>
    <xdr:sp macro="" textlink="">
      <xdr:nvSpPr>
        <xdr:cNvPr id="212" name="人件費・物件費等の状況該当値テキスト"/>
        <xdr:cNvSpPr txBox="1"/>
      </xdr:nvSpPr>
      <xdr:spPr>
        <a:xfrm>
          <a:off x="5041900" y="1388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155025</xdr:rowOff>
    </xdr:from>
    <xdr:to>
      <xdr:col>6</xdr:col>
      <xdr:colOff>50800</xdr:colOff>
      <xdr:row>82</xdr:row>
      <xdr:rowOff>85175</xdr:rowOff>
    </xdr:to>
    <xdr:sp macro="" textlink="">
      <xdr:nvSpPr>
        <xdr:cNvPr id="213" name="円/楕円 212"/>
        <xdr:cNvSpPr/>
      </xdr:nvSpPr>
      <xdr:spPr>
        <a:xfrm>
          <a:off x="4064000" y="140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95352</xdr:rowOff>
    </xdr:from>
    <xdr:ext cx="736600" cy="259045"/>
    <xdr:sp macro="" textlink="">
      <xdr:nvSpPr>
        <xdr:cNvPr id="214" name="テキスト ボックス 213"/>
        <xdr:cNvSpPr txBox="1"/>
      </xdr:nvSpPr>
      <xdr:spPr>
        <a:xfrm>
          <a:off x="3733800" y="138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164339</xdr:rowOff>
    </xdr:from>
    <xdr:to>
      <xdr:col>4</xdr:col>
      <xdr:colOff>533400</xdr:colOff>
      <xdr:row>82</xdr:row>
      <xdr:rowOff>94489</xdr:rowOff>
    </xdr:to>
    <xdr:sp macro="" textlink="">
      <xdr:nvSpPr>
        <xdr:cNvPr id="215" name="円/楕円 214"/>
        <xdr:cNvSpPr/>
      </xdr:nvSpPr>
      <xdr:spPr>
        <a:xfrm>
          <a:off x="3175000" y="140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104666</xdr:rowOff>
    </xdr:from>
    <xdr:ext cx="762000" cy="259045"/>
    <xdr:sp macro="" textlink="">
      <xdr:nvSpPr>
        <xdr:cNvPr id="216" name="テキスト ボックス 215"/>
        <xdr:cNvSpPr txBox="1"/>
      </xdr:nvSpPr>
      <xdr:spPr>
        <a:xfrm>
          <a:off x="2844800" y="1382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91949</xdr:rowOff>
    </xdr:from>
    <xdr:to>
      <xdr:col>3</xdr:col>
      <xdr:colOff>330200</xdr:colOff>
      <xdr:row>82</xdr:row>
      <xdr:rowOff>22099</xdr:rowOff>
    </xdr:to>
    <xdr:sp macro="" textlink="">
      <xdr:nvSpPr>
        <xdr:cNvPr id="217" name="円/楕円 216"/>
        <xdr:cNvSpPr/>
      </xdr:nvSpPr>
      <xdr:spPr>
        <a:xfrm>
          <a:off x="2286000" y="139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32276</xdr:rowOff>
    </xdr:from>
    <xdr:ext cx="762000" cy="259045"/>
    <xdr:sp macro="" textlink="">
      <xdr:nvSpPr>
        <xdr:cNvPr id="218" name="テキスト ボックス 217"/>
        <xdr:cNvSpPr txBox="1"/>
      </xdr:nvSpPr>
      <xdr:spPr>
        <a:xfrm>
          <a:off x="1955800" y="137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148414</xdr:rowOff>
    </xdr:from>
    <xdr:to>
      <xdr:col>2</xdr:col>
      <xdr:colOff>127000</xdr:colOff>
      <xdr:row>82</xdr:row>
      <xdr:rowOff>78564</xdr:rowOff>
    </xdr:to>
    <xdr:sp macro="" textlink="">
      <xdr:nvSpPr>
        <xdr:cNvPr id="219" name="円/楕円 218"/>
        <xdr:cNvSpPr/>
      </xdr:nvSpPr>
      <xdr:spPr>
        <a:xfrm>
          <a:off x="1397000" y="140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88741</xdr:rowOff>
    </xdr:from>
    <xdr:ext cx="762000" cy="259045"/>
    <xdr:sp macro="" textlink="">
      <xdr:nvSpPr>
        <xdr:cNvPr id="220" name="テキスト ボックス 219"/>
        <xdr:cNvSpPr txBox="1"/>
      </xdr:nvSpPr>
      <xdr:spPr>
        <a:xfrm>
          <a:off x="1066800" y="138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800" b="0" i="0" u="none" strike="noStrike" kern="0" cap="none" spc="0" normalizeH="0" baseline="0" noProof="0">
              <a:ln>
                <a:noFill/>
              </a:ln>
              <a:solidFill>
                <a:prstClr val="black"/>
              </a:solidFill>
              <a:effectLst/>
              <a:uLnTx/>
              <a:uFillTx/>
              <a:latin typeface="+mn-lt"/>
              <a:ea typeface="+mn-ea"/>
              <a:cs typeface="+mn-cs"/>
            </a:rPr>
            <a:t>平成</a:t>
          </a:r>
          <a:r>
            <a:rPr kumimoji="0" lang="en-US" altLang="ja-JP" sz="800" b="0" i="0" u="none" strike="noStrike" kern="0" cap="none" spc="0" normalizeH="0" baseline="0" noProof="0">
              <a:ln>
                <a:noFill/>
              </a:ln>
              <a:solidFill>
                <a:prstClr val="black"/>
              </a:solidFill>
              <a:effectLst/>
              <a:uLnTx/>
              <a:uFillTx/>
              <a:latin typeface="+mn-lt"/>
              <a:ea typeface="+mn-ea"/>
              <a:cs typeface="+mn-cs"/>
            </a:rPr>
            <a:t>24</a:t>
          </a:r>
          <a:r>
            <a:rPr kumimoji="0" lang="ja-JP" altLang="ja-JP" sz="800" b="0" i="0" u="none" strike="noStrike" kern="0" cap="none" spc="0" normalizeH="0" baseline="0" noProof="0">
              <a:ln>
                <a:noFill/>
              </a:ln>
              <a:solidFill>
                <a:prstClr val="black"/>
              </a:solidFill>
              <a:effectLst/>
              <a:uLnTx/>
              <a:uFillTx/>
              <a:latin typeface="+mn-lt"/>
              <a:ea typeface="+mn-ea"/>
              <a:cs typeface="+mn-cs"/>
            </a:rPr>
            <a:t>年度（平成</a:t>
          </a:r>
          <a:r>
            <a:rPr kumimoji="0" lang="en-US" altLang="ja-JP" sz="800" b="0" i="0" u="none" strike="noStrike" kern="0" cap="none" spc="0" normalizeH="0" baseline="0" noProof="0">
              <a:ln>
                <a:noFill/>
              </a:ln>
              <a:solidFill>
                <a:prstClr val="black"/>
              </a:solidFill>
              <a:effectLst/>
              <a:uLnTx/>
              <a:uFillTx/>
              <a:latin typeface="+mn-lt"/>
              <a:ea typeface="+mn-ea"/>
              <a:cs typeface="+mn-cs"/>
            </a:rPr>
            <a:t>25</a:t>
          </a:r>
          <a:r>
            <a:rPr kumimoji="0" lang="ja-JP" altLang="ja-JP" sz="800" b="0" i="0" u="none" strike="noStrike" kern="0" cap="none" spc="0" normalizeH="0" baseline="0" noProof="0">
              <a:ln>
                <a:noFill/>
              </a:ln>
              <a:solidFill>
                <a:prstClr val="black"/>
              </a:solidFill>
              <a:effectLst/>
              <a:uLnTx/>
              <a:uFillTx/>
              <a:latin typeface="+mn-lt"/>
              <a:ea typeface="+mn-ea"/>
              <a:cs typeface="+mn-cs"/>
            </a:rPr>
            <a:t>年ラスパイレス指数）の指数が高い原因は，国家公務員の時限的な（２年間）給与改定特例法による措置の影響によるものであり，当該措置がないとした場合の参考値は，</a:t>
          </a:r>
          <a:r>
            <a:rPr kumimoji="0" lang="en-US" altLang="ja-JP" sz="800" b="0" i="0" u="none" strike="noStrike" kern="0" cap="none" spc="0" normalizeH="0" baseline="0" noProof="0">
              <a:ln>
                <a:noFill/>
              </a:ln>
              <a:solidFill>
                <a:prstClr val="black"/>
              </a:solidFill>
              <a:effectLst/>
              <a:uLnTx/>
              <a:uFillTx/>
              <a:latin typeface="+mn-lt"/>
              <a:ea typeface="+mn-ea"/>
              <a:cs typeface="+mn-cs"/>
            </a:rPr>
            <a:t>102.3</a:t>
          </a:r>
          <a:r>
            <a:rPr kumimoji="0" lang="ja-JP" altLang="ja-JP" sz="800" b="0" i="0" u="none" strike="noStrike" kern="0" cap="none" spc="0" normalizeH="0" baseline="0" noProof="0">
              <a:ln>
                <a:noFill/>
              </a:ln>
              <a:solidFill>
                <a:prstClr val="black"/>
              </a:solidFill>
              <a:effectLst/>
              <a:uLnTx/>
              <a:uFillTx/>
              <a:latin typeface="+mn-lt"/>
              <a:ea typeface="+mn-ea"/>
              <a:cs typeface="+mn-cs"/>
            </a:rPr>
            <a:t>となる。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    </a:t>
          </a:r>
          <a:r>
            <a:rPr kumimoji="0" lang="ja-JP" altLang="ja-JP" sz="800" b="0" i="0" u="none" strike="noStrike" kern="0" cap="none" spc="0" normalizeH="0" baseline="0" noProof="0">
              <a:ln>
                <a:noFill/>
              </a:ln>
              <a:solidFill>
                <a:prstClr val="black"/>
              </a:solidFill>
              <a:effectLst/>
              <a:uLnTx/>
              <a:uFillTx/>
              <a:latin typeface="+mn-lt"/>
              <a:ea typeface="+mn-ea"/>
              <a:cs typeface="+mn-cs"/>
            </a:rPr>
            <a:t>本市職員の給与は，人事委員会の勧告に基づく給与改定により，市内民間給与との均衡が図られており，適正な水準となっているが，近年のラスパイレス指数が漸増傾向にあ</a:t>
          </a:r>
          <a:r>
            <a:rPr kumimoji="0" lang="ja-JP" altLang="en-US" sz="800" b="0" i="0" u="none" strike="noStrike" kern="0" cap="none" spc="0" normalizeH="0" baseline="0" noProof="0">
              <a:ln>
                <a:noFill/>
              </a:ln>
              <a:solidFill>
                <a:prstClr val="black"/>
              </a:solidFill>
              <a:effectLst/>
              <a:uLnTx/>
              <a:uFillTx/>
              <a:latin typeface="+mn-lt"/>
              <a:ea typeface="+mn-ea"/>
              <a:cs typeface="+mn-cs"/>
            </a:rPr>
            <a:t>った</a:t>
          </a:r>
          <a:r>
            <a:rPr kumimoji="0" lang="ja-JP" altLang="ja-JP" sz="800" b="0" i="0" u="none" strike="noStrike" kern="0" cap="none" spc="0" normalizeH="0" baseline="0" noProof="0">
              <a:ln>
                <a:noFill/>
              </a:ln>
              <a:solidFill>
                <a:prstClr val="black"/>
              </a:solidFill>
              <a:effectLst/>
              <a:uLnTx/>
              <a:uFillTx/>
              <a:latin typeface="+mn-lt"/>
              <a:ea typeface="+mn-ea"/>
              <a:cs typeface="+mn-cs"/>
            </a:rPr>
            <a:t>ことや，類似団体内平均値を上回っていることなどを踏まえ，平成</a:t>
          </a:r>
          <a:r>
            <a:rPr kumimoji="0" lang="en-US" altLang="ja-JP" sz="800" b="0" i="0" u="none" strike="noStrike" kern="0" cap="none" spc="0" normalizeH="0" baseline="0" noProof="0">
              <a:ln>
                <a:noFill/>
              </a:ln>
              <a:solidFill>
                <a:prstClr val="black"/>
              </a:solidFill>
              <a:effectLst/>
              <a:uLnTx/>
              <a:uFillTx/>
              <a:latin typeface="+mn-lt"/>
              <a:ea typeface="+mn-ea"/>
              <a:cs typeface="+mn-cs"/>
            </a:rPr>
            <a:t>28</a:t>
          </a:r>
          <a:r>
            <a:rPr kumimoji="0" lang="ja-JP" altLang="ja-JP" sz="800" b="0" i="0" u="none" strike="noStrike" kern="0" cap="none" spc="0" normalizeH="0" baseline="0" noProof="0">
              <a:ln>
                <a:noFill/>
              </a:ln>
              <a:solidFill>
                <a:prstClr val="black"/>
              </a:solidFill>
              <a:effectLst/>
              <a:uLnTx/>
              <a:uFillTx/>
              <a:latin typeface="+mn-lt"/>
              <a:ea typeface="+mn-ea"/>
              <a:cs typeface="+mn-cs"/>
            </a:rPr>
            <a:t>年度から，級の号給カットを実施するとともに，昇格した場合の給料月額の増加額の縮減について国を上回る見直しを実施した</a:t>
          </a:r>
          <a:r>
            <a:rPr kumimoji="0" lang="ja-JP" altLang="en-US" sz="800" b="0" i="0" u="none" strike="noStrike" kern="0" cap="none" spc="0" normalizeH="0" baseline="0" noProof="0">
              <a:ln>
                <a:noFill/>
              </a:ln>
              <a:solidFill>
                <a:prstClr val="black"/>
              </a:solidFill>
              <a:effectLst/>
              <a:uLnTx/>
              <a:uFillTx/>
              <a:latin typeface="+mn-lt"/>
              <a:ea typeface="+mn-ea"/>
              <a:cs typeface="+mn-cs"/>
            </a:rPr>
            <a:t>ことなどもあり，平成</a:t>
          </a:r>
          <a:r>
            <a:rPr kumimoji="0" lang="en-US" altLang="ja-JP" sz="800" b="0" i="0" u="none" strike="noStrike" kern="0" cap="none" spc="0" normalizeH="0" baseline="0" noProof="0">
              <a:ln>
                <a:noFill/>
              </a:ln>
              <a:solidFill>
                <a:prstClr val="black"/>
              </a:solidFill>
              <a:effectLst/>
              <a:uLnTx/>
              <a:uFillTx/>
              <a:latin typeface="+mn-lt"/>
              <a:ea typeface="+mn-ea"/>
              <a:cs typeface="+mn-cs"/>
            </a:rPr>
            <a:t>29</a:t>
          </a:r>
          <a:r>
            <a:rPr kumimoji="0" lang="ja-JP" altLang="en-US" sz="800" b="0" i="0" u="none" strike="noStrike" kern="0" cap="none" spc="0" normalizeH="0" baseline="0" noProof="0">
              <a:ln>
                <a:noFill/>
              </a:ln>
              <a:solidFill>
                <a:prstClr val="black"/>
              </a:solidFill>
              <a:effectLst/>
              <a:uLnTx/>
              <a:uFillTx/>
              <a:latin typeface="+mn-lt"/>
              <a:ea typeface="+mn-ea"/>
              <a:cs typeface="+mn-cs"/>
            </a:rPr>
            <a:t>年度の指数は前年度から</a:t>
          </a:r>
          <a:r>
            <a:rPr kumimoji="0" lang="en-US" altLang="ja-JP" sz="800" b="0" i="0" u="none" strike="noStrike" kern="0" cap="none" spc="0" normalizeH="0" baseline="0" noProof="0">
              <a:ln>
                <a:noFill/>
              </a:ln>
              <a:solidFill>
                <a:prstClr val="black"/>
              </a:solidFill>
              <a:effectLst/>
              <a:uLnTx/>
              <a:uFillTx/>
              <a:latin typeface="+mn-lt"/>
              <a:ea typeface="+mn-ea"/>
              <a:cs typeface="+mn-cs"/>
            </a:rPr>
            <a:t>1.0</a:t>
          </a:r>
          <a:r>
            <a:rPr kumimoji="0" lang="ja-JP" altLang="en-US" sz="800" b="0" i="0" u="none" strike="noStrike" kern="0" cap="none" spc="0" normalizeH="0" baseline="0" noProof="0">
              <a:ln>
                <a:noFill/>
              </a:ln>
              <a:solidFill>
                <a:prstClr val="black"/>
              </a:solidFill>
              <a:effectLst/>
              <a:uLnTx/>
              <a:uFillTx/>
              <a:latin typeface="+mn-lt"/>
              <a:ea typeface="+mn-ea"/>
              <a:cs typeface="+mn-cs"/>
            </a:rPr>
            <a:t>ポイント低下している</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また，平成</a:t>
          </a:r>
          <a:r>
            <a:rPr kumimoji="0" lang="en-US" altLang="ja-JP" sz="800" b="0" i="0" u="none" strike="noStrike" kern="0" cap="none" spc="0" normalizeH="0" baseline="0" noProof="0">
              <a:ln>
                <a:noFill/>
              </a:ln>
              <a:solidFill>
                <a:prstClr val="black"/>
              </a:solidFill>
              <a:effectLst/>
              <a:uLnTx/>
              <a:uFillTx/>
              <a:latin typeface="+mn-lt"/>
              <a:ea typeface="+mn-ea"/>
              <a:cs typeface="+mn-cs"/>
            </a:rPr>
            <a:t>29</a:t>
          </a:r>
          <a:r>
            <a:rPr kumimoji="0" lang="ja-JP" altLang="en-US" sz="800" b="0" i="0" u="none" strike="noStrike" kern="0" cap="none" spc="0" normalizeH="0" baseline="0" noProof="0">
              <a:ln>
                <a:noFill/>
              </a:ln>
              <a:solidFill>
                <a:prstClr val="black"/>
              </a:solidFill>
              <a:effectLst/>
              <a:uLnTx/>
              <a:uFillTx/>
              <a:latin typeface="+mn-lt"/>
              <a:ea typeface="+mn-ea"/>
              <a:cs typeface="+mn-cs"/>
            </a:rPr>
            <a:t>年度からは，中堅層の給料上昇を抑制するための昇給制度の見直しも実施しており，これらの</a:t>
          </a:r>
          <a:r>
            <a:rPr kumimoji="0" lang="ja-JP" altLang="ja-JP" sz="800" b="0" i="0" u="none" strike="noStrike" kern="0" cap="none" spc="0" normalizeH="0" baseline="0" noProof="0">
              <a:ln>
                <a:noFill/>
              </a:ln>
              <a:solidFill>
                <a:prstClr val="black"/>
              </a:solidFill>
              <a:effectLst/>
              <a:uLnTx/>
              <a:uFillTx/>
              <a:latin typeface="+mn-lt"/>
              <a:ea typeface="+mn-ea"/>
              <a:cs typeface="+mn-cs"/>
            </a:rPr>
            <a:t>見直しは中・長期的に効果が表れるものであるため，</a:t>
          </a:r>
          <a:r>
            <a:rPr kumimoji="0" lang="ja-JP" altLang="en-US" sz="8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指数に与える</a:t>
          </a:r>
          <a:r>
            <a:rPr kumimoji="0" lang="ja-JP" altLang="ja-JP" sz="800" b="0" i="0" u="none" strike="noStrike" kern="0" cap="none" spc="0" normalizeH="0" baseline="0" noProof="0">
              <a:ln>
                <a:noFill/>
              </a:ln>
              <a:solidFill>
                <a:prstClr val="black"/>
              </a:solidFill>
              <a:effectLst/>
              <a:uLnTx/>
              <a:uFillTx/>
              <a:latin typeface="+mn-lt"/>
              <a:ea typeface="+mn-ea"/>
              <a:cs typeface="+mn-cs"/>
            </a:rPr>
            <a:t>効果を分析していく必要があると考えている。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　</a:t>
          </a:r>
          <a:r>
            <a:rPr kumimoji="0" lang="en-US" altLang="ja-JP" sz="800" b="0" i="0" u="none" strike="noStrike" kern="0" cap="none" spc="0" normalizeH="0" baseline="0" noProof="0">
              <a:ln>
                <a:noFill/>
              </a:ln>
              <a:solidFill>
                <a:prstClr val="black"/>
              </a:solidFill>
              <a:effectLst/>
              <a:uLnTx/>
              <a:uFillTx/>
              <a:latin typeface="+mn-lt"/>
              <a:ea typeface="+mn-ea"/>
              <a:cs typeface="+mn-cs"/>
            </a:rPr>
            <a:t> </a:t>
          </a:r>
          <a:r>
            <a:rPr kumimoji="0" lang="ja-JP" altLang="ja-JP" sz="800" b="0" i="0" u="none" strike="noStrike" kern="0" cap="none" spc="0" normalizeH="0" baseline="0" noProof="0">
              <a:ln>
                <a:noFill/>
              </a:ln>
              <a:solidFill>
                <a:prstClr val="black"/>
              </a:solidFill>
              <a:effectLst/>
              <a:uLnTx/>
              <a:uFillTx/>
              <a:latin typeface="+mn-lt"/>
              <a:ea typeface="+mn-ea"/>
              <a:cs typeface="+mn-cs"/>
            </a:rPr>
            <a:t>職員給与については，今後も，人事委員会の勧告を尊重し，市内民間給与との均衡が図られるよう措置するとともに，より一層市民の理解が得られるよう，必要な見直しに努めていく。</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ja-JP" sz="800" b="0" i="0" u="none" strike="noStrike" kern="0" cap="none" spc="0" normalizeH="0" baseline="0" noProof="0">
              <a:ln>
                <a:noFill/>
              </a:ln>
              <a:solidFill>
                <a:prstClr val="black"/>
              </a:solidFill>
              <a:effectLst/>
              <a:uLnTx/>
              <a:uFillTx/>
              <a:latin typeface="+mn-lt"/>
              <a:ea typeface="+mn-ea"/>
              <a:cs typeface="+mn-cs"/>
            </a:rPr>
            <a:t>グラフの</a:t>
          </a:r>
          <a:r>
            <a:rPr kumimoji="0" lang="en-US" altLang="ja-JP" sz="800" b="0" i="0" u="none" strike="noStrike" kern="0" cap="none" spc="0" normalizeH="0" baseline="0" noProof="0">
              <a:ln>
                <a:noFill/>
              </a:ln>
              <a:solidFill>
                <a:prstClr val="black"/>
              </a:solidFill>
              <a:effectLst/>
              <a:uLnTx/>
              <a:uFillTx/>
              <a:latin typeface="+mn-lt"/>
              <a:ea typeface="+mn-ea"/>
              <a:cs typeface="+mn-cs"/>
            </a:rPr>
            <a:t>H24</a:t>
          </a:r>
          <a:r>
            <a:rPr kumimoji="0" lang="ja-JP" altLang="ja-JP" sz="800" b="0" i="0" u="none" strike="noStrike" kern="0" cap="none" spc="0" normalizeH="0" baseline="0" noProof="0">
              <a:ln>
                <a:noFill/>
              </a:ln>
              <a:solidFill>
                <a:prstClr val="black"/>
              </a:solidFill>
              <a:effectLst/>
              <a:uLnTx/>
              <a:uFillTx/>
              <a:latin typeface="+mn-lt"/>
              <a:ea typeface="+mn-ea"/>
              <a:cs typeface="+mn-cs"/>
            </a:rPr>
            <a:t>から</a:t>
          </a:r>
          <a:r>
            <a:rPr kumimoji="0" lang="en-US" altLang="ja-JP" sz="800" b="0" i="0" u="none" strike="noStrike" kern="0" cap="none" spc="0" normalizeH="0" baseline="0" noProof="0">
              <a:ln>
                <a:noFill/>
              </a:ln>
              <a:solidFill>
                <a:prstClr val="black"/>
              </a:solidFill>
              <a:effectLst/>
              <a:uLnTx/>
              <a:uFillTx/>
              <a:latin typeface="+mn-lt"/>
              <a:ea typeface="+mn-ea"/>
              <a:cs typeface="+mn-cs"/>
            </a:rPr>
            <a:t>H28</a:t>
          </a:r>
          <a:r>
            <a:rPr kumimoji="0" lang="ja-JP" altLang="ja-JP" sz="800" b="0" i="0" u="none" strike="noStrike" kern="0" cap="none" spc="0" normalizeH="0" baseline="0" noProof="0">
              <a:ln>
                <a:noFill/>
              </a:ln>
              <a:solidFill>
                <a:prstClr val="black"/>
              </a:solidFill>
              <a:effectLst/>
              <a:uLnTx/>
              <a:uFillTx/>
              <a:latin typeface="+mn-lt"/>
              <a:ea typeface="+mn-ea"/>
              <a:cs typeface="+mn-cs"/>
            </a:rPr>
            <a:t>までの数値は、それぞれの年度の翌年のものである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137922</xdr:rowOff>
    </xdr:to>
    <xdr:cxnSp macro="">
      <xdr:nvCxnSpPr>
        <xdr:cNvPr id="247" name="直線コネクタ 246"/>
        <xdr:cNvCxnSpPr/>
      </xdr:nvCxnSpPr>
      <xdr:spPr>
        <a:xfrm flipV="1">
          <a:off x="17018000" y="13803885"/>
          <a:ext cx="0" cy="907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109999</xdr:rowOff>
    </xdr:from>
    <xdr:ext cx="762000" cy="259045"/>
    <xdr:sp macro="" textlink="">
      <xdr:nvSpPr>
        <xdr:cNvPr id="248" name="給与水準   （国との比較）最小値テキスト"/>
        <xdr:cNvSpPr txBox="1"/>
      </xdr:nvSpPr>
      <xdr:spPr>
        <a:xfrm>
          <a:off x="17106900" y="146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137922</xdr:rowOff>
    </xdr:from>
    <xdr:to>
      <xdr:col>24</xdr:col>
      <xdr:colOff>647700</xdr:colOff>
      <xdr:row>85</xdr:row>
      <xdr:rowOff>137922</xdr:rowOff>
    </xdr:to>
    <xdr:cxnSp macro="">
      <xdr:nvCxnSpPr>
        <xdr:cNvPr id="249" name="直線コネクタ 248"/>
        <xdr:cNvCxnSpPr/>
      </xdr:nvCxnSpPr>
      <xdr:spPr>
        <a:xfrm>
          <a:off x="16929100" y="147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85</xdr:row>
      <xdr:rowOff>147574</xdr:rowOff>
    </xdr:to>
    <xdr:cxnSp macro="">
      <xdr:nvCxnSpPr>
        <xdr:cNvPr id="252" name="直線コネクタ 251"/>
        <xdr:cNvCxnSpPr/>
      </xdr:nvCxnSpPr>
      <xdr:spPr>
        <a:xfrm flipV="1">
          <a:off x="16179800" y="146243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3"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4" name="フローチャート : 判断 253"/>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147574</xdr:rowOff>
    </xdr:to>
    <xdr:cxnSp macro="">
      <xdr:nvCxnSpPr>
        <xdr:cNvPr id="255" name="直線コネクタ 254"/>
        <xdr:cNvCxnSpPr/>
      </xdr:nvCxnSpPr>
      <xdr:spPr>
        <a:xfrm>
          <a:off x="15290800" y="1464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56" name="フローチャート : 判断 255"/>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57" name="テキスト ボックス 256"/>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70358</xdr:rowOff>
    </xdr:to>
    <xdr:cxnSp macro="">
      <xdr:nvCxnSpPr>
        <xdr:cNvPr id="258" name="直線コネクタ 257"/>
        <xdr:cNvCxnSpPr/>
      </xdr:nvCxnSpPr>
      <xdr:spPr>
        <a:xfrm>
          <a:off x="14401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26924</xdr:rowOff>
    </xdr:from>
    <xdr:to>
      <xdr:col>22</xdr:col>
      <xdr:colOff>254000</xdr:colOff>
      <xdr:row>84</xdr:row>
      <xdr:rowOff>128524</xdr:rowOff>
    </xdr:to>
    <xdr:sp macro="" textlink="">
      <xdr:nvSpPr>
        <xdr:cNvPr id="259" name="フローチャート : 判断 258"/>
        <xdr:cNvSpPr/>
      </xdr:nvSpPr>
      <xdr:spPr>
        <a:xfrm>
          <a:off x="152400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138701</xdr:rowOff>
    </xdr:from>
    <xdr:ext cx="762000" cy="259045"/>
    <xdr:sp macro="" textlink="">
      <xdr:nvSpPr>
        <xdr:cNvPr id="260" name="テキスト ボックス 259"/>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89</xdr:row>
      <xdr:rowOff>137413</xdr:rowOff>
    </xdr:to>
    <xdr:cxnSp macro="">
      <xdr:nvCxnSpPr>
        <xdr:cNvPr id="261" name="直線コネクタ 260"/>
        <xdr:cNvCxnSpPr/>
      </xdr:nvCxnSpPr>
      <xdr:spPr>
        <a:xfrm flipV="1">
          <a:off x="13512800" y="14624304"/>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2" name="フローチャート : 判断 261"/>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3" name="テキスト ボックス 262"/>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64" name="フローチャート : 判断 263"/>
        <xdr:cNvSpPr/>
      </xdr:nvSpPr>
      <xdr:spPr>
        <a:xfrm>
          <a:off x="13462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65" name="テキスト ボックス 264"/>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1" name="円/楕円 270"/>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67581</xdr:rowOff>
    </xdr:from>
    <xdr:ext cx="762000" cy="259045"/>
    <xdr:sp macro="" textlink="">
      <xdr:nvSpPr>
        <xdr:cNvPr id="272" name="給与水準   （国との比較）該当値テキスト"/>
        <xdr:cNvSpPr txBox="1"/>
      </xdr:nvSpPr>
      <xdr:spPr>
        <a:xfrm>
          <a:off x="17106900" y="144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3" name="円/楕円 272"/>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4" name="テキスト ボックス 273"/>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7" name="円/楕円 276"/>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78" name="テキスト ボックス 277"/>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79" name="円/楕円 278"/>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80" name="テキスト ボックス 279"/>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定員管理の目標を設定したのは，平成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年度までの５年間で</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人削減の目標を掲げた集中改革プランと，平成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9,800</a:t>
          </a:r>
          <a:r>
            <a:rPr kumimoji="1" lang="ja-JP" altLang="ja-JP" sz="1100">
              <a:solidFill>
                <a:schemeClr val="dk1"/>
              </a:solidFill>
              <a:effectLst/>
              <a:latin typeface="+mn-lt"/>
              <a:ea typeface="+mn-ea"/>
              <a:cs typeface="+mn-cs"/>
            </a:rPr>
            <a:t>人体制とする目標を掲げた行政改革プランがあるが，いずれの目標も達成済み（集中改革プラン：</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人削減，行政改革プラン：</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に達成（</a:t>
          </a:r>
          <a:r>
            <a:rPr kumimoji="1" lang="en-US" altLang="ja-JP" sz="1100">
              <a:solidFill>
                <a:schemeClr val="dk1"/>
              </a:solidFill>
              <a:effectLst/>
              <a:latin typeface="+mn-lt"/>
              <a:ea typeface="+mn-ea"/>
              <a:cs typeface="+mn-cs"/>
            </a:rPr>
            <a:t>9,784</a:t>
          </a:r>
          <a:r>
            <a:rPr kumimoji="1" lang="ja-JP" altLang="ja-JP" sz="1100">
              <a:solidFill>
                <a:schemeClr val="dk1"/>
              </a:solidFill>
              <a:effectLst/>
              <a:latin typeface="+mn-lt"/>
              <a:ea typeface="+mn-ea"/>
              <a:cs typeface="+mn-cs"/>
            </a:rPr>
            <a:t>人））。</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年度についても，行政需要の増大に対応しつつ，業務のアウトソーシングや執行体制の見直しを進めた結果，類似団体の中で最も少なくなっている。（職員数は平成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日現在，県費負担教職員の権限移譲により，人口千人当たり職員数は増加）</a:t>
          </a:r>
          <a:endParaRPr lang="ja-JP" altLang="ja-JP" sz="1400">
            <a:effectLst/>
          </a:endParaRPr>
        </a:p>
        <a:p>
          <a:r>
            <a:rPr kumimoji="1" lang="ja-JP" altLang="ja-JP" sz="1100">
              <a:solidFill>
                <a:schemeClr val="dk1"/>
              </a:solidFill>
              <a:effectLst/>
              <a:latin typeface="+mn-lt"/>
              <a:ea typeface="+mn-ea"/>
              <a:cs typeface="+mn-cs"/>
            </a:rPr>
            <a:t>　今後も市民サービスの低下を招かないよう留意しながら事務事業や執行体制の見直しを行い，簡素で効率的な市役所の構築に努めていく。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64</xdr:row>
      <xdr:rowOff>123825</xdr:rowOff>
    </xdr:from>
    <xdr:to>
      <xdr:col>24</xdr:col>
      <xdr:colOff>558800</xdr:colOff>
      <xdr:row>68</xdr:row>
      <xdr:rowOff>5080</xdr:rowOff>
    </xdr:to>
    <xdr:cxnSp macro="">
      <xdr:nvCxnSpPr>
        <xdr:cNvPr id="310" name="直線コネクタ 309"/>
        <xdr:cNvCxnSpPr/>
      </xdr:nvCxnSpPr>
      <xdr:spPr>
        <a:xfrm flipV="1">
          <a:off x="17018000" y="11096625"/>
          <a:ext cx="0" cy="5670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148607</xdr:rowOff>
    </xdr:from>
    <xdr:ext cx="762000" cy="259045"/>
    <xdr:sp macro="" textlink="">
      <xdr:nvSpPr>
        <xdr:cNvPr id="311" name="定員管理の状況最小値テキスト"/>
        <xdr:cNvSpPr txBox="1"/>
      </xdr:nvSpPr>
      <xdr:spPr>
        <a:xfrm>
          <a:off x="17106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68</xdr:row>
      <xdr:rowOff>5080</xdr:rowOff>
    </xdr:from>
    <xdr:to>
      <xdr:col>24</xdr:col>
      <xdr:colOff>647700</xdr:colOff>
      <xdr:row>68</xdr:row>
      <xdr:rowOff>5080</xdr:rowOff>
    </xdr:to>
    <xdr:cxnSp macro="">
      <xdr:nvCxnSpPr>
        <xdr:cNvPr id="312" name="直線コネクタ 311"/>
        <xdr:cNvCxnSpPr/>
      </xdr:nvCxnSpPr>
      <xdr:spPr>
        <a:xfrm>
          <a:off x="16929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38752</xdr:rowOff>
    </xdr:from>
    <xdr:ext cx="762000" cy="259045"/>
    <xdr:sp macro="" textlink="">
      <xdr:nvSpPr>
        <xdr:cNvPr id="313" name="定員管理の状況最大値テキスト"/>
        <xdr:cNvSpPr txBox="1"/>
      </xdr:nvSpPr>
      <xdr:spPr>
        <a:xfrm>
          <a:off x="17106900" y="108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64</xdr:row>
      <xdr:rowOff>123825</xdr:rowOff>
    </xdr:from>
    <xdr:to>
      <xdr:col>24</xdr:col>
      <xdr:colOff>647700</xdr:colOff>
      <xdr:row>64</xdr:row>
      <xdr:rowOff>123825</xdr:rowOff>
    </xdr:to>
    <xdr:cxnSp macro="">
      <xdr:nvCxnSpPr>
        <xdr:cNvPr id="314" name="直線コネクタ 313"/>
        <xdr:cNvCxnSpPr/>
      </xdr:nvCxnSpPr>
      <xdr:spPr>
        <a:xfrm>
          <a:off x="169291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122449</xdr:rowOff>
    </xdr:from>
    <xdr:to>
      <xdr:col>24</xdr:col>
      <xdr:colOff>558800</xdr:colOff>
      <xdr:row>64</xdr:row>
      <xdr:rowOff>123825</xdr:rowOff>
    </xdr:to>
    <xdr:cxnSp macro="">
      <xdr:nvCxnSpPr>
        <xdr:cNvPr id="315" name="直線コネクタ 314"/>
        <xdr:cNvCxnSpPr/>
      </xdr:nvCxnSpPr>
      <xdr:spPr>
        <a:xfrm>
          <a:off x="16179800" y="10237999"/>
          <a:ext cx="8382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125006</xdr:rowOff>
    </xdr:from>
    <xdr:ext cx="762000" cy="259045"/>
    <xdr:sp macro="" textlink="">
      <xdr:nvSpPr>
        <xdr:cNvPr id="316" name="定員管理の状況平均値テキスト"/>
        <xdr:cNvSpPr txBox="1"/>
      </xdr:nvSpPr>
      <xdr:spPr>
        <a:xfrm>
          <a:off x="17106900" y="1126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152929</xdr:rowOff>
    </xdr:from>
    <xdr:to>
      <xdr:col>24</xdr:col>
      <xdr:colOff>609600</xdr:colOff>
      <xdr:row>66</xdr:row>
      <xdr:rowOff>83079</xdr:rowOff>
    </xdr:to>
    <xdr:sp macro="" textlink="">
      <xdr:nvSpPr>
        <xdr:cNvPr id="317" name="フローチャート : 判断 316"/>
        <xdr:cNvSpPr/>
      </xdr:nvSpPr>
      <xdr:spPr>
        <a:xfrm>
          <a:off x="169672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122449</xdr:rowOff>
    </xdr:from>
    <xdr:to>
      <xdr:col>23</xdr:col>
      <xdr:colOff>406400</xdr:colOff>
      <xdr:row>59</xdr:row>
      <xdr:rowOff>130493</xdr:rowOff>
    </xdr:to>
    <xdr:cxnSp macro="">
      <xdr:nvCxnSpPr>
        <xdr:cNvPr id="318" name="直線コネクタ 317"/>
        <xdr:cNvCxnSpPr/>
      </xdr:nvCxnSpPr>
      <xdr:spPr>
        <a:xfrm flipV="1">
          <a:off x="15290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163619</xdr:rowOff>
    </xdr:from>
    <xdr:to>
      <xdr:col>23</xdr:col>
      <xdr:colOff>457200</xdr:colOff>
      <xdr:row>61</xdr:row>
      <xdr:rowOff>93769</xdr:rowOff>
    </xdr:to>
    <xdr:sp macro="" textlink="">
      <xdr:nvSpPr>
        <xdr:cNvPr id="319" name="フローチャート : 判断 318"/>
        <xdr:cNvSpPr/>
      </xdr:nvSpPr>
      <xdr:spPr>
        <a:xfrm>
          <a:off x="16129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78546</xdr:rowOff>
    </xdr:from>
    <xdr:ext cx="736600" cy="259045"/>
    <xdr:sp macro="" textlink="">
      <xdr:nvSpPr>
        <xdr:cNvPr id="320" name="テキスト ボックス 319"/>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130493</xdr:rowOff>
    </xdr:from>
    <xdr:to>
      <xdr:col>22</xdr:col>
      <xdr:colOff>203200</xdr:colOff>
      <xdr:row>59</xdr:row>
      <xdr:rowOff>134514</xdr:rowOff>
    </xdr:to>
    <xdr:cxnSp macro="">
      <xdr:nvCxnSpPr>
        <xdr:cNvPr id="321" name="直線コネクタ 320"/>
        <xdr:cNvCxnSpPr/>
      </xdr:nvCxnSpPr>
      <xdr:spPr>
        <a:xfrm flipV="1">
          <a:off x="14401800" y="1024604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165629</xdr:rowOff>
    </xdr:from>
    <xdr:to>
      <xdr:col>22</xdr:col>
      <xdr:colOff>254000</xdr:colOff>
      <xdr:row>61</xdr:row>
      <xdr:rowOff>95779</xdr:rowOff>
    </xdr:to>
    <xdr:sp macro="" textlink="">
      <xdr:nvSpPr>
        <xdr:cNvPr id="322" name="フローチャート : 判断 321"/>
        <xdr:cNvSpPr/>
      </xdr:nvSpPr>
      <xdr:spPr>
        <a:xfrm>
          <a:off x="15240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80556</xdr:rowOff>
    </xdr:from>
    <xdr:ext cx="762000" cy="259045"/>
    <xdr:sp macro="" textlink="">
      <xdr:nvSpPr>
        <xdr:cNvPr id="323" name="テキスト ボックス 322"/>
        <xdr:cNvSpPr txBox="1"/>
      </xdr:nvSpPr>
      <xdr:spPr>
        <a:xfrm>
          <a:off x="149098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134514</xdr:rowOff>
    </xdr:from>
    <xdr:to>
      <xdr:col>21</xdr:col>
      <xdr:colOff>0</xdr:colOff>
      <xdr:row>59</xdr:row>
      <xdr:rowOff>148590</xdr:rowOff>
    </xdr:to>
    <xdr:cxnSp macro="">
      <xdr:nvCxnSpPr>
        <xdr:cNvPr id="324" name="直線コネクタ 323"/>
        <xdr:cNvCxnSpPr/>
      </xdr:nvCxnSpPr>
      <xdr:spPr>
        <a:xfrm flipV="1">
          <a:off x="13512800" y="1025006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2222</xdr:rowOff>
    </xdr:from>
    <xdr:to>
      <xdr:col>21</xdr:col>
      <xdr:colOff>50800</xdr:colOff>
      <xdr:row>61</xdr:row>
      <xdr:rowOff>103822</xdr:rowOff>
    </xdr:to>
    <xdr:sp macro="" textlink="">
      <xdr:nvSpPr>
        <xdr:cNvPr id="325" name="フローチャート : 判断 324"/>
        <xdr:cNvSpPr/>
      </xdr:nvSpPr>
      <xdr:spPr>
        <a:xfrm>
          <a:off x="14351000" y="10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88599</xdr:rowOff>
    </xdr:from>
    <xdr:ext cx="762000" cy="259045"/>
    <xdr:sp macro="" textlink="">
      <xdr:nvSpPr>
        <xdr:cNvPr id="326" name="テキスト ボックス 325"/>
        <xdr:cNvSpPr txBox="1"/>
      </xdr:nvSpPr>
      <xdr:spPr>
        <a:xfrm>
          <a:off x="14020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27" name="フローチャート : 判断 326"/>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94632</xdr:rowOff>
    </xdr:from>
    <xdr:ext cx="762000" cy="259045"/>
    <xdr:sp macro="" textlink="">
      <xdr:nvSpPr>
        <xdr:cNvPr id="328" name="テキスト ボックス 327"/>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73025</xdr:rowOff>
    </xdr:from>
    <xdr:to>
      <xdr:col>24</xdr:col>
      <xdr:colOff>609600</xdr:colOff>
      <xdr:row>65</xdr:row>
      <xdr:rowOff>3175</xdr:rowOff>
    </xdr:to>
    <xdr:sp macro="" textlink="">
      <xdr:nvSpPr>
        <xdr:cNvPr id="334" name="円/楕円 333"/>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165752</xdr:rowOff>
    </xdr:from>
    <xdr:ext cx="762000" cy="259045"/>
    <xdr:sp macro="" textlink="">
      <xdr:nvSpPr>
        <xdr:cNvPr id="335" name="定員管理の状況該当値テキスト"/>
        <xdr:cNvSpPr txBox="1"/>
      </xdr:nvSpPr>
      <xdr:spPr>
        <a:xfrm>
          <a:off x="17106900" y="1096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71649</xdr:rowOff>
    </xdr:from>
    <xdr:to>
      <xdr:col>23</xdr:col>
      <xdr:colOff>457200</xdr:colOff>
      <xdr:row>60</xdr:row>
      <xdr:rowOff>1799</xdr:rowOff>
    </xdr:to>
    <xdr:sp macro="" textlink="">
      <xdr:nvSpPr>
        <xdr:cNvPr id="336" name="円/楕円 335"/>
        <xdr:cNvSpPr/>
      </xdr:nvSpPr>
      <xdr:spPr>
        <a:xfrm>
          <a:off x="16129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11976</xdr:rowOff>
    </xdr:from>
    <xdr:ext cx="736600" cy="259045"/>
    <xdr:sp macro="" textlink="">
      <xdr:nvSpPr>
        <xdr:cNvPr id="337" name="テキスト ボックス 336"/>
        <xdr:cNvSpPr txBox="1"/>
      </xdr:nvSpPr>
      <xdr:spPr>
        <a:xfrm>
          <a:off x="15798800" y="995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79693</xdr:rowOff>
    </xdr:from>
    <xdr:to>
      <xdr:col>22</xdr:col>
      <xdr:colOff>254000</xdr:colOff>
      <xdr:row>60</xdr:row>
      <xdr:rowOff>9843</xdr:rowOff>
    </xdr:to>
    <xdr:sp macro="" textlink="">
      <xdr:nvSpPr>
        <xdr:cNvPr id="338" name="円/楕円 337"/>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20020</xdr:rowOff>
    </xdr:from>
    <xdr:ext cx="762000" cy="259045"/>
    <xdr:sp macro="" textlink="">
      <xdr:nvSpPr>
        <xdr:cNvPr id="339" name="テキスト ボックス 338"/>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83714</xdr:rowOff>
    </xdr:from>
    <xdr:to>
      <xdr:col>21</xdr:col>
      <xdr:colOff>50800</xdr:colOff>
      <xdr:row>60</xdr:row>
      <xdr:rowOff>13864</xdr:rowOff>
    </xdr:to>
    <xdr:sp macro="" textlink="">
      <xdr:nvSpPr>
        <xdr:cNvPr id="340" name="円/楕円 339"/>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24041</xdr:rowOff>
    </xdr:from>
    <xdr:ext cx="762000" cy="259045"/>
    <xdr:sp macro="" textlink="">
      <xdr:nvSpPr>
        <xdr:cNvPr id="341" name="テキスト ボックス 340"/>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42" name="円/楕円 341"/>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43" name="テキスト ボックス 342"/>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％となり，対前年比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類似団体内順位は，依然として低位ではあるが，調達利率の低下等に伴う利子負担の減及び市債発行額の抑制等による市債残高の着実な減少等により，今後とも起債に許可が不要となる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％未満の基準を下回り，トレンドとして比率は改善していく見込みである。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5" name="直線コネクタ 374"/>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2419</xdr:rowOff>
    </xdr:to>
    <xdr:cxnSp macro="">
      <xdr:nvCxnSpPr>
        <xdr:cNvPr id="380" name="直線コネクタ 379"/>
        <xdr:cNvCxnSpPr/>
      </xdr:nvCxnSpPr>
      <xdr:spPr>
        <a:xfrm flipV="1">
          <a:off x="16179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1"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2" name="フローチャート : 判断 381"/>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25400</xdr:rowOff>
    </xdr:to>
    <xdr:cxnSp macro="">
      <xdr:nvCxnSpPr>
        <xdr:cNvPr id="383" name="直線コネクタ 382"/>
        <xdr:cNvCxnSpPr/>
      </xdr:nvCxnSpPr>
      <xdr:spPr>
        <a:xfrm flipV="1">
          <a:off x="15290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4" name="フローチャート : 判断 383"/>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5" name="テキスト ボックス 384"/>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117324</xdr:rowOff>
    </xdr:to>
    <xdr:cxnSp macro="">
      <xdr:nvCxnSpPr>
        <xdr:cNvPr id="386" name="直線コネクタ 385"/>
        <xdr:cNvCxnSpPr/>
      </xdr:nvCxnSpPr>
      <xdr:spPr>
        <a:xfrm flipV="1">
          <a:off x="14401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117324</xdr:rowOff>
    </xdr:from>
    <xdr:to>
      <xdr:col>21</xdr:col>
      <xdr:colOff>0</xdr:colOff>
      <xdr:row>43</xdr:row>
      <xdr:rowOff>83759</xdr:rowOff>
    </xdr:to>
    <xdr:cxnSp macro="">
      <xdr:nvCxnSpPr>
        <xdr:cNvPr id="389" name="直線コネクタ 388"/>
        <xdr:cNvCxnSpPr/>
      </xdr:nvCxnSpPr>
      <xdr:spPr>
        <a:xfrm flipV="1">
          <a:off x="13512800" y="73182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0" name="フローチャート : 判断 38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1" name="テキスト ボックス 39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2" name="フローチャート : 判断 391"/>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3" name="テキスト ボックス 392"/>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99" name="円/楕円 398"/>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72165</xdr:rowOff>
    </xdr:from>
    <xdr:ext cx="762000" cy="259045"/>
    <xdr:sp macro="" textlink="">
      <xdr:nvSpPr>
        <xdr:cNvPr id="400"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1" name="円/楕円 400"/>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2" name="テキスト ボックス 401"/>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3" name="円/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66524</xdr:rowOff>
    </xdr:from>
    <xdr:to>
      <xdr:col>21</xdr:col>
      <xdr:colOff>50800</xdr:colOff>
      <xdr:row>42</xdr:row>
      <xdr:rowOff>168124</xdr:rowOff>
    </xdr:to>
    <xdr:sp macro="" textlink="">
      <xdr:nvSpPr>
        <xdr:cNvPr id="405" name="円/楕円 404"/>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152901</xdr:rowOff>
    </xdr:from>
    <xdr:ext cx="762000" cy="259045"/>
    <xdr:sp macro="" textlink="">
      <xdr:nvSpPr>
        <xdr:cNvPr id="406" name="テキスト ボックス 405"/>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07" name="円/楕円 406"/>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08" name="テキスト ボックス 407"/>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類似団体の平均値より依然として高水準にあるが，平成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年度においては，地方債の現在高の減少（対前年度比</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億円の減）等により着実に改善を続けている。</a:t>
          </a:r>
          <a:endParaRPr lang="ja-JP" altLang="ja-JP" sz="1400">
            <a:effectLst/>
          </a:endParaRPr>
        </a:p>
        <a:p>
          <a:r>
            <a:rPr kumimoji="1" lang="ja-JP" altLang="ja-JP" sz="1100">
              <a:solidFill>
                <a:schemeClr val="dk1"/>
              </a:solidFill>
              <a:effectLst/>
              <a:latin typeface="+mn-lt"/>
              <a:ea typeface="+mn-ea"/>
              <a:cs typeface="+mn-cs"/>
            </a:rPr>
            <a:t>　今後も地方債現在高の縮減を図るなど，財政健全化に努めていく。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5" name="直線コネクタ 434"/>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6"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7" name="直線コネクタ 436"/>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101930</xdr:rowOff>
    </xdr:from>
    <xdr:to>
      <xdr:col>24</xdr:col>
      <xdr:colOff>558800</xdr:colOff>
      <xdr:row>18</xdr:row>
      <xdr:rowOff>148742</xdr:rowOff>
    </xdr:to>
    <xdr:cxnSp macro="">
      <xdr:nvCxnSpPr>
        <xdr:cNvPr id="440" name="直線コネクタ 439"/>
        <xdr:cNvCxnSpPr/>
      </xdr:nvCxnSpPr>
      <xdr:spPr>
        <a:xfrm flipV="1">
          <a:off x="16179800" y="3188030"/>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1"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2" name="フローチャート : 判断 441"/>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148742</xdr:rowOff>
    </xdr:from>
    <xdr:to>
      <xdr:col>23</xdr:col>
      <xdr:colOff>406400</xdr:colOff>
      <xdr:row>19</xdr:row>
      <xdr:rowOff>4318</xdr:rowOff>
    </xdr:to>
    <xdr:cxnSp macro="">
      <xdr:nvCxnSpPr>
        <xdr:cNvPr id="443" name="直線コネクタ 442"/>
        <xdr:cNvCxnSpPr/>
      </xdr:nvCxnSpPr>
      <xdr:spPr>
        <a:xfrm flipV="1">
          <a:off x="15290800" y="323484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4" name="フローチャート : 判断 44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5" name="テキスト ボックス 44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4318</xdr:rowOff>
    </xdr:from>
    <xdr:to>
      <xdr:col>22</xdr:col>
      <xdr:colOff>203200</xdr:colOff>
      <xdr:row>19</xdr:row>
      <xdr:rowOff>37135</xdr:rowOff>
    </xdr:to>
    <xdr:cxnSp macro="">
      <xdr:nvCxnSpPr>
        <xdr:cNvPr id="446" name="直線コネクタ 445"/>
        <xdr:cNvCxnSpPr/>
      </xdr:nvCxnSpPr>
      <xdr:spPr>
        <a:xfrm flipV="1">
          <a:off x="14401800" y="3261868"/>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7" name="フローチャート : 判断 446"/>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48" name="テキスト ボックス 447"/>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37135</xdr:rowOff>
    </xdr:from>
    <xdr:to>
      <xdr:col>21</xdr:col>
      <xdr:colOff>0</xdr:colOff>
      <xdr:row>19</xdr:row>
      <xdr:rowOff>119659</xdr:rowOff>
    </xdr:to>
    <xdr:cxnSp macro="">
      <xdr:nvCxnSpPr>
        <xdr:cNvPr id="449" name="直線コネクタ 448"/>
        <xdr:cNvCxnSpPr/>
      </xdr:nvCxnSpPr>
      <xdr:spPr>
        <a:xfrm flipV="1">
          <a:off x="13512800" y="3294685"/>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0" name="フローチャート : 判断 449"/>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51" name="テキスト ボックス 450"/>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2" name="フローチャート : 判断 451"/>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53" name="テキスト ボックス 452"/>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51130</xdr:rowOff>
    </xdr:from>
    <xdr:to>
      <xdr:col>24</xdr:col>
      <xdr:colOff>609600</xdr:colOff>
      <xdr:row>18</xdr:row>
      <xdr:rowOff>152730</xdr:rowOff>
    </xdr:to>
    <xdr:sp macro="" textlink="">
      <xdr:nvSpPr>
        <xdr:cNvPr id="459" name="円/楕円 458"/>
        <xdr:cNvSpPr/>
      </xdr:nvSpPr>
      <xdr:spPr>
        <a:xfrm>
          <a:off x="16967200" y="31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23207</xdr:rowOff>
    </xdr:from>
    <xdr:ext cx="762000" cy="259045"/>
    <xdr:sp macro="" textlink="">
      <xdr:nvSpPr>
        <xdr:cNvPr id="460" name="将来負担の状況該当値テキスト"/>
        <xdr:cNvSpPr txBox="1"/>
      </xdr:nvSpPr>
      <xdr:spPr>
        <a:xfrm>
          <a:off x="17106900" y="310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97942</xdr:rowOff>
    </xdr:from>
    <xdr:to>
      <xdr:col>23</xdr:col>
      <xdr:colOff>457200</xdr:colOff>
      <xdr:row>19</xdr:row>
      <xdr:rowOff>28092</xdr:rowOff>
    </xdr:to>
    <xdr:sp macro="" textlink="">
      <xdr:nvSpPr>
        <xdr:cNvPr id="461" name="円/楕円 460"/>
        <xdr:cNvSpPr/>
      </xdr:nvSpPr>
      <xdr:spPr>
        <a:xfrm>
          <a:off x="16129000" y="31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12869</xdr:rowOff>
    </xdr:from>
    <xdr:ext cx="736600" cy="259045"/>
    <xdr:sp macro="" textlink="">
      <xdr:nvSpPr>
        <xdr:cNvPr id="462" name="テキスト ボックス 461"/>
        <xdr:cNvSpPr txBox="1"/>
      </xdr:nvSpPr>
      <xdr:spPr>
        <a:xfrm>
          <a:off x="15798800" y="327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124968</xdr:rowOff>
    </xdr:from>
    <xdr:to>
      <xdr:col>22</xdr:col>
      <xdr:colOff>254000</xdr:colOff>
      <xdr:row>19</xdr:row>
      <xdr:rowOff>55118</xdr:rowOff>
    </xdr:to>
    <xdr:sp macro="" textlink="">
      <xdr:nvSpPr>
        <xdr:cNvPr id="463" name="円/楕円 462"/>
        <xdr:cNvSpPr/>
      </xdr:nvSpPr>
      <xdr:spPr>
        <a:xfrm>
          <a:off x="15240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39895</xdr:rowOff>
    </xdr:from>
    <xdr:ext cx="762000" cy="259045"/>
    <xdr:sp macro="" textlink="">
      <xdr:nvSpPr>
        <xdr:cNvPr id="464" name="テキスト ボックス 463"/>
        <xdr:cNvSpPr txBox="1"/>
      </xdr:nvSpPr>
      <xdr:spPr>
        <a:xfrm>
          <a:off x="14909800" y="32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157785</xdr:rowOff>
    </xdr:from>
    <xdr:to>
      <xdr:col>21</xdr:col>
      <xdr:colOff>50800</xdr:colOff>
      <xdr:row>19</xdr:row>
      <xdr:rowOff>87935</xdr:rowOff>
    </xdr:to>
    <xdr:sp macro="" textlink="">
      <xdr:nvSpPr>
        <xdr:cNvPr id="465" name="円/楕円 464"/>
        <xdr:cNvSpPr/>
      </xdr:nvSpPr>
      <xdr:spPr>
        <a:xfrm>
          <a:off x="14351000" y="32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72712</xdr:rowOff>
    </xdr:from>
    <xdr:ext cx="762000" cy="259045"/>
    <xdr:sp macro="" textlink="">
      <xdr:nvSpPr>
        <xdr:cNvPr id="466" name="テキスト ボックス 465"/>
        <xdr:cNvSpPr txBox="1"/>
      </xdr:nvSpPr>
      <xdr:spPr>
        <a:xfrm>
          <a:off x="14020800" y="33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68859</xdr:rowOff>
    </xdr:from>
    <xdr:to>
      <xdr:col>19</xdr:col>
      <xdr:colOff>533400</xdr:colOff>
      <xdr:row>19</xdr:row>
      <xdr:rowOff>170459</xdr:rowOff>
    </xdr:to>
    <xdr:sp macro="" textlink="">
      <xdr:nvSpPr>
        <xdr:cNvPr id="467" name="円/楕円 466"/>
        <xdr:cNvSpPr/>
      </xdr:nvSpPr>
      <xdr:spPr>
        <a:xfrm>
          <a:off x="13462000" y="33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155236</xdr:rowOff>
    </xdr:from>
    <xdr:ext cx="762000" cy="259045"/>
    <xdr:sp macro="" textlink="">
      <xdr:nvSpPr>
        <xdr:cNvPr id="468" name="テキスト ボックス 467"/>
        <xdr:cNvSpPr txBox="1"/>
      </xdr:nvSpPr>
      <xdr:spPr>
        <a:xfrm>
          <a:off x="13131800" y="341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業務のアウトソーシングや業務の実施体制の見直しなどに早くから取り組んできた結果，類似団体と比較して人口</a:t>
          </a:r>
          <a:r>
            <a:rPr kumimoji="1" lang="en-US" altLang="ja-JP" sz="1100">
              <a:latin typeface="ＭＳ Ｐゴシック"/>
            </a:rPr>
            <a:t>1,000</a:t>
          </a:r>
          <a:r>
            <a:rPr kumimoji="1" lang="ja-JP" altLang="en-US" sz="1100">
              <a:latin typeface="ＭＳ Ｐゴシック"/>
            </a:rPr>
            <a:t>人当たり職員数が少ないことや，退職手当の段階的引き下げ（平成</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年度で段階的に実施し，平均で</a:t>
          </a:r>
          <a:r>
            <a:rPr kumimoji="1" lang="en-US" altLang="ja-JP" sz="1100">
              <a:latin typeface="ＭＳ Ｐゴシック"/>
            </a:rPr>
            <a:t>15.4%</a:t>
          </a:r>
          <a:r>
            <a:rPr kumimoji="1" lang="ja-JP" altLang="en-US" sz="1100">
              <a:latin typeface="ＭＳ Ｐゴシック"/>
            </a:rPr>
            <a:t>の水準引き下げ），平成</a:t>
          </a:r>
          <a:r>
            <a:rPr kumimoji="1" lang="en-US" altLang="ja-JP" sz="1100">
              <a:latin typeface="ＭＳ Ｐゴシック"/>
            </a:rPr>
            <a:t>28</a:t>
          </a:r>
          <a:r>
            <a:rPr kumimoji="1" lang="ja-JP" altLang="en-US" sz="1100">
              <a:latin typeface="ＭＳ Ｐゴシック"/>
            </a:rPr>
            <a:t>年度からの給与水準の平均</a:t>
          </a:r>
          <a:r>
            <a:rPr kumimoji="1" lang="en-US" altLang="ja-JP" sz="1100">
              <a:latin typeface="ＭＳ Ｐゴシック"/>
            </a:rPr>
            <a:t>1.5%</a:t>
          </a:r>
          <a:r>
            <a:rPr kumimoji="1" lang="ja-JP" altLang="en-US" sz="1100">
              <a:latin typeface="ＭＳ Ｐゴシック"/>
            </a:rPr>
            <a:t>の引き下げ等により人件費に係る経常収支比率は類似団体内で最も低くなっている。　</a:t>
          </a:r>
          <a:endParaRPr kumimoji="1" lang="en-US" altLang="ja-JP" sz="1100">
            <a:latin typeface="ＭＳ Ｐゴシック"/>
          </a:endParaRPr>
        </a:p>
        <a:p>
          <a:r>
            <a:rPr kumimoji="1" lang="ja-JP" altLang="en-US" sz="1100">
              <a:latin typeface="ＭＳ Ｐゴシック"/>
            </a:rPr>
            <a:t>　少子高齢化の進展などによる人口構造の変化や人口増加への対応など，多様化する行政ニーズを踏まえた最適な組織体制を構築しつつ，適切な定員管理により人件費の抑制を図っていく。</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95250</xdr:rowOff>
    </xdr:to>
    <xdr:cxnSp macro="">
      <xdr:nvCxnSpPr>
        <xdr:cNvPr id="66" name="直線コネクタ 65"/>
        <xdr:cNvCxnSpPr/>
      </xdr:nvCxnSpPr>
      <xdr:spPr>
        <a:xfrm>
          <a:off x="3987800" y="572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133350</xdr:rowOff>
    </xdr:to>
    <xdr:cxnSp macro="">
      <xdr:nvCxnSpPr>
        <xdr:cNvPr id="69" name="直線コネクタ 68"/>
        <xdr:cNvCxnSpPr/>
      </xdr:nvCxnSpPr>
      <xdr:spPr>
        <a:xfrm flipV="1">
          <a:off x="3098800" y="572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82550</xdr:rowOff>
    </xdr:from>
    <xdr:to>
      <xdr:col>4</xdr:col>
      <xdr:colOff>346075</xdr:colOff>
      <xdr:row>33</xdr:row>
      <xdr:rowOff>133350</xdr:rowOff>
    </xdr:to>
    <xdr:cxnSp macro="">
      <xdr:nvCxnSpPr>
        <xdr:cNvPr id="72" name="直線コネクタ 71"/>
        <xdr:cNvCxnSpPr/>
      </xdr:nvCxnSpPr>
      <xdr:spPr>
        <a:xfrm>
          <a:off x="2209800" y="574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82550</xdr:rowOff>
    </xdr:from>
    <xdr:to>
      <xdr:col>3</xdr:col>
      <xdr:colOff>142875</xdr:colOff>
      <xdr:row>34</xdr:row>
      <xdr:rowOff>12700</xdr:rowOff>
    </xdr:to>
    <xdr:cxnSp macro="">
      <xdr:nvCxnSpPr>
        <xdr:cNvPr id="75" name="直線コネクタ 74"/>
        <xdr:cNvCxnSpPr/>
      </xdr:nvCxnSpPr>
      <xdr:spPr>
        <a:xfrm flipV="1">
          <a:off x="1320800" y="574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44450</xdr:rowOff>
    </xdr:from>
    <xdr:to>
      <xdr:col>7</xdr:col>
      <xdr:colOff>66675</xdr:colOff>
      <xdr:row>33</xdr:row>
      <xdr:rowOff>146050</xdr:rowOff>
    </xdr:to>
    <xdr:sp macro="" textlink="">
      <xdr:nvSpPr>
        <xdr:cNvPr id="85" name="円/楕円 84"/>
        <xdr:cNvSpPr/>
      </xdr:nvSpPr>
      <xdr:spPr>
        <a:xfrm>
          <a:off x="4775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124477</xdr:rowOff>
    </xdr:from>
    <xdr:ext cx="762000" cy="259045"/>
    <xdr:sp macro="" textlink="">
      <xdr:nvSpPr>
        <xdr:cNvPr id="86" name="人件費該当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7" name="円/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88" name="テキスト ボックス 87"/>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9" name="円/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90" name="テキスト ボックス 89"/>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31750</xdr:rowOff>
    </xdr:from>
    <xdr:to>
      <xdr:col>3</xdr:col>
      <xdr:colOff>193675</xdr:colOff>
      <xdr:row>33</xdr:row>
      <xdr:rowOff>133350</xdr:rowOff>
    </xdr:to>
    <xdr:sp macro="" textlink="">
      <xdr:nvSpPr>
        <xdr:cNvPr id="91" name="円/楕円 90"/>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143527</xdr:rowOff>
    </xdr:from>
    <xdr:ext cx="762000" cy="259045"/>
    <xdr:sp macro="" textlink="">
      <xdr:nvSpPr>
        <xdr:cNvPr id="92" name="テキスト ボックス 91"/>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物件費は，予防接種委託料の増（</a:t>
          </a:r>
          <a:r>
            <a:rPr kumimoji="1" lang="en-US" altLang="ja-JP" sz="1300">
              <a:latin typeface="ＭＳ Ｐゴシック"/>
            </a:rPr>
            <a:t>+2.5</a:t>
          </a:r>
          <a:r>
            <a:rPr kumimoji="1" lang="ja-JP" altLang="en-US" sz="1300">
              <a:latin typeface="ＭＳ Ｐゴシック"/>
            </a:rPr>
            <a:t>億円），小学校管理費の増（</a:t>
          </a:r>
          <a:r>
            <a:rPr kumimoji="1" lang="en-US" altLang="ja-JP" sz="1300">
              <a:latin typeface="ＭＳ Ｐゴシック"/>
            </a:rPr>
            <a:t>+2</a:t>
          </a:r>
          <a:r>
            <a:rPr kumimoji="1" lang="ja-JP" altLang="en-US" sz="1300">
              <a:latin typeface="ＭＳ Ｐゴシック"/>
            </a:rPr>
            <a:t>億円）や参議院選挙委託料の増（</a:t>
          </a:r>
          <a:r>
            <a:rPr kumimoji="1" lang="en-US" altLang="ja-JP" sz="1300">
              <a:latin typeface="ＭＳ Ｐゴシック"/>
            </a:rPr>
            <a:t>+1</a:t>
          </a:r>
          <a:r>
            <a:rPr kumimoji="1" lang="ja-JP" altLang="en-US" sz="1300">
              <a:latin typeface="ＭＳ Ｐゴシック"/>
            </a:rPr>
            <a:t>億円）などに加え，経常一般財源等が減少した影響で経常収支比率が増加している。また，物件費全体としては，業務のアウトソーシングによる民間活用の推進により，職員人件費等から委託料（物件費）へシフトしている。今後も指定管理者制度の活用などにより，施設の維持管理コスト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139700</xdr:rowOff>
    </xdr:to>
    <xdr:cxnSp macro="">
      <xdr:nvCxnSpPr>
        <xdr:cNvPr id="127" name="直線コネクタ 126"/>
        <xdr:cNvCxnSpPr/>
      </xdr:nvCxnSpPr>
      <xdr:spPr>
        <a:xfrm>
          <a:off x="15671800" y="280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63500</xdr:rowOff>
    </xdr:to>
    <xdr:cxnSp macro="">
      <xdr:nvCxnSpPr>
        <xdr:cNvPr id="130" name="直線コネクタ 129"/>
        <xdr:cNvCxnSpPr/>
      </xdr:nvCxnSpPr>
      <xdr:spPr>
        <a:xfrm>
          <a:off x="14782800" y="279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50800</xdr:rowOff>
    </xdr:to>
    <xdr:cxnSp macro="">
      <xdr:nvCxnSpPr>
        <xdr:cNvPr id="133" name="直線コネクタ 132"/>
        <xdr:cNvCxnSpPr/>
      </xdr:nvCxnSpPr>
      <xdr:spPr>
        <a:xfrm>
          <a:off x="13893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107950</xdr:rowOff>
    </xdr:to>
    <xdr:cxnSp macro="">
      <xdr:nvCxnSpPr>
        <xdr:cNvPr id="136" name="直線コネクタ 135"/>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46" name="円/楕円 145"/>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99077</xdr:rowOff>
    </xdr:from>
    <xdr:ext cx="736600" cy="259045"/>
    <xdr:sp macro="" textlink="">
      <xdr:nvSpPr>
        <xdr:cNvPr id="149" name="テキスト ボックス 148"/>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55" name="テキスト ボックス 15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教育・保育給付費が</a:t>
          </a:r>
          <a:r>
            <a:rPr kumimoji="1" lang="en-US" altLang="ja-JP" sz="1100">
              <a:latin typeface="ＭＳ Ｐゴシック"/>
            </a:rPr>
            <a:t>25</a:t>
          </a:r>
          <a:r>
            <a:rPr kumimoji="1" lang="ja-JP" altLang="en-US" sz="1100">
              <a:latin typeface="ＭＳ Ｐゴシック"/>
            </a:rPr>
            <a:t>億円の増，年金生活者等支援臨時福祉給付金等が</a:t>
          </a:r>
          <a:r>
            <a:rPr kumimoji="1" lang="en-US" altLang="ja-JP" sz="1100">
              <a:latin typeface="ＭＳ Ｐゴシック"/>
            </a:rPr>
            <a:t>30</a:t>
          </a:r>
          <a:r>
            <a:rPr kumimoji="1" lang="ja-JP" altLang="en-US" sz="1100">
              <a:latin typeface="ＭＳ Ｐゴシック"/>
            </a:rPr>
            <a:t>億円の増となっている一方で，生活保護費については</a:t>
          </a:r>
          <a:r>
            <a:rPr kumimoji="1" lang="en-US" altLang="ja-JP" sz="1100">
              <a:latin typeface="ＭＳ Ｐゴシック"/>
            </a:rPr>
            <a:t>17</a:t>
          </a:r>
          <a:r>
            <a:rPr kumimoji="1" lang="ja-JP" altLang="en-US" sz="1100">
              <a:latin typeface="ＭＳ Ｐゴシック"/>
            </a:rPr>
            <a:t>億円の減，子育て世帯臨時特例給付金給付事業終了に伴う減が</a:t>
          </a:r>
          <a:r>
            <a:rPr kumimoji="1" lang="en-US" altLang="ja-JP" sz="1100">
              <a:latin typeface="ＭＳ Ｐゴシック"/>
            </a:rPr>
            <a:t>5.5</a:t>
          </a:r>
          <a:r>
            <a:rPr kumimoji="1" lang="ja-JP" altLang="en-US" sz="1100">
              <a:latin typeface="ＭＳ Ｐゴシック"/>
            </a:rPr>
            <a:t>億円となっている。経常一般財源等が減少した影響で経常収支比率は増加しているが，類似団体と比較すると，大幅な悪化とはなっていない。</a:t>
          </a:r>
          <a:endParaRPr kumimoji="1" lang="en-US" altLang="ja-JP" sz="1100">
            <a:latin typeface="ＭＳ Ｐゴシック"/>
          </a:endParaRPr>
        </a:p>
        <a:p>
          <a:r>
            <a:rPr kumimoji="1" lang="ja-JP" altLang="en-US" sz="1100">
              <a:solidFill>
                <a:sysClr val="windowText" lastClr="000000"/>
              </a:solidFill>
              <a:latin typeface="ＭＳ Ｐゴシック"/>
            </a:rPr>
            <a:t>　生活保護費については，平成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年度は減少しているが，引き続き今後も就労支援や適正受診指導の強化等により，生活保護費の縮減に取り組んでいく。</a:t>
          </a:r>
          <a:endParaRPr kumimoji="1" lang="en-US" altLang="ja-JP" sz="11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88900</xdr:rowOff>
    </xdr:to>
    <xdr:cxnSp macro="">
      <xdr:nvCxnSpPr>
        <xdr:cNvPr id="188" name="直線コネクタ 187"/>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88900</xdr:rowOff>
    </xdr:to>
    <xdr:cxnSp macro="">
      <xdr:nvCxnSpPr>
        <xdr:cNvPr id="191" name="直線コネクタ 190"/>
        <xdr:cNvCxnSpPr/>
      </xdr:nvCxnSpPr>
      <xdr:spPr>
        <a:xfrm flipV="1">
          <a:off x="3098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58</xdr:row>
      <xdr:rowOff>88900</xdr:rowOff>
    </xdr:to>
    <xdr:cxnSp macro="">
      <xdr:nvCxnSpPr>
        <xdr:cNvPr id="194" name="直線コネクタ 193"/>
        <xdr:cNvCxnSpPr/>
      </xdr:nvCxnSpPr>
      <xdr:spPr>
        <a:xfrm>
          <a:off x="2209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127000</xdr:rowOff>
    </xdr:to>
    <xdr:cxnSp macro="">
      <xdr:nvCxnSpPr>
        <xdr:cNvPr id="197" name="直線コネクタ 196"/>
        <xdr:cNvCxnSpPr/>
      </xdr:nvCxnSpPr>
      <xdr:spPr>
        <a:xfrm flipV="1">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7" name="円/楕円 206"/>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54627</xdr:rowOff>
    </xdr:from>
    <xdr:ext cx="762000" cy="259045"/>
    <xdr:sp macro="" textlink="">
      <xdr:nvSpPr>
        <xdr:cNvPr id="208" name="扶助費該当値テキスト"/>
        <xdr:cNvSpPr txBox="1"/>
      </xdr:nvSpPr>
      <xdr:spPr>
        <a:xfrm>
          <a:off x="49149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0" name="テキスト ボックス 20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1" name="円/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2" name="テキスト ボックス 211"/>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3" name="円/楕円 212"/>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111777</xdr:rowOff>
    </xdr:from>
    <xdr:ext cx="762000" cy="259045"/>
    <xdr:sp macro="" textlink="">
      <xdr:nvSpPr>
        <xdr:cNvPr id="214" name="テキスト ボックス 213"/>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5" name="円/楕円 214"/>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6" name="テキスト ボックス 215"/>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その他に係る経常収支比率の増加は，老年人口，特に</a:t>
          </a:r>
          <a:r>
            <a:rPr kumimoji="1" lang="en-US" altLang="ja-JP" sz="1100">
              <a:latin typeface="ＭＳ Ｐゴシック"/>
            </a:rPr>
            <a:t>75</a:t>
          </a:r>
          <a:r>
            <a:rPr kumimoji="1" lang="ja-JP" altLang="en-US" sz="1100">
              <a:latin typeface="ＭＳ Ｐゴシック"/>
            </a:rPr>
            <a:t>歳以上（後期高齢者）の人口の増加等に伴う，介護保険事業への繰出金の増（</a:t>
          </a:r>
          <a:r>
            <a:rPr kumimoji="1" lang="en-US" altLang="ja-JP" sz="1100">
              <a:latin typeface="ＭＳ Ｐゴシック"/>
            </a:rPr>
            <a:t>+4</a:t>
          </a:r>
          <a:r>
            <a:rPr kumimoji="1" lang="ja-JP" altLang="en-US" sz="1100">
              <a:latin typeface="ＭＳ Ｐゴシック"/>
            </a:rPr>
            <a:t>億円），後期高齢者医療事業への繰出金の増（</a:t>
          </a:r>
          <a:r>
            <a:rPr kumimoji="1" lang="en-US" altLang="ja-JP" sz="1100">
              <a:latin typeface="ＭＳ Ｐゴシック"/>
            </a:rPr>
            <a:t>+6</a:t>
          </a:r>
          <a:r>
            <a:rPr kumimoji="1" lang="ja-JP" altLang="en-US" sz="1100">
              <a:latin typeface="ＭＳ Ｐゴシック"/>
            </a:rPr>
            <a:t>億円）など</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住民基本台帳に基づく</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歳以上の高齢者が総人口に占める割合について，平成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日現在は</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であったのに対し，平成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日現在では</a:t>
          </a:r>
          <a:r>
            <a:rPr kumimoji="1" lang="en-US" altLang="ja-JP" sz="1100">
              <a:solidFill>
                <a:schemeClr val="dk1"/>
              </a:solidFill>
              <a:effectLst/>
              <a:latin typeface="+mn-lt"/>
              <a:ea typeface="+mn-ea"/>
              <a:cs typeface="+mn-cs"/>
            </a:rPr>
            <a:t>20.5%</a:t>
          </a:r>
          <a:r>
            <a:rPr kumimoji="1" lang="ja-JP" altLang="en-US"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歳以上の高齢者が総人口に占める割合についても同様に</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と増加している。今後も高齢化に伴い，介護保険事業や後期高齢者医療事業への繰出金は増加するものと考えられる。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102507</xdr:rowOff>
    </xdr:from>
    <xdr:to>
      <xdr:col>24</xdr:col>
      <xdr:colOff>31750</xdr:colOff>
      <xdr:row>56</xdr:row>
      <xdr:rowOff>29028</xdr:rowOff>
    </xdr:to>
    <xdr:cxnSp macro="">
      <xdr:nvCxnSpPr>
        <xdr:cNvPr id="251" name="直線コネクタ 250"/>
        <xdr:cNvCxnSpPr/>
      </xdr:nvCxnSpPr>
      <xdr:spPr>
        <a:xfrm>
          <a:off x="15671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167822</xdr:rowOff>
    </xdr:from>
    <xdr:to>
      <xdr:col>22</xdr:col>
      <xdr:colOff>565150</xdr:colOff>
      <xdr:row>55</xdr:row>
      <xdr:rowOff>102507</xdr:rowOff>
    </xdr:to>
    <xdr:cxnSp macro="">
      <xdr:nvCxnSpPr>
        <xdr:cNvPr id="254" name="直線コネクタ 253"/>
        <xdr:cNvCxnSpPr/>
      </xdr:nvCxnSpPr>
      <xdr:spPr>
        <a:xfrm>
          <a:off x="14782800" y="92546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86178</xdr:rowOff>
    </xdr:from>
    <xdr:to>
      <xdr:col>21</xdr:col>
      <xdr:colOff>361950</xdr:colOff>
      <xdr:row>53</xdr:row>
      <xdr:rowOff>167822</xdr:rowOff>
    </xdr:to>
    <xdr:cxnSp macro="">
      <xdr:nvCxnSpPr>
        <xdr:cNvPr id="257" name="直線コネクタ 256"/>
        <xdr:cNvCxnSpPr/>
      </xdr:nvCxnSpPr>
      <xdr:spPr>
        <a:xfrm>
          <a:off x="13893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53</xdr:row>
      <xdr:rowOff>86178</xdr:rowOff>
    </xdr:to>
    <xdr:cxnSp macro="">
      <xdr:nvCxnSpPr>
        <xdr:cNvPr id="260" name="直線コネクタ 259"/>
        <xdr:cNvCxnSpPr/>
      </xdr:nvCxnSpPr>
      <xdr:spPr>
        <a:xfrm>
          <a:off x="13004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7455</xdr:rowOff>
    </xdr:from>
    <xdr:ext cx="762000" cy="259045"/>
    <xdr:sp macro="" textlink="">
      <xdr:nvSpPr>
        <xdr:cNvPr id="264" name="テキスト ボックス 263"/>
        <xdr:cNvSpPr txBox="1"/>
      </xdr:nvSpPr>
      <xdr:spPr>
        <a:xfrm>
          <a:off x="12623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149678</xdr:rowOff>
    </xdr:from>
    <xdr:to>
      <xdr:col>24</xdr:col>
      <xdr:colOff>82550</xdr:colOff>
      <xdr:row>56</xdr:row>
      <xdr:rowOff>79828</xdr:rowOff>
    </xdr:to>
    <xdr:sp macro="" textlink="">
      <xdr:nvSpPr>
        <xdr:cNvPr id="270" name="円/楕円 269"/>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166205</xdr:rowOff>
    </xdr:from>
    <xdr:ext cx="762000" cy="259045"/>
    <xdr:sp macro="" textlink="">
      <xdr:nvSpPr>
        <xdr:cNvPr id="271" name="その他該当値テキスト"/>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2" name="円/楕円 271"/>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73" name="テキスト ボックス 272"/>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117022</xdr:rowOff>
    </xdr:from>
    <xdr:to>
      <xdr:col>21</xdr:col>
      <xdr:colOff>412750</xdr:colOff>
      <xdr:row>54</xdr:row>
      <xdr:rowOff>47172</xdr:rowOff>
    </xdr:to>
    <xdr:sp macro="" textlink="">
      <xdr:nvSpPr>
        <xdr:cNvPr id="274" name="円/楕円 273"/>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57349</xdr:rowOff>
    </xdr:from>
    <xdr:ext cx="762000" cy="259045"/>
    <xdr:sp macro="" textlink="">
      <xdr:nvSpPr>
        <xdr:cNvPr id="275" name="テキスト ボックス 274"/>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35378</xdr:rowOff>
    </xdr:from>
    <xdr:to>
      <xdr:col>20</xdr:col>
      <xdr:colOff>209550</xdr:colOff>
      <xdr:row>53</xdr:row>
      <xdr:rowOff>136978</xdr:rowOff>
    </xdr:to>
    <xdr:sp macro="" textlink="">
      <xdr:nvSpPr>
        <xdr:cNvPr id="276" name="円/楕円 275"/>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147155</xdr:rowOff>
    </xdr:from>
    <xdr:ext cx="762000" cy="259045"/>
    <xdr:sp macro="" textlink="">
      <xdr:nvSpPr>
        <xdr:cNvPr id="277" name="テキスト ボックス 276"/>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157843</xdr:rowOff>
    </xdr:from>
    <xdr:to>
      <xdr:col>19</xdr:col>
      <xdr:colOff>6350</xdr:colOff>
      <xdr:row>53</xdr:row>
      <xdr:rowOff>87993</xdr:rowOff>
    </xdr:to>
    <xdr:sp macro="" textlink="">
      <xdr:nvSpPr>
        <xdr:cNvPr id="278" name="円/楕円 277"/>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98170</xdr:rowOff>
    </xdr:from>
    <xdr:ext cx="762000" cy="259045"/>
    <xdr:sp macro="" textlink="">
      <xdr:nvSpPr>
        <xdr:cNvPr id="279" name="テキスト ボックス 278"/>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などの対応に係る全市的なルールを定めた「補助金ガイドライン」を策定（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月）し，またそれに伴い補助金交付規則も改正（平成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日施行）し，更なる適正化を図っている。今後も引き続き，一定の役割を終えた補助金や今の時代に合わなくなった補助金を廃止する等，さらなる適正化を図っていく。</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44450</xdr:rowOff>
    </xdr:from>
    <xdr:to>
      <xdr:col>24</xdr:col>
      <xdr:colOff>31750</xdr:colOff>
      <xdr:row>37</xdr:row>
      <xdr:rowOff>57150</xdr:rowOff>
    </xdr:to>
    <xdr:cxnSp macro="">
      <xdr:nvCxnSpPr>
        <xdr:cNvPr id="312" name="直線コネクタ 311"/>
        <xdr:cNvCxnSpPr/>
      </xdr:nvCxnSpPr>
      <xdr:spPr>
        <a:xfrm>
          <a:off x="15671800" y="638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44450</xdr:rowOff>
    </xdr:from>
    <xdr:to>
      <xdr:col>22</xdr:col>
      <xdr:colOff>565150</xdr:colOff>
      <xdr:row>37</xdr:row>
      <xdr:rowOff>57150</xdr:rowOff>
    </xdr:to>
    <xdr:cxnSp macro="">
      <xdr:nvCxnSpPr>
        <xdr:cNvPr id="315" name="直線コネクタ 314"/>
        <xdr:cNvCxnSpPr/>
      </xdr:nvCxnSpPr>
      <xdr:spPr>
        <a:xfrm flipV="1">
          <a:off x="147828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57150</xdr:rowOff>
    </xdr:to>
    <xdr:cxnSp macro="">
      <xdr:nvCxnSpPr>
        <xdr:cNvPr id="318" name="直線コネクタ 317"/>
        <xdr:cNvCxnSpPr/>
      </xdr:nvCxnSpPr>
      <xdr:spPr>
        <a:xfrm>
          <a:off x="13893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37</xdr:row>
      <xdr:rowOff>31750</xdr:rowOff>
    </xdr:to>
    <xdr:cxnSp macro="">
      <xdr:nvCxnSpPr>
        <xdr:cNvPr id="321" name="直線コネクタ 320"/>
        <xdr:cNvCxnSpPr/>
      </xdr:nvCxnSpPr>
      <xdr:spPr>
        <a:xfrm>
          <a:off x="13004800" y="636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31" name="円/楕円 330"/>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22877</xdr:rowOff>
    </xdr:from>
    <xdr:ext cx="762000" cy="259045"/>
    <xdr:sp macro="" textlink="">
      <xdr:nvSpPr>
        <xdr:cNvPr id="332" name="補助費等該当値テキスト"/>
        <xdr:cNvSpPr txBox="1"/>
      </xdr:nvSpPr>
      <xdr:spPr>
        <a:xfrm>
          <a:off x="16598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165100</xdr:rowOff>
    </xdr:from>
    <xdr:to>
      <xdr:col>22</xdr:col>
      <xdr:colOff>615950</xdr:colOff>
      <xdr:row>37</xdr:row>
      <xdr:rowOff>95250</xdr:rowOff>
    </xdr:to>
    <xdr:sp macro="" textlink="">
      <xdr:nvSpPr>
        <xdr:cNvPr id="333" name="円/楕円 332"/>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105427</xdr:rowOff>
    </xdr:from>
    <xdr:ext cx="736600" cy="259045"/>
    <xdr:sp macro="" textlink="">
      <xdr:nvSpPr>
        <xdr:cNvPr id="334" name="テキスト ボックス 333"/>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6350</xdr:rowOff>
    </xdr:from>
    <xdr:to>
      <xdr:col>21</xdr:col>
      <xdr:colOff>412750</xdr:colOff>
      <xdr:row>37</xdr:row>
      <xdr:rowOff>107950</xdr:rowOff>
    </xdr:to>
    <xdr:sp macro="" textlink="">
      <xdr:nvSpPr>
        <xdr:cNvPr id="335" name="円/楕円 334"/>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36" name="テキスト ボックス 335"/>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39" name="円/楕円 338"/>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40" name="テキスト ボックス 339"/>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公債費に係る経常経費充当一般財源等について，平成</a:t>
          </a:r>
          <a:r>
            <a:rPr kumimoji="1" lang="en-US" altLang="ja-JP" sz="1200">
              <a:latin typeface="ＭＳ Ｐゴシック"/>
            </a:rPr>
            <a:t>27</a:t>
          </a:r>
          <a:r>
            <a:rPr kumimoji="1" lang="ja-JP" altLang="en-US" sz="1200">
              <a:latin typeface="ＭＳ Ｐゴシック"/>
            </a:rPr>
            <a:t>年度決算と比較し，元金の償還は</a:t>
          </a:r>
          <a:r>
            <a:rPr kumimoji="1" lang="en-US" altLang="ja-JP" sz="1200">
              <a:latin typeface="ＭＳ Ｐゴシック"/>
            </a:rPr>
            <a:t>8</a:t>
          </a:r>
          <a:r>
            <a:rPr kumimoji="1" lang="ja-JP" altLang="en-US" sz="1200">
              <a:latin typeface="ＭＳ Ｐゴシック"/>
            </a:rPr>
            <a:t>億円増加しているのに対し，利子の償還は</a:t>
          </a:r>
          <a:r>
            <a:rPr kumimoji="1" lang="en-US" altLang="ja-JP" sz="1200">
              <a:latin typeface="ＭＳ Ｐゴシック"/>
            </a:rPr>
            <a:t>17</a:t>
          </a:r>
          <a:r>
            <a:rPr kumimoji="1" lang="ja-JP" altLang="en-US" sz="1200">
              <a:latin typeface="ＭＳ Ｐゴシック"/>
            </a:rPr>
            <a:t>億円減となっている。これは，高利率での利子償還が完了したために，平均利率が下がっていることが影響していると考えられるが，経常一般財源の減の影響で経常収支比率は微増となっている。</a:t>
          </a:r>
          <a:endParaRPr kumimoji="1" lang="en-US" altLang="ja-JP" sz="1200">
            <a:latin typeface="ＭＳ Ｐゴシック"/>
          </a:endParaRPr>
        </a:p>
        <a:p>
          <a:r>
            <a:rPr kumimoji="1" lang="ja-JP" altLang="en-US" sz="1200">
              <a:latin typeface="ＭＳ Ｐゴシック"/>
            </a:rPr>
            <a:t>　市債発行額の抑制により中長期的には減少していく見込みであるが，当面は</a:t>
          </a:r>
          <a:r>
            <a:rPr kumimoji="1" lang="en-US" altLang="ja-JP" sz="1200">
              <a:latin typeface="ＭＳ Ｐゴシック"/>
            </a:rPr>
            <a:t>900</a:t>
          </a:r>
          <a:r>
            <a:rPr kumimoji="1" lang="ja-JP" altLang="en-US" sz="1200">
              <a:latin typeface="ＭＳ Ｐゴシック"/>
            </a:rPr>
            <a:t>億円～</a:t>
          </a:r>
          <a:r>
            <a:rPr kumimoji="1" lang="en-US" altLang="ja-JP" sz="1200">
              <a:latin typeface="ＭＳ Ｐゴシック"/>
            </a:rPr>
            <a:t>1,000</a:t>
          </a:r>
          <a:r>
            <a:rPr kumimoji="1" lang="ja-JP" altLang="en-US" sz="1200">
              <a:latin typeface="ＭＳ Ｐゴシック"/>
            </a:rPr>
            <a:t>億円程度で高止まりとなる見込み。</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105229</xdr:rowOff>
    </xdr:from>
    <xdr:to>
      <xdr:col>7</xdr:col>
      <xdr:colOff>15875</xdr:colOff>
      <xdr:row>78</xdr:row>
      <xdr:rowOff>127000</xdr:rowOff>
    </xdr:to>
    <xdr:cxnSp macro="">
      <xdr:nvCxnSpPr>
        <xdr:cNvPr id="375" name="直線コネクタ 374"/>
        <xdr:cNvCxnSpPr/>
      </xdr:nvCxnSpPr>
      <xdr:spPr>
        <a:xfrm>
          <a:off x="3987800" y="134783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163484</xdr:rowOff>
    </xdr:from>
    <xdr:ext cx="762000" cy="259045"/>
    <xdr:sp macro="" textlink="">
      <xdr:nvSpPr>
        <xdr:cNvPr id="376"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105229</xdr:rowOff>
    </xdr:from>
    <xdr:to>
      <xdr:col>5</xdr:col>
      <xdr:colOff>549275</xdr:colOff>
      <xdr:row>79</xdr:row>
      <xdr:rowOff>42636</xdr:rowOff>
    </xdr:to>
    <xdr:cxnSp macro="">
      <xdr:nvCxnSpPr>
        <xdr:cNvPr id="378" name="直線コネクタ 377"/>
        <xdr:cNvCxnSpPr/>
      </xdr:nvCxnSpPr>
      <xdr:spPr>
        <a:xfrm flipV="1">
          <a:off x="3098800" y="13478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80" name="テキスト ボックス 379"/>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42636</xdr:rowOff>
    </xdr:from>
    <xdr:to>
      <xdr:col>4</xdr:col>
      <xdr:colOff>346075</xdr:colOff>
      <xdr:row>79</xdr:row>
      <xdr:rowOff>107950</xdr:rowOff>
    </xdr:to>
    <xdr:cxnSp macro="">
      <xdr:nvCxnSpPr>
        <xdr:cNvPr id="381" name="直線コネクタ 380"/>
        <xdr:cNvCxnSpPr/>
      </xdr:nvCxnSpPr>
      <xdr:spPr>
        <a:xfrm flipV="1">
          <a:off x="2209800" y="13587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83" name="テキスト ボックス 382"/>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107950</xdr:rowOff>
    </xdr:from>
    <xdr:to>
      <xdr:col>3</xdr:col>
      <xdr:colOff>142875</xdr:colOff>
      <xdr:row>79</xdr:row>
      <xdr:rowOff>118836</xdr:rowOff>
    </xdr:to>
    <xdr:cxnSp macro="">
      <xdr:nvCxnSpPr>
        <xdr:cNvPr id="384" name="直線コネクタ 383"/>
        <xdr:cNvCxnSpPr/>
      </xdr:nvCxnSpPr>
      <xdr:spPr>
        <a:xfrm flipV="1">
          <a:off x="1320800" y="1365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6" name="テキスト ボックス 385"/>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88" name="テキスト ボックス 387"/>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94" name="円/楕円 39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5"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54429</xdr:rowOff>
    </xdr:from>
    <xdr:to>
      <xdr:col>5</xdr:col>
      <xdr:colOff>600075</xdr:colOff>
      <xdr:row>78</xdr:row>
      <xdr:rowOff>156029</xdr:rowOff>
    </xdr:to>
    <xdr:sp macro="" textlink="">
      <xdr:nvSpPr>
        <xdr:cNvPr id="396" name="円/楕円 395"/>
        <xdr:cNvSpPr/>
      </xdr:nvSpPr>
      <xdr:spPr>
        <a:xfrm>
          <a:off x="3937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140806</xdr:rowOff>
    </xdr:from>
    <xdr:ext cx="736600" cy="259045"/>
    <xdr:sp macro="" textlink="">
      <xdr:nvSpPr>
        <xdr:cNvPr id="397" name="テキスト ボックス 396"/>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163286</xdr:rowOff>
    </xdr:from>
    <xdr:to>
      <xdr:col>4</xdr:col>
      <xdr:colOff>396875</xdr:colOff>
      <xdr:row>79</xdr:row>
      <xdr:rowOff>93436</xdr:rowOff>
    </xdr:to>
    <xdr:sp macro="" textlink="">
      <xdr:nvSpPr>
        <xdr:cNvPr id="398" name="円/楕円 397"/>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78213</xdr:rowOff>
    </xdr:from>
    <xdr:ext cx="762000" cy="259045"/>
    <xdr:sp macro="" textlink="">
      <xdr:nvSpPr>
        <xdr:cNvPr id="399" name="テキスト ボックス 398"/>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57150</xdr:rowOff>
    </xdr:from>
    <xdr:to>
      <xdr:col>3</xdr:col>
      <xdr:colOff>193675</xdr:colOff>
      <xdr:row>79</xdr:row>
      <xdr:rowOff>158750</xdr:rowOff>
    </xdr:to>
    <xdr:sp macro="" textlink="">
      <xdr:nvSpPr>
        <xdr:cNvPr id="400" name="円/楕円 399"/>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143527</xdr:rowOff>
    </xdr:from>
    <xdr:ext cx="762000" cy="259045"/>
    <xdr:sp macro="" textlink="">
      <xdr:nvSpPr>
        <xdr:cNvPr id="401" name="テキスト ボックス 400"/>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68036</xdr:rowOff>
    </xdr:from>
    <xdr:to>
      <xdr:col>1</xdr:col>
      <xdr:colOff>676275</xdr:colOff>
      <xdr:row>79</xdr:row>
      <xdr:rowOff>169636</xdr:rowOff>
    </xdr:to>
    <xdr:sp macro="" textlink="">
      <xdr:nvSpPr>
        <xdr:cNvPr id="402" name="円/楕円 40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154413</xdr:rowOff>
    </xdr:from>
    <xdr:ext cx="762000" cy="259045"/>
    <xdr:sp macro="" textlink="">
      <xdr:nvSpPr>
        <xdr:cNvPr id="403" name="テキスト ボックス 40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以外に係る経常収支比率は，類似団体平均よりは低い水準にあるものの，上昇傾向であり，その主な要因は，繰出金や扶助費，物件費の増加によるものである。今後も，福祉サービスの利用者の増加に伴う扶助費の増や，老年人口の増加に伴う後期高齢者医療，介護保険事業への公費負担の大幅な増加が見込まれる。</a:t>
          </a:r>
          <a:endParaRPr kumimoji="1" lang="en-US" altLang="ja-JP" sz="1050">
            <a:latin typeface="ＭＳ Ｐゴシック"/>
          </a:endParaRPr>
        </a:p>
        <a:p>
          <a:r>
            <a:rPr kumimoji="1" lang="ja-JP" altLang="en-US" sz="1050">
              <a:latin typeface="ＭＳ Ｐゴシック"/>
            </a:rPr>
            <a:t>　本市では，平成</a:t>
          </a:r>
          <a:r>
            <a:rPr kumimoji="1" lang="en-US" altLang="ja-JP" sz="1050">
              <a:latin typeface="ＭＳ Ｐゴシック"/>
            </a:rPr>
            <a:t>29</a:t>
          </a:r>
          <a:r>
            <a:rPr kumimoji="1" lang="ja-JP" altLang="en-US" sz="1050">
              <a:latin typeface="ＭＳ Ｐゴシック"/>
            </a:rPr>
            <a:t>年</a:t>
          </a:r>
          <a:r>
            <a:rPr kumimoji="1" lang="en-US" altLang="ja-JP" sz="1050">
              <a:latin typeface="ＭＳ Ｐゴシック"/>
            </a:rPr>
            <a:t>6</a:t>
          </a:r>
          <a:r>
            <a:rPr kumimoji="1" lang="ja-JP" altLang="en-US" sz="1050">
              <a:latin typeface="ＭＳ Ｐゴシック"/>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endParaRPr kumimoji="1" lang="en-US" altLang="ja-JP" sz="10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170435</xdr:rowOff>
    </xdr:from>
    <xdr:to>
      <xdr:col>24</xdr:col>
      <xdr:colOff>31750</xdr:colOff>
      <xdr:row>80</xdr:row>
      <xdr:rowOff>44704</xdr:rowOff>
    </xdr:to>
    <xdr:cxnSp macro="">
      <xdr:nvCxnSpPr>
        <xdr:cNvPr id="429" name="直線コネクタ 428"/>
        <xdr:cNvCxnSpPr/>
      </xdr:nvCxnSpPr>
      <xdr:spPr>
        <a:xfrm flipV="1">
          <a:off x="16510000" y="13029185"/>
          <a:ext cx="0" cy="7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16781</xdr:rowOff>
    </xdr:from>
    <xdr:ext cx="762000" cy="259045"/>
    <xdr:sp macro="" textlink="">
      <xdr:nvSpPr>
        <xdr:cNvPr id="430"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44704</xdr:rowOff>
    </xdr:from>
    <xdr:to>
      <xdr:col>24</xdr:col>
      <xdr:colOff>120650</xdr:colOff>
      <xdr:row>80</xdr:row>
      <xdr:rowOff>44704</xdr:rowOff>
    </xdr:to>
    <xdr:cxnSp macro="">
      <xdr:nvCxnSpPr>
        <xdr:cNvPr id="431" name="直線コネクタ 430"/>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85361</xdr:rowOff>
    </xdr:from>
    <xdr:ext cx="762000" cy="259045"/>
    <xdr:sp macro="" textlink="">
      <xdr:nvSpPr>
        <xdr:cNvPr id="432" name="公債費以外最大値テキスト"/>
        <xdr:cNvSpPr txBox="1"/>
      </xdr:nvSpPr>
      <xdr:spPr>
        <a:xfrm>
          <a:off x="16598900" y="127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75</xdr:row>
      <xdr:rowOff>170435</xdr:rowOff>
    </xdr:from>
    <xdr:to>
      <xdr:col>24</xdr:col>
      <xdr:colOff>120650</xdr:colOff>
      <xdr:row>75</xdr:row>
      <xdr:rowOff>170435</xdr:rowOff>
    </xdr:to>
    <xdr:cxnSp macro="">
      <xdr:nvCxnSpPr>
        <xdr:cNvPr id="433" name="直線コネクタ 432"/>
        <xdr:cNvCxnSpPr/>
      </xdr:nvCxnSpPr>
      <xdr:spPr>
        <a:xfrm>
          <a:off x="16421100" y="1302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75</xdr:row>
      <xdr:rowOff>170435</xdr:rowOff>
    </xdr:to>
    <xdr:cxnSp macro="">
      <xdr:nvCxnSpPr>
        <xdr:cNvPr id="434" name="直線コネクタ 433"/>
        <xdr:cNvCxnSpPr/>
      </xdr:nvCxnSpPr>
      <xdr:spPr>
        <a:xfrm>
          <a:off x="15671800" y="129560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5"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6" name="フローチャート : 判断 435"/>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88138</xdr:rowOff>
    </xdr:from>
    <xdr:to>
      <xdr:col>22</xdr:col>
      <xdr:colOff>565150</xdr:colOff>
      <xdr:row>75</xdr:row>
      <xdr:rowOff>97282</xdr:rowOff>
    </xdr:to>
    <xdr:cxnSp macro="">
      <xdr:nvCxnSpPr>
        <xdr:cNvPr id="437" name="直線コネクタ 436"/>
        <xdr:cNvCxnSpPr/>
      </xdr:nvCxnSpPr>
      <xdr:spPr>
        <a:xfrm>
          <a:off x="14782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8" name="フローチャート : 判断 43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9" name="テキスト ボックス 43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75</xdr:row>
      <xdr:rowOff>88138</xdr:rowOff>
    </xdr:to>
    <xdr:cxnSp macro="">
      <xdr:nvCxnSpPr>
        <xdr:cNvPr id="440" name="直線コネクタ 439"/>
        <xdr:cNvCxnSpPr/>
      </xdr:nvCxnSpPr>
      <xdr:spPr>
        <a:xfrm>
          <a:off x="13893800" y="12805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158496</xdr:rowOff>
    </xdr:from>
    <xdr:to>
      <xdr:col>21</xdr:col>
      <xdr:colOff>412750</xdr:colOff>
      <xdr:row>77</xdr:row>
      <xdr:rowOff>88646</xdr:rowOff>
    </xdr:to>
    <xdr:sp macro="" textlink="">
      <xdr:nvSpPr>
        <xdr:cNvPr id="441" name="フローチャート : 判断 440"/>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42" name="テキスト ボックス 441"/>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74</xdr:row>
      <xdr:rowOff>154432</xdr:rowOff>
    </xdr:to>
    <xdr:cxnSp macro="">
      <xdr:nvCxnSpPr>
        <xdr:cNvPr id="443" name="直線コネクタ 442"/>
        <xdr:cNvCxnSpPr/>
      </xdr:nvCxnSpPr>
      <xdr:spPr>
        <a:xfrm flipV="1">
          <a:off x="13004800" y="12805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4" name="フローチャート : 判断 443"/>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5" name="テキスト ボックス 444"/>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6" name="フローチャート : 判断 445"/>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7" name="テキスト ボックス 446"/>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53" name="円/楕円 452"/>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28211</xdr:rowOff>
    </xdr:from>
    <xdr:ext cx="762000" cy="259045"/>
    <xdr:sp macro="" textlink="">
      <xdr:nvSpPr>
        <xdr:cNvPr id="454" name="公債費以外該当値テキスト"/>
        <xdr:cNvSpPr txBox="1"/>
      </xdr:nvSpPr>
      <xdr:spPr>
        <a:xfrm>
          <a:off x="16598900" y="1288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55" name="円/楕円 454"/>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56" name="テキスト ボックス 455"/>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37338</xdr:rowOff>
    </xdr:from>
    <xdr:to>
      <xdr:col>21</xdr:col>
      <xdr:colOff>412750</xdr:colOff>
      <xdr:row>75</xdr:row>
      <xdr:rowOff>138938</xdr:rowOff>
    </xdr:to>
    <xdr:sp macro="" textlink="">
      <xdr:nvSpPr>
        <xdr:cNvPr id="457" name="円/楕円 456"/>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149115</xdr:rowOff>
    </xdr:from>
    <xdr:ext cx="762000" cy="259045"/>
    <xdr:sp macro="" textlink="">
      <xdr:nvSpPr>
        <xdr:cNvPr id="458" name="テキスト ボックス 457"/>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9" name="円/楕円 458"/>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60" name="テキスト ボックス 459"/>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103632</xdr:rowOff>
    </xdr:from>
    <xdr:to>
      <xdr:col>19</xdr:col>
      <xdr:colOff>6350</xdr:colOff>
      <xdr:row>75</xdr:row>
      <xdr:rowOff>33782</xdr:rowOff>
    </xdr:to>
    <xdr:sp macro="" textlink="">
      <xdr:nvSpPr>
        <xdr:cNvPr id="461" name="円/楕円 460"/>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43959</xdr:rowOff>
    </xdr:from>
    <xdr:ext cx="762000" cy="259045"/>
    <xdr:sp macro="" textlink="">
      <xdr:nvSpPr>
        <xdr:cNvPr id="462" name="テキスト ボックス 461"/>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155285</xdr:rowOff>
    </xdr:from>
    <xdr:to>
      <xdr:col>4</xdr:col>
      <xdr:colOff>1117600</xdr:colOff>
      <xdr:row>19</xdr:row>
      <xdr:rowOff>168636</xdr:rowOff>
    </xdr:to>
    <xdr:cxnSp macro="">
      <xdr:nvCxnSpPr>
        <xdr:cNvPr id="48" name="直線コネクタ 47"/>
        <xdr:cNvCxnSpPr/>
      </xdr:nvCxnSpPr>
      <xdr:spPr bwMode="auto">
        <a:xfrm>
          <a:off x="5003800" y="3460460"/>
          <a:ext cx="6477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143673</xdr:rowOff>
    </xdr:from>
    <xdr:to>
      <xdr:col>4</xdr:col>
      <xdr:colOff>469900</xdr:colOff>
      <xdr:row>19</xdr:row>
      <xdr:rowOff>155285</xdr:rowOff>
    </xdr:to>
    <xdr:cxnSp macro="">
      <xdr:nvCxnSpPr>
        <xdr:cNvPr id="51" name="直線コネクタ 50"/>
        <xdr:cNvCxnSpPr/>
      </xdr:nvCxnSpPr>
      <xdr:spPr bwMode="auto">
        <a:xfrm>
          <a:off x="4305300" y="3448848"/>
          <a:ext cx="698500" cy="1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143673</xdr:rowOff>
    </xdr:from>
    <xdr:to>
      <xdr:col>3</xdr:col>
      <xdr:colOff>904875</xdr:colOff>
      <xdr:row>20</xdr:row>
      <xdr:rowOff>26218</xdr:rowOff>
    </xdr:to>
    <xdr:cxnSp macro="">
      <xdr:nvCxnSpPr>
        <xdr:cNvPr id="54" name="直線コネクタ 53"/>
        <xdr:cNvCxnSpPr/>
      </xdr:nvCxnSpPr>
      <xdr:spPr bwMode="auto">
        <a:xfrm flipV="1">
          <a:off x="3606800" y="3448848"/>
          <a:ext cx="698500" cy="5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71344</xdr:rowOff>
    </xdr:from>
    <xdr:to>
      <xdr:col>3</xdr:col>
      <xdr:colOff>206375</xdr:colOff>
      <xdr:row>20</xdr:row>
      <xdr:rowOff>26218</xdr:rowOff>
    </xdr:to>
    <xdr:cxnSp macro="">
      <xdr:nvCxnSpPr>
        <xdr:cNvPr id="57" name="直線コネクタ 56"/>
        <xdr:cNvCxnSpPr/>
      </xdr:nvCxnSpPr>
      <xdr:spPr bwMode="auto">
        <a:xfrm>
          <a:off x="2908300" y="3376519"/>
          <a:ext cx="698500" cy="12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117836</xdr:rowOff>
    </xdr:from>
    <xdr:to>
      <xdr:col>5</xdr:col>
      <xdr:colOff>34925</xdr:colOff>
      <xdr:row>20</xdr:row>
      <xdr:rowOff>47986</xdr:rowOff>
    </xdr:to>
    <xdr:sp macro="" textlink="">
      <xdr:nvSpPr>
        <xdr:cNvPr id="67" name="円/楕円 66"/>
        <xdr:cNvSpPr/>
      </xdr:nvSpPr>
      <xdr:spPr bwMode="auto">
        <a:xfrm>
          <a:off x="5600700" y="342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26413</xdr:rowOff>
    </xdr:from>
    <xdr:ext cx="762000" cy="259045"/>
    <xdr:sp macro="" textlink="">
      <xdr:nvSpPr>
        <xdr:cNvPr id="68" name="人口1人当たり決算額の推移該当値テキスト130"/>
        <xdr:cNvSpPr txBox="1"/>
      </xdr:nvSpPr>
      <xdr:spPr>
        <a:xfrm>
          <a:off x="5740400" y="333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50,131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104485</xdr:rowOff>
    </xdr:from>
    <xdr:to>
      <xdr:col>4</xdr:col>
      <xdr:colOff>520700</xdr:colOff>
      <xdr:row>20</xdr:row>
      <xdr:rowOff>34635</xdr:rowOff>
    </xdr:to>
    <xdr:sp macro="" textlink="">
      <xdr:nvSpPr>
        <xdr:cNvPr id="69" name="円/楕円 68"/>
        <xdr:cNvSpPr/>
      </xdr:nvSpPr>
      <xdr:spPr bwMode="auto">
        <a:xfrm>
          <a:off x="4953000" y="340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19412</xdr:rowOff>
    </xdr:from>
    <xdr:ext cx="736600" cy="259045"/>
    <xdr:sp macro="" textlink="">
      <xdr:nvSpPr>
        <xdr:cNvPr id="70" name="テキスト ボックス 69"/>
        <xdr:cNvSpPr txBox="1"/>
      </xdr:nvSpPr>
      <xdr:spPr>
        <a:xfrm>
          <a:off x="4622800" y="349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50,423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92873</xdr:rowOff>
    </xdr:from>
    <xdr:to>
      <xdr:col>3</xdr:col>
      <xdr:colOff>955675</xdr:colOff>
      <xdr:row>20</xdr:row>
      <xdr:rowOff>23023</xdr:rowOff>
    </xdr:to>
    <xdr:sp macro="" textlink="">
      <xdr:nvSpPr>
        <xdr:cNvPr id="71" name="円/楕円 70"/>
        <xdr:cNvSpPr/>
      </xdr:nvSpPr>
      <xdr:spPr bwMode="auto">
        <a:xfrm>
          <a:off x="4254500" y="33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7800</xdr:rowOff>
    </xdr:from>
    <xdr:ext cx="762000" cy="259045"/>
    <xdr:sp macro="" textlink="">
      <xdr:nvSpPr>
        <xdr:cNvPr id="72" name="テキスト ボックス 71"/>
        <xdr:cNvSpPr txBox="1"/>
      </xdr:nvSpPr>
      <xdr:spPr>
        <a:xfrm>
          <a:off x="3924300" y="348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50,677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146868</xdr:rowOff>
    </xdr:from>
    <xdr:to>
      <xdr:col>3</xdr:col>
      <xdr:colOff>257175</xdr:colOff>
      <xdr:row>20</xdr:row>
      <xdr:rowOff>77018</xdr:rowOff>
    </xdr:to>
    <xdr:sp macro="" textlink="">
      <xdr:nvSpPr>
        <xdr:cNvPr id="73" name="円/楕円 72"/>
        <xdr:cNvSpPr/>
      </xdr:nvSpPr>
      <xdr:spPr bwMode="auto">
        <a:xfrm>
          <a:off x="3556000" y="34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61795</xdr:rowOff>
    </xdr:from>
    <xdr:ext cx="762000" cy="259045"/>
    <xdr:sp macro="" textlink="">
      <xdr:nvSpPr>
        <xdr:cNvPr id="74" name="テキスト ボックス 73"/>
        <xdr:cNvSpPr txBox="1"/>
      </xdr:nvSpPr>
      <xdr:spPr>
        <a:xfrm>
          <a:off x="3225800" y="353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49,496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20544</xdr:rowOff>
    </xdr:from>
    <xdr:to>
      <xdr:col>2</xdr:col>
      <xdr:colOff>692150</xdr:colOff>
      <xdr:row>19</xdr:row>
      <xdr:rowOff>122144</xdr:rowOff>
    </xdr:to>
    <xdr:sp macro="" textlink="">
      <xdr:nvSpPr>
        <xdr:cNvPr id="75" name="円/楕円 74"/>
        <xdr:cNvSpPr/>
      </xdr:nvSpPr>
      <xdr:spPr bwMode="auto">
        <a:xfrm>
          <a:off x="2857500" y="332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106921</xdr:rowOff>
    </xdr:from>
    <xdr:ext cx="762000" cy="259045"/>
    <xdr:sp macro="" textlink="">
      <xdr:nvSpPr>
        <xdr:cNvPr id="76" name="テキスト ボックス 75"/>
        <xdr:cNvSpPr txBox="1"/>
      </xdr:nvSpPr>
      <xdr:spPr>
        <a:xfrm>
          <a:off x="2527300" y="341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96550</xdr:rowOff>
    </xdr:from>
    <xdr:to>
      <xdr:col>4</xdr:col>
      <xdr:colOff>1117600</xdr:colOff>
      <xdr:row>34</xdr:row>
      <xdr:rowOff>126086</xdr:rowOff>
    </xdr:to>
    <xdr:cxnSp macro="">
      <xdr:nvCxnSpPr>
        <xdr:cNvPr id="108" name="直線コネクタ 107"/>
        <xdr:cNvCxnSpPr/>
      </xdr:nvCxnSpPr>
      <xdr:spPr bwMode="auto">
        <a:xfrm>
          <a:off x="5003800" y="6364000"/>
          <a:ext cx="6477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264396</xdr:rowOff>
    </xdr:from>
    <xdr:ext cx="762000" cy="259045"/>
    <xdr:sp macro="" textlink="">
      <xdr:nvSpPr>
        <xdr:cNvPr id="109" name="人口1人当たり決算額の推移平均値テキスト445"/>
        <xdr:cNvSpPr txBox="1"/>
      </xdr:nvSpPr>
      <xdr:spPr>
        <a:xfrm>
          <a:off x="5740400" y="653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96550</xdr:rowOff>
    </xdr:from>
    <xdr:to>
      <xdr:col>4</xdr:col>
      <xdr:colOff>469900</xdr:colOff>
      <xdr:row>34</xdr:row>
      <xdr:rowOff>137836</xdr:rowOff>
    </xdr:to>
    <xdr:cxnSp macro="">
      <xdr:nvCxnSpPr>
        <xdr:cNvPr id="111" name="直線コネクタ 110"/>
        <xdr:cNvCxnSpPr/>
      </xdr:nvCxnSpPr>
      <xdr:spPr bwMode="auto">
        <a:xfrm flipV="1">
          <a:off x="4305300" y="6364000"/>
          <a:ext cx="698500" cy="4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301246</xdr:rowOff>
    </xdr:from>
    <xdr:ext cx="736600" cy="259045"/>
    <xdr:sp macro="" textlink="">
      <xdr:nvSpPr>
        <xdr:cNvPr id="113" name="テキスト ボックス 112"/>
        <xdr:cNvSpPr txBox="1"/>
      </xdr:nvSpPr>
      <xdr:spPr>
        <a:xfrm>
          <a:off x="4622800" y="65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67930</xdr:rowOff>
    </xdr:from>
    <xdr:to>
      <xdr:col>3</xdr:col>
      <xdr:colOff>904875</xdr:colOff>
      <xdr:row>34</xdr:row>
      <xdr:rowOff>137836</xdr:rowOff>
    </xdr:to>
    <xdr:cxnSp macro="">
      <xdr:nvCxnSpPr>
        <xdr:cNvPr id="114" name="直線コネクタ 113"/>
        <xdr:cNvCxnSpPr/>
      </xdr:nvCxnSpPr>
      <xdr:spPr bwMode="auto">
        <a:xfrm>
          <a:off x="3606800" y="6335380"/>
          <a:ext cx="698500" cy="6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222607</xdr:rowOff>
    </xdr:from>
    <xdr:ext cx="762000" cy="259045"/>
    <xdr:sp macro="" textlink="">
      <xdr:nvSpPr>
        <xdr:cNvPr id="116" name="テキスト ボックス 115"/>
        <xdr:cNvSpPr txBox="1"/>
      </xdr:nvSpPr>
      <xdr:spPr>
        <a:xfrm>
          <a:off x="3924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36566</xdr:rowOff>
    </xdr:from>
    <xdr:to>
      <xdr:col>3</xdr:col>
      <xdr:colOff>206375</xdr:colOff>
      <xdr:row>34</xdr:row>
      <xdr:rowOff>67930</xdr:rowOff>
    </xdr:to>
    <xdr:cxnSp macro="">
      <xdr:nvCxnSpPr>
        <xdr:cNvPr id="117" name="直線コネクタ 116"/>
        <xdr:cNvCxnSpPr/>
      </xdr:nvCxnSpPr>
      <xdr:spPr bwMode="auto">
        <a:xfrm>
          <a:off x="2908300" y="6304016"/>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75286</xdr:rowOff>
    </xdr:from>
    <xdr:to>
      <xdr:col>5</xdr:col>
      <xdr:colOff>34925</xdr:colOff>
      <xdr:row>34</xdr:row>
      <xdr:rowOff>176886</xdr:rowOff>
    </xdr:to>
    <xdr:sp macro="" textlink="">
      <xdr:nvSpPr>
        <xdr:cNvPr id="127" name="円/楕円 126"/>
        <xdr:cNvSpPr/>
      </xdr:nvSpPr>
      <xdr:spPr bwMode="auto">
        <a:xfrm>
          <a:off x="56007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263263</xdr:rowOff>
    </xdr:from>
    <xdr:ext cx="762000" cy="259045"/>
    <xdr:sp macro="" textlink="">
      <xdr:nvSpPr>
        <xdr:cNvPr id="128" name="人口1人当たり決算額の推移該当値テキスト445"/>
        <xdr:cNvSpPr txBox="1"/>
      </xdr:nvSpPr>
      <xdr:spPr>
        <a:xfrm>
          <a:off x="5740400" y="618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45750</xdr:rowOff>
    </xdr:from>
    <xdr:to>
      <xdr:col>4</xdr:col>
      <xdr:colOff>520700</xdr:colOff>
      <xdr:row>34</xdr:row>
      <xdr:rowOff>147350</xdr:rowOff>
    </xdr:to>
    <xdr:sp macro="" textlink="">
      <xdr:nvSpPr>
        <xdr:cNvPr id="129" name="円/楕円 128"/>
        <xdr:cNvSpPr/>
      </xdr:nvSpPr>
      <xdr:spPr bwMode="auto">
        <a:xfrm>
          <a:off x="49530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157527</xdr:rowOff>
    </xdr:from>
    <xdr:ext cx="736600" cy="259045"/>
    <xdr:sp macro="" textlink="">
      <xdr:nvSpPr>
        <xdr:cNvPr id="130" name="テキスト ボックス 129"/>
        <xdr:cNvSpPr txBox="1"/>
      </xdr:nvSpPr>
      <xdr:spPr>
        <a:xfrm>
          <a:off x="4622800" y="608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87036</xdr:rowOff>
    </xdr:from>
    <xdr:to>
      <xdr:col>3</xdr:col>
      <xdr:colOff>955675</xdr:colOff>
      <xdr:row>34</xdr:row>
      <xdr:rowOff>188636</xdr:rowOff>
    </xdr:to>
    <xdr:sp macro="" textlink="">
      <xdr:nvSpPr>
        <xdr:cNvPr id="131" name="円/楕円 130"/>
        <xdr:cNvSpPr/>
      </xdr:nvSpPr>
      <xdr:spPr bwMode="auto">
        <a:xfrm>
          <a:off x="4254500" y="635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198813</xdr:rowOff>
    </xdr:from>
    <xdr:ext cx="762000" cy="259045"/>
    <xdr:sp macro="" textlink="">
      <xdr:nvSpPr>
        <xdr:cNvPr id="132" name="テキスト ボックス 131"/>
        <xdr:cNvSpPr txBox="1"/>
      </xdr:nvSpPr>
      <xdr:spPr>
        <a:xfrm>
          <a:off x="3924300" y="61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17130</xdr:rowOff>
    </xdr:from>
    <xdr:to>
      <xdr:col>3</xdr:col>
      <xdr:colOff>257175</xdr:colOff>
      <xdr:row>34</xdr:row>
      <xdr:rowOff>118730</xdr:rowOff>
    </xdr:to>
    <xdr:sp macro="" textlink="">
      <xdr:nvSpPr>
        <xdr:cNvPr id="133" name="円/楕円 132"/>
        <xdr:cNvSpPr/>
      </xdr:nvSpPr>
      <xdr:spPr bwMode="auto">
        <a:xfrm>
          <a:off x="3556000" y="628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128907</xdr:rowOff>
    </xdr:from>
    <xdr:ext cx="762000" cy="259045"/>
    <xdr:sp macro="" textlink="">
      <xdr:nvSpPr>
        <xdr:cNvPr id="134" name="テキスト ボックス 133"/>
        <xdr:cNvSpPr txBox="1"/>
      </xdr:nvSpPr>
      <xdr:spPr>
        <a:xfrm>
          <a:off x="3225800" y="60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328666</xdr:rowOff>
    </xdr:from>
    <xdr:to>
      <xdr:col>2</xdr:col>
      <xdr:colOff>692150</xdr:colOff>
      <xdr:row>34</xdr:row>
      <xdr:rowOff>87366</xdr:rowOff>
    </xdr:to>
    <xdr:sp macro="" textlink="">
      <xdr:nvSpPr>
        <xdr:cNvPr id="135" name="円/楕円 134"/>
        <xdr:cNvSpPr/>
      </xdr:nvSpPr>
      <xdr:spPr bwMode="auto">
        <a:xfrm>
          <a:off x="2857500" y="625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97543</xdr:rowOff>
    </xdr:from>
    <xdr:ext cx="762000" cy="259045"/>
    <xdr:sp macro="" textlink="">
      <xdr:nvSpPr>
        <xdr:cNvPr id="136" name="テキスト ボックス 135"/>
        <xdr:cNvSpPr txBox="1"/>
      </xdr:nvSpPr>
      <xdr:spPr>
        <a:xfrm>
          <a:off x="2527300" y="6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162713</xdr:rowOff>
    </xdr:from>
    <xdr:to>
      <xdr:col>6</xdr:col>
      <xdr:colOff>511175</xdr:colOff>
      <xdr:row>37</xdr:row>
      <xdr:rowOff>14618</xdr:rowOff>
    </xdr:to>
    <xdr:cxnSp macro="">
      <xdr:nvCxnSpPr>
        <xdr:cNvPr id="61" name="直線コネクタ 60"/>
        <xdr:cNvCxnSpPr/>
      </xdr:nvCxnSpPr>
      <xdr:spPr>
        <a:xfrm>
          <a:off x="3797300" y="6334913"/>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134328</xdr:rowOff>
    </xdr:from>
    <xdr:to>
      <xdr:col>5</xdr:col>
      <xdr:colOff>358775</xdr:colOff>
      <xdr:row>36</xdr:row>
      <xdr:rowOff>162713</xdr:rowOff>
    </xdr:to>
    <xdr:cxnSp macro="">
      <xdr:nvCxnSpPr>
        <xdr:cNvPr id="64" name="直線コネクタ 63"/>
        <xdr:cNvCxnSpPr/>
      </xdr:nvCxnSpPr>
      <xdr:spPr>
        <a:xfrm>
          <a:off x="2908300" y="6306528"/>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134328</xdr:rowOff>
    </xdr:from>
    <xdr:to>
      <xdr:col>4</xdr:col>
      <xdr:colOff>155575</xdr:colOff>
      <xdr:row>36</xdr:row>
      <xdr:rowOff>145758</xdr:rowOff>
    </xdr:to>
    <xdr:cxnSp macro="">
      <xdr:nvCxnSpPr>
        <xdr:cNvPr id="67" name="直線コネクタ 66"/>
        <xdr:cNvCxnSpPr/>
      </xdr:nvCxnSpPr>
      <xdr:spPr>
        <a:xfrm flipV="1">
          <a:off x="2019300" y="63065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53022</xdr:rowOff>
    </xdr:from>
    <xdr:to>
      <xdr:col>2</xdr:col>
      <xdr:colOff>638175</xdr:colOff>
      <xdr:row>36</xdr:row>
      <xdr:rowOff>145758</xdr:rowOff>
    </xdr:to>
    <xdr:cxnSp macro="">
      <xdr:nvCxnSpPr>
        <xdr:cNvPr id="70" name="直線コネクタ 69"/>
        <xdr:cNvCxnSpPr/>
      </xdr:nvCxnSpPr>
      <xdr:spPr>
        <a:xfrm>
          <a:off x="1130300" y="6225222"/>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135268</xdr:rowOff>
    </xdr:from>
    <xdr:to>
      <xdr:col>6</xdr:col>
      <xdr:colOff>561975</xdr:colOff>
      <xdr:row>37</xdr:row>
      <xdr:rowOff>65418</xdr:rowOff>
    </xdr:to>
    <xdr:sp macro="" textlink="">
      <xdr:nvSpPr>
        <xdr:cNvPr id="80" name="円/楕円 79"/>
        <xdr:cNvSpPr/>
      </xdr:nvSpPr>
      <xdr:spPr>
        <a:xfrm>
          <a:off x="4584700" y="63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50195</xdr:rowOff>
    </xdr:from>
    <xdr:ext cx="534377" cy="259045"/>
    <xdr:sp macro="" textlink="">
      <xdr:nvSpPr>
        <xdr:cNvPr id="81" name="人件費該当値テキスト"/>
        <xdr:cNvSpPr txBox="1"/>
      </xdr:nvSpPr>
      <xdr:spPr>
        <a:xfrm>
          <a:off x="4686300" y="62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111913</xdr:rowOff>
    </xdr:from>
    <xdr:to>
      <xdr:col>5</xdr:col>
      <xdr:colOff>409575</xdr:colOff>
      <xdr:row>37</xdr:row>
      <xdr:rowOff>42063</xdr:rowOff>
    </xdr:to>
    <xdr:sp macro="" textlink="">
      <xdr:nvSpPr>
        <xdr:cNvPr id="82" name="円/楕円 81"/>
        <xdr:cNvSpPr/>
      </xdr:nvSpPr>
      <xdr:spPr>
        <a:xfrm>
          <a:off x="3746500" y="62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33190</xdr:rowOff>
    </xdr:from>
    <xdr:ext cx="534377" cy="259045"/>
    <xdr:sp macro="" textlink="">
      <xdr:nvSpPr>
        <xdr:cNvPr id="83" name="テキスト ボックス 82"/>
        <xdr:cNvSpPr txBox="1"/>
      </xdr:nvSpPr>
      <xdr:spPr>
        <a:xfrm>
          <a:off x="3530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83528</xdr:rowOff>
    </xdr:from>
    <xdr:to>
      <xdr:col>4</xdr:col>
      <xdr:colOff>206375</xdr:colOff>
      <xdr:row>37</xdr:row>
      <xdr:rowOff>13678</xdr:rowOff>
    </xdr:to>
    <xdr:sp macro="" textlink="">
      <xdr:nvSpPr>
        <xdr:cNvPr id="84" name="円/楕円 83"/>
        <xdr:cNvSpPr/>
      </xdr:nvSpPr>
      <xdr:spPr>
        <a:xfrm>
          <a:off x="2857500" y="62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4805</xdr:rowOff>
    </xdr:from>
    <xdr:ext cx="534377" cy="259045"/>
    <xdr:sp macro="" textlink="">
      <xdr:nvSpPr>
        <xdr:cNvPr id="85" name="テキスト ボックス 84"/>
        <xdr:cNvSpPr txBox="1"/>
      </xdr:nvSpPr>
      <xdr:spPr>
        <a:xfrm>
          <a:off x="2641111" y="63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94958</xdr:rowOff>
    </xdr:from>
    <xdr:to>
      <xdr:col>3</xdr:col>
      <xdr:colOff>3175</xdr:colOff>
      <xdr:row>37</xdr:row>
      <xdr:rowOff>25108</xdr:rowOff>
    </xdr:to>
    <xdr:sp macro="" textlink="">
      <xdr:nvSpPr>
        <xdr:cNvPr id="86" name="円/楕円 85"/>
        <xdr:cNvSpPr/>
      </xdr:nvSpPr>
      <xdr:spPr>
        <a:xfrm>
          <a:off x="1968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16235</xdr:rowOff>
    </xdr:from>
    <xdr:ext cx="534377" cy="259045"/>
    <xdr:sp macro="" textlink="">
      <xdr:nvSpPr>
        <xdr:cNvPr id="87" name="テキスト ボックス 86"/>
        <xdr:cNvSpPr txBox="1"/>
      </xdr:nvSpPr>
      <xdr:spPr>
        <a:xfrm>
          <a:off x="1752111" y="63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2222</xdr:rowOff>
    </xdr:from>
    <xdr:to>
      <xdr:col>1</xdr:col>
      <xdr:colOff>485775</xdr:colOff>
      <xdr:row>36</xdr:row>
      <xdr:rowOff>103822</xdr:rowOff>
    </xdr:to>
    <xdr:sp macro="" textlink="">
      <xdr:nvSpPr>
        <xdr:cNvPr id="88" name="円/楕円 87"/>
        <xdr:cNvSpPr/>
      </xdr:nvSpPr>
      <xdr:spPr>
        <a:xfrm>
          <a:off x="10795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94949</xdr:rowOff>
    </xdr:from>
    <xdr:ext cx="534377" cy="259045"/>
    <xdr:sp macro="" textlink="">
      <xdr:nvSpPr>
        <xdr:cNvPr id="89" name="テキスト ボックス 88"/>
        <xdr:cNvSpPr txBox="1"/>
      </xdr:nvSpPr>
      <xdr:spPr>
        <a:xfrm>
          <a:off x="863111" y="62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152067</xdr:rowOff>
    </xdr:from>
    <xdr:to>
      <xdr:col>6</xdr:col>
      <xdr:colOff>511175</xdr:colOff>
      <xdr:row>56</xdr:row>
      <xdr:rowOff>154399</xdr:rowOff>
    </xdr:to>
    <xdr:cxnSp macro="">
      <xdr:nvCxnSpPr>
        <xdr:cNvPr id="117" name="直線コネクタ 116"/>
        <xdr:cNvCxnSpPr/>
      </xdr:nvCxnSpPr>
      <xdr:spPr>
        <a:xfrm flipV="1">
          <a:off x="3797300" y="9753267"/>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154399</xdr:rowOff>
    </xdr:from>
    <xdr:to>
      <xdr:col>5</xdr:col>
      <xdr:colOff>358775</xdr:colOff>
      <xdr:row>56</xdr:row>
      <xdr:rowOff>160480</xdr:rowOff>
    </xdr:to>
    <xdr:cxnSp macro="">
      <xdr:nvCxnSpPr>
        <xdr:cNvPr id="120" name="直線コネクタ 119"/>
        <xdr:cNvCxnSpPr/>
      </xdr:nvCxnSpPr>
      <xdr:spPr>
        <a:xfrm flipV="1">
          <a:off x="2908300" y="975559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160480</xdr:rowOff>
    </xdr:from>
    <xdr:to>
      <xdr:col>4</xdr:col>
      <xdr:colOff>155575</xdr:colOff>
      <xdr:row>57</xdr:row>
      <xdr:rowOff>26246</xdr:rowOff>
    </xdr:to>
    <xdr:cxnSp macro="">
      <xdr:nvCxnSpPr>
        <xdr:cNvPr id="123" name="直線コネクタ 122"/>
        <xdr:cNvCxnSpPr/>
      </xdr:nvCxnSpPr>
      <xdr:spPr>
        <a:xfrm flipV="1">
          <a:off x="2019300" y="976168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25354</xdr:rowOff>
    </xdr:from>
    <xdr:to>
      <xdr:col>2</xdr:col>
      <xdr:colOff>638175</xdr:colOff>
      <xdr:row>57</xdr:row>
      <xdr:rowOff>26246</xdr:rowOff>
    </xdr:to>
    <xdr:cxnSp macro="">
      <xdr:nvCxnSpPr>
        <xdr:cNvPr id="126" name="直線コネクタ 125"/>
        <xdr:cNvCxnSpPr/>
      </xdr:nvCxnSpPr>
      <xdr:spPr>
        <a:xfrm>
          <a:off x="1130300" y="9798004"/>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101267</xdr:rowOff>
    </xdr:from>
    <xdr:to>
      <xdr:col>6</xdr:col>
      <xdr:colOff>561975</xdr:colOff>
      <xdr:row>57</xdr:row>
      <xdr:rowOff>31417</xdr:rowOff>
    </xdr:to>
    <xdr:sp macro="" textlink="">
      <xdr:nvSpPr>
        <xdr:cNvPr id="136" name="円/楕円 135"/>
        <xdr:cNvSpPr/>
      </xdr:nvSpPr>
      <xdr:spPr>
        <a:xfrm>
          <a:off x="4584700" y="97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124144</xdr:rowOff>
    </xdr:from>
    <xdr:ext cx="534377" cy="259045"/>
    <xdr:sp macro="" textlink="">
      <xdr:nvSpPr>
        <xdr:cNvPr id="137" name="物件費該当値テキスト"/>
        <xdr:cNvSpPr txBox="1"/>
      </xdr:nvSpPr>
      <xdr:spPr>
        <a:xfrm>
          <a:off x="4686300" y="955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103599</xdr:rowOff>
    </xdr:from>
    <xdr:to>
      <xdr:col>5</xdr:col>
      <xdr:colOff>409575</xdr:colOff>
      <xdr:row>57</xdr:row>
      <xdr:rowOff>33749</xdr:rowOff>
    </xdr:to>
    <xdr:sp macro="" textlink="">
      <xdr:nvSpPr>
        <xdr:cNvPr id="138" name="円/楕円 137"/>
        <xdr:cNvSpPr/>
      </xdr:nvSpPr>
      <xdr:spPr>
        <a:xfrm>
          <a:off x="3746500" y="97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50276</xdr:rowOff>
    </xdr:from>
    <xdr:ext cx="534377" cy="259045"/>
    <xdr:sp macro="" textlink="">
      <xdr:nvSpPr>
        <xdr:cNvPr id="139" name="テキスト ボックス 138"/>
        <xdr:cNvSpPr txBox="1"/>
      </xdr:nvSpPr>
      <xdr:spPr>
        <a:xfrm>
          <a:off x="3530111" y="94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109680</xdr:rowOff>
    </xdr:from>
    <xdr:to>
      <xdr:col>4</xdr:col>
      <xdr:colOff>206375</xdr:colOff>
      <xdr:row>57</xdr:row>
      <xdr:rowOff>39830</xdr:rowOff>
    </xdr:to>
    <xdr:sp macro="" textlink="">
      <xdr:nvSpPr>
        <xdr:cNvPr id="140" name="円/楕円 139"/>
        <xdr:cNvSpPr/>
      </xdr:nvSpPr>
      <xdr:spPr>
        <a:xfrm>
          <a:off x="2857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56357</xdr:rowOff>
    </xdr:from>
    <xdr:ext cx="534377" cy="259045"/>
    <xdr:sp macro="" textlink="">
      <xdr:nvSpPr>
        <xdr:cNvPr id="141" name="テキスト ボックス 140"/>
        <xdr:cNvSpPr txBox="1"/>
      </xdr:nvSpPr>
      <xdr:spPr>
        <a:xfrm>
          <a:off x="2641111" y="94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146896</xdr:rowOff>
    </xdr:from>
    <xdr:to>
      <xdr:col>3</xdr:col>
      <xdr:colOff>3175</xdr:colOff>
      <xdr:row>57</xdr:row>
      <xdr:rowOff>77046</xdr:rowOff>
    </xdr:to>
    <xdr:sp macro="" textlink="">
      <xdr:nvSpPr>
        <xdr:cNvPr id="142" name="円/楕円 141"/>
        <xdr:cNvSpPr/>
      </xdr:nvSpPr>
      <xdr:spPr>
        <a:xfrm>
          <a:off x="1968500" y="9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93573</xdr:rowOff>
    </xdr:from>
    <xdr:ext cx="534377" cy="259045"/>
    <xdr:sp macro="" textlink="">
      <xdr:nvSpPr>
        <xdr:cNvPr id="143" name="テキスト ボックス 142"/>
        <xdr:cNvSpPr txBox="1"/>
      </xdr:nvSpPr>
      <xdr:spPr>
        <a:xfrm>
          <a:off x="1752111" y="95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146004</xdr:rowOff>
    </xdr:from>
    <xdr:to>
      <xdr:col>1</xdr:col>
      <xdr:colOff>485775</xdr:colOff>
      <xdr:row>57</xdr:row>
      <xdr:rowOff>76154</xdr:rowOff>
    </xdr:to>
    <xdr:sp macro="" textlink="">
      <xdr:nvSpPr>
        <xdr:cNvPr id="144" name="円/楕円 143"/>
        <xdr:cNvSpPr/>
      </xdr:nvSpPr>
      <xdr:spPr>
        <a:xfrm>
          <a:off x="1079500" y="97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92681</xdr:rowOff>
    </xdr:from>
    <xdr:ext cx="534377" cy="259045"/>
    <xdr:sp macro="" textlink="">
      <xdr:nvSpPr>
        <xdr:cNvPr id="145" name="テキスト ボックス 144"/>
        <xdr:cNvSpPr txBox="1"/>
      </xdr:nvSpPr>
      <xdr:spPr>
        <a:xfrm>
          <a:off x="863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56738</xdr:rowOff>
    </xdr:from>
    <xdr:to>
      <xdr:col>6</xdr:col>
      <xdr:colOff>511175</xdr:colOff>
      <xdr:row>76</xdr:row>
      <xdr:rowOff>64739</xdr:rowOff>
    </xdr:to>
    <xdr:cxnSp macro="">
      <xdr:nvCxnSpPr>
        <xdr:cNvPr id="178" name="直線コネクタ 177"/>
        <xdr:cNvCxnSpPr/>
      </xdr:nvCxnSpPr>
      <xdr:spPr>
        <a:xfrm>
          <a:off x="3797300" y="1308693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18351</xdr:rowOff>
    </xdr:from>
    <xdr:to>
      <xdr:col>5</xdr:col>
      <xdr:colOff>358775</xdr:colOff>
      <xdr:row>76</xdr:row>
      <xdr:rowOff>56738</xdr:rowOff>
    </xdr:to>
    <xdr:cxnSp macro="">
      <xdr:nvCxnSpPr>
        <xdr:cNvPr id="181" name="直線コネクタ 180"/>
        <xdr:cNvCxnSpPr/>
      </xdr:nvCxnSpPr>
      <xdr:spPr>
        <a:xfrm>
          <a:off x="2908300" y="13048551"/>
          <a:ext cx="889000" cy="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18351</xdr:rowOff>
    </xdr:from>
    <xdr:to>
      <xdr:col>4</xdr:col>
      <xdr:colOff>155575</xdr:colOff>
      <xdr:row>76</xdr:row>
      <xdr:rowOff>25781</xdr:rowOff>
    </xdr:to>
    <xdr:cxnSp macro="">
      <xdr:nvCxnSpPr>
        <xdr:cNvPr id="184" name="直線コネクタ 183"/>
        <xdr:cNvCxnSpPr/>
      </xdr:nvCxnSpPr>
      <xdr:spPr>
        <a:xfrm flipV="1">
          <a:off x="2019300" y="1304855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25781</xdr:rowOff>
    </xdr:from>
    <xdr:to>
      <xdr:col>2</xdr:col>
      <xdr:colOff>638175</xdr:colOff>
      <xdr:row>76</xdr:row>
      <xdr:rowOff>55118</xdr:rowOff>
    </xdr:to>
    <xdr:cxnSp macro="">
      <xdr:nvCxnSpPr>
        <xdr:cNvPr id="187" name="直線コネクタ 186"/>
        <xdr:cNvCxnSpPr/>
      </xdr:nvCxnSpPr>
      <xdr:spPr>
        <a:xfrm flipV="1">
          <a:off x="1130300" y="1305598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13939</xdr:rowOff>
    </xdr:from>
    <xdr:to>
      <xdr:col>6</xdr:col>
      <xdr:colOff>561975</xdr:colOff>
      <xdr:row>76</xdr:row>
      <xdr:rowOff>115539</xdr:rowOff>
    </xdr:to>
    <xdr:sp macro="" textlink="">
      <xdr:nvSpPr>
        <xdr:cNvPr id="197" name="円/楕円 196"/>
        <xdr:cNvSpPr/>
      </xdr:nvSpPr>
      <xdr:spPr>
        <a:xfrm>
          <a:off x="4584700" y="130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163816</xdr:rowOff>
    </xdr:from>
    <xdr:ext cx="469744" cy="259045"/>
    <xdr:sp macro="" textlink="">
      <xdr:nvSpPr>
        <xdr:cNvPr id="198" name="維持補修費該当値テキスト"/>
        <xdr:cNvSpPr txBox="1"/>
      </xdr:nvSpPr>
      <xdr:spPr>
        <a:xfrm>
          <a:off x="4686300" y="1302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5938</xdr:rowOff>
    </xdr:from>
    <xdr:to>
      <xdr:col>5</xdr:col>
      <xdr:colOff>409575</xdr:colOff>
      <xdr:row>76</xdr:row>
      <xdr:rowOff>107538</xdr:rowOff>
    </xdr:to>
    <xdr:sp macro="" textlink="">
      <xdr:nvSpPr>
        <xdr:cNvPr id="199" name="円/楕円 198"/>
        <xdr:cNvSpPr/>
      </xdr:nvSpPr>
      <xdr:spPr>
        <a:xfrm>
          <a:off x="3746500" y="130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98665</xdr:rowOff>
    </xdr:from>
    <xdr:ext cx="469744" cy="259045"/>
    <xdr:sp macro="" textlink="">
      <xdr:nvSpPr>
        <xdr:cNvPr id="200" name="テキスト ボックス 199"/>
        <xdr:cNvSpPr txBox="1"/>
      </xdr:nvSpPr>
      <xdr:spPr>
        <a:xfrm>
          <a:off x="3562427" y="131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139002</xdr:rowOff>
    </xdr:from>
    <xdr:to>
      <xdr:col>4</xdr:col>
      <xdr:colOff>206375</xdr:colOff>
      <xdr:row>76</xdr:row>
      <xdr:rowOff>69152</xdr:rowOff>
    </xdr:to>
    <xdr:sp macro="" textlink="">
      <xdr:nvSpPr>
        <xdr:cNvPr id="201" name="円/楕円 200"/>
        <xdr:cNvSpPr/>
      </xdr:nvSpPr>
      <xdr:spPr>
        <a:xfrm>
          <a:off x="2857500" y="129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85679</xdr:rowOff>
    </xdr:from>
    <xdr:ext cx="469744" cy="259045"/>
    <xdr:sp macro="" textlink="">
      <xdr:nvSpPr>
        <xdr:cNvPr id="202" name="テキスト ボックス 201"/>
        <xdr:cNvSpPr txBox="1"/>
      </xdr:nvSpPr>
      <xdr:spPr>
        <a:xfrm>
          <a:off x="2673427" y="127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146431</xdr:rowOff>
    </xdr:from>
    <xdr:to>
      <xdr:col>3</xdr:col>
      <xdr:colOff>3175</xdr:colOff>
      <xdr:row>76</xdr:row>
      <xdr:rowOff>76581</xdr:rowOff>
    </xdr:to>
    <xdr:sp macro="" textlink="">
      <xdr:nvSpPr>
        <xdr:cNvPr id="203" name="円/楕円 202"/>
        <xdr:cNvSpPr/>
      </xdr:nvSpPr>
      <xdr:spPr>
        <a:xfrm>
          <a:off x="1968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93108</xdr:rowOff>
    </xdr:from>
    <xdr:ext cx="469744" cy="259045"/>
    <xdr:sp macro="" textlink="">
      <xdr:nvSpPr>
        <xdr:cNvPr id="204" name="テキスト ボックス 203"/>
        <xdr:cNvSpPr txBox="1"/>
      </xdr:nvSpPr>
      <xdr:spPr>
        <a:xfrm>
          <a:off x="1784427" y="1278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4318</xdr:rowOff>
    </xdr:from>
    <xdr:to>
      <xdr:col>1</xdr:col>
      <xdr:colOff>485775</xdr:colOff>
      <xdr:row>76</xdr:row>
      <xdr:rowOff>105918</xdr:rowOff>
    </xdr:to>
    <xdr:sp macro="" textlink="">
      <xdr:nvSpPr>
        <xdr:cNvPr id="205" name="円/楕円 204"/>
        <xdr:cNvSpPr/>
      </xdr:nvSpPr>
      <xdr:spPr>
        <a:xfrm>
          <a:off x="1079500" y="130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97045</xdr:rowOff>
    </xdr:from>
    <xdr:ext cx="469744" cy="259045"/>
    <xdr:sp macro="" textlink="">
      <xdr:nvSpPr>
        <xdr:cNvPr id="206" name="テキスト ボックス 205"/>
        <xdr:cNvSpPr txBox="1"/>
      </xdr:nvSpPr>
      <xdr:spPr>
        <a:xfrm>
          <a:off x="895427" y="131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126299</xdr:rowOff>
    </xdr:from>
    <xdr:to>
      <xdr:col>6</xdr:col>
      <xdr:colOff>511175</xdr:colOff>
      <xdr:row>94</xdr:row>
      <xdr:rowOff>158978</xdr:rowOff>
    </xdr:to>
    <xdr:cxnSp macro="">
      <xdr:nvCxnSpPr>
        <xdr:cNvPr id="238" name="直線コネクタ 237"/>
        <xdr:cNvCxnSpPr/>
      </xdr:nvCxnSpPr>
      <xdr:spPr>
        <a:xfrm flipV="1">
          <a:off x="3797300" y="16242599"/>
          <a:ext cx="8382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135309</xdr:rowOff>
    </xdr:from>
    <xdr:ext cx="599010" cy="259045"/>
    <xdr:sp macro="" textlink="">
      <xdr:nvSpPr>
        <xdr:cNvPr id="239" name="扶助費平均値テキスト"/>
        <xdr:cNvSpPr txBox="1"/>
      </xdr:nvSpPr>
      <xdr:spPr>
        <a:xfrm>
          <a:off x="4686300" y="16251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158978</xdr:rowOff>
    </xdr:from>
    <xdr:to>
      <xdr:col>5</xdr:col>
      <xdr:colOff>358775</xdr:colOff>
      <xdr:row>95</xdr:row>
      <xdr:rowOff>29874</xdr:rowOff>
    </xdr:to>
    <xdr:cxnSp macro="">
      <xdr:nvCxnSpPr>
        <xdr:cNvPr id="241" name="直線コネクタ 240"/>
        <xdr:cNvCxnSpPr/>
      </xdr:nvCxnSpPr>
      <xdr:spPr>
        <a:xfrm flipV="1">
          <a:off x="2908300" y="16275278"/>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135472</xdr:rowOff>
    </xdr:from>
    <xdr:ext cx="599010" cy="259045"/>
    <xdr:sp macro="" textlink="">
      <xdr:nvSpPr>
        <xdr:cNvPr id="243" name="テキスト ボックス 242"/>
        <xdr:cNvSpPr txBox="1"/>
      </xdr:nvSpPr>
      <xdr:spPr>
        <a:xfrm>
          <a:off x="3497794" y="1642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29874</xdr:rowOff>
    </xdr:from>
    <xdr:to>
      <xdr:col>4</xdr:col>
      <xdr:colOff>155575</xdr:colOff>
      <xdr:row>95</xdr:row>
      <xdr:rowOff>100512</xdr:rowOff>
    </xdr:to>
    <xdr:cxnSp macro="">
      <xdr:nvCxnSpPr>
        <xdr:cNvPr id="244" name="直線コネクタ 243"/>
        <xdr:cNvCxnSpPr/>
      </xdr:nvCxnSpPr>
      <xdr:spPr>
        <a:xfrm flipV="1">
          <a:off x="2019300" y="16317624"/>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6" name="テキスト ボックス 245"/>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100512</xdr:rowOff>
    </xdr:from>
    <xdr:to>
      <xdr:col>2</xdr:col>
      <xdr:colOff>638175</xdr:colOff>
      <xdr:row>95</xdr:row>
      <xdr:rowOff>114368</xdr:rowOff>
    </xdr:to>
    <xdr:cxnSp macro="">
      <xdr:nvCxnSpPr>
        <xdr:cNvPr id="247" name="直線コネクタ 246"/>
        <xdr:cNvCxnSpPr/>
      </xdr:nvCxnSpPr>
      <xdr:spPr>
        <a:xfrm flipV="1">
          <a:off x="1130300" y="16388262"/>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70473</xdr:rowOff>
    </xdr:from>
    <xdr:ext cx="599010" cy="259045"/>
    <xdr:sp macro="" textlink="">
      <xdr:nvSpPr>
        <xdr:cNvPr id="249" name="テキスト ボックス 248"/>
        <xdr:cNvSpPr txBox="1"/>
      </xdr:nvSpPr>
      <xdr:spPr>
        <a:xfrm>
          <a:off x="1719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90557</xdr:rowOff>
    </xdr:from>
    <xdr:ext cx="599010" cy="259045"/>
    <xdr:sp macro="" textlink="">
      <xdr:nvSpPr>
        <xdr:cNvPr id="251" name="テキスト ボックス 250"/>
        <xdr:cNvSpPr txBox="1"/>
      </xdr:nvSpPr>
      <xdr:spPr>
        <a:xfrm>
          <a:off x="830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75499</xdr:rowOff>
    </xdr:from>
    <xdr:to>
      <xdr:col>6</xdr:col>
      <xdr:colOff>561975</xdr:colOff>
      <xdr:row>95</xdr:row>
      <xdr:rowOff>5649</xdr:rowOff>
    </xdr:to>
    <xdr:sp macro="" textlink="">
      <xdr:nvSpPr>
        <xdr:cNvPr id="257" name="円/楕円 256"/>
        <xdr:cNvSpPr/>
      </xdr:nvSpPr>
      <xdr:spPr>
        <a:xfrm>
          <a:off x="4584700" y="161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98376</xdr:rowOff>
    </xdr:from>
    <xdr:ext cx="599010" cy="259045"/>
    <xdr:sp macro="" textlink="">
      <xdr:nvSpPr>
        <xdr:cNvPr id="258" name="扶助費該当値テキスト"/>
        <xdr:cNvSpPr txBox="1"/>
      </xdr:nvSpPr>
      <xdr:spPr>
        <a:xfrm>
          <a:off x="4686300" y="160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108178</xdr:rowOff>
    </xdr:from>
    <xdr:to>
      <xdr:col>5</xdr:col>
      <xdr:colOff>409575</xdr:colOff>
      <xdr:row>95</xdr:row>
      <xdr:rowOff>38328</xdr:rowOff>
    </xdr:to>
    <xdr:sp macro="" textlink="">
      <xdr:nvSpPr>
        <xdr:cNvPr id="259" name="円/楕円 258"/>
        <xdr:cNvSpPr/>
      </xdr:nvSpPr>
      <xdr:spPr>
        <a:xfrm>
          <a:off x="3746500" y="16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54855</xdr:rowOff>
    </xdr:from>
    <xdr:ext cx="599010" cy="259045"/>
    <xdr:sp macro="" textlink="">
      <xdr:nvSpPr>
        <xdr:cNvPr id="260" name="テキスト ボックス 259"/>
        <xdr:cNvSpPr txBox="1"/>
      </xdr:nvSpPr>
      <xdr:spPr>
        <a:xfrm>
          <a:off x="3497794" y="1599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150524</xdr:rowOff>
    </xdr:from>
    <xdr:to>
      <xdr:col>4</xdr:col>
      <xdr:colOff>206375</xdr:colOff>
      <xdr:row>95</xdr:row>
      <xdr:rowOff>80674</xdr:rowOff>
    </xdr:to>
    <xdr:sp macro="" textlink="">
      <xdr:nvSpPr>
        <xdr:cNvPr id="261" name="円/楕円 260"/>
        <xdr:cNvSpPr/>
      </xdr:nvSpPr>
      <xdr:spPr>
        <a:xfrm>
          <a:off x="2857500" y="162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97201</xdr:rowOff>
    </xdr:from>
    <xdr:ext cx="599010" cy="259045"/>
    <xdr:sp macro="" textlink="">
      <xdr:nvSpPr>
        <xdr:cNvPr id="262" name="テキスト ボックス 261"/>
        <xdr:cNvSpPr txBox="1"/>
      </xdr:nvSpPr>
      <xdr:spPr>
        <a:xfrm>
          <a:off x="2608794" y="1604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49712</xdr:rowOff>
    </xdr:from>
    <xdr:to>
      <xdr:col>3</xdr:col>
      <xdr:colOff>3175</xdr:colOff>
      <xdr:row>95</xdr:row>
      <xdr:rowOff>151312</xdr:rowOff>
    </xdr:to>
    <xdr:sp macro="" textlink="">
      <xdr:nvSpPr>
        <xdr:cNvPr id="263" name="円/楕円 262"/>
        <xdr:cNvSpPr/>
      </xdr:nvSpPr>
      <xdr:spPr>
        <a:xfrm>
          <a:off x="1968500" y="163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167839</xdr:rowOff>
    </xdr:from>
    <xdr:ext cx="599010" cy="259045"/>
    <xdr:sp macro="" textlink="">
      <xdr:nvSpPr>
        <xdr:cNvPr id="264" name="テキスト ボックス 263"/>
        <xdr:cNvSpPr txBox="1"/>
      </xdr:nvSpPr>
      <xdr:spPr>
        <a:xfrm>
          <a:off x="1719794" y="1611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63568</xdr:rowOff>
    </xdr:from>
    <xdr:to>
      <xdr:col>1</xdr:col>
      <xdr:colOff>485775</xdr:colOff>
      <xdr:row>95</xdr:row>
      <xdr:rowOff>165168</xdr:rowOff>
    </xdr:to>
    <xdr:sp macro="" textlink="">
      <xdr:nvSpPr>
        <xdr:cNvPr id="265" name="円/楕円 264"/>
        <xdr:cNvSpPr/>
      </xdr:nvSpPr>
      <xdr:spPr>
        <a:xfrm>
          <a:off x="1079500" y="163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10245</xdr:rowOff>
    </xdr:from>
    <xdr:ext cx="599010" cy="259045"/>
    <xdr:sp macro="" textlink="">
      <xdr:nvSpPr>
        <xdr:cNvPr id="266" name="テキスト ボックス 265"/>
        <xdr:cNvSpPr txBox="1"/>
      </xdr:nvSpPr>
      <xdr:spPr>
        <a:xfrm>
          <a:off x="830794" y="161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148958</xdr:rowOff>
    </xdr:from>
    <xdr:to>
      <xdr:col>15</xdr:col>
      <xdr:colOff>180975</xdr:colOff>
      <xdr:row>33</xdr:row>
      <xdr:rowOff>76683</xdr:rowOff>
    </xdr:to>
    <xdr:cxnSp macro="">
      <xdr:nvCxnSpPr>
        <xdr:cNvPr id="296" name="直線コネクタ 295"/>
        <xdr:cNvCxnSpPr/>
      </xdr:nvCxnSpPr>
      <xdr:spPr>
        <a:xfrm flipV="1">
          <a:off x="9639300" y="5635358"/>
          <a:ext cx="8382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37495</xdr:rowOff>
    </xdr:from>
    <xdr:ext cx="534377" cy="259045"/>
    <xdr:sp macro="" textlink="">
      <xdr:nvSpPr>
        <xdr:cNvPr id="297" name="補助費等平均値テキスト"/>
        <xdr:cNvSpPr txBox="1"/>
      </xdr:nvSpPr>
      <xdr:spPr>
        <a:xfrm>
          <a:off x="10528300" y="5695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76683</xdr:rowOff>
    </xdr:from>
    <xdr:to>
      <xdr:col>14</xdr:col>
      <xdr:colOff>28575</xdr:colOff>
      <xdr:row>33</xdr:row>
      <xdr:rowOff>151473</xdr:rowOff>
    </xdr:to>
    <xdr:cxnSp macro="">
      <xdr:nvCxnSpPr>
        <xdr:cNvPr id="299" name="直線コネクタ 298"/>
        <xdr:cNvCxnSpPr/>
      </xdr:nvCxnSpPr>
      <xdr:spPr>
        <a:xfrm flipV="1">
          <a:off x="8750300" y="5734533"/>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1" name="テキスト ボックス 300"/>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151473</xdr:rowOff>
    </xdr:from>
    <xdr:to>
      <xdr:col>12</xdr:col>
      <xdr:colOff>511175</xdr:colOff>
      <xdr:row>34</xdr:row>
      <xdr:rowOff>30315</xdr:rowOff>
    </xdr:to>
    <xdr:cxnSp macro="">
      <xdr:nvCxnSpPr>
        <xdr:cNvPr id="302" name="直線コネクタ 301"/>
        <xdr:cNvCxnSpPr/>
      </xdr:nvCxnSpPr>
      <xdr:spPr>
        <a:xfrm flipV="1">
          <a:off x="7861300" y="580932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30315</xdr:rowOff>
    </xdr:from>
    <xdr:to>
      <xdr:col>11</xdr:col>
      <xdr:colOff>307975</xdr:colOff>
      <xdr:row>34</xdr:row>
      <xdr:rowOff>48869</xdr:rowOff>
    </xdr:to>
    <xdr:cxnSp macro="">
      <xdr:nvCxnSpPr>
        <xdr:cNvPr id="305" name="直線コネクタ 304"/>
        <xdr:cNvCxnSpPr/>
      </xdr:nvCxnSpPr>
      <xdr:spPr>
        <a:xfrm flipV="1">
          <a:off x="6972300" y="5859615"/>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98158</xdr:rowOff>
    </xdr:from>
    <xdr:to>
      <xdr:col>15</xdr:col>
      <xdr:colOff>231775</xdr:colOff>
      <xdr:row>33</xdr:row>
      <xdr:rowOff>28308</xdr:rowOff>
    </xdr:to>
    <xdr:sp macro="" textlink="">
      <xdr:nvSpPr>
        <xdr:cNvPr id="315" name="円/楕円 314"/>
        <xdr:cNvSpPr/>
      </xdr:nvSpPr>
      <xdr:spPr>
        <a:xfrm>
          <a:off x="10426700" y="55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121035</xdr:rowOff>
    </xdr:from>
    <xdr:ext cx="534377" cy="259045"/>
    <xdr:sp macro="" textlink="">
      <xdr:nvSpPr>
        <xdr:cNvPr id="316" name="補助費等該当値テキスト"/>
        <xdr:cNvSpPr txBox="1"/>
      </xdr:nvSpPr>
      <xdr:spPr>
        <a:xfrm>
          <a:off x="10528300" y="54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25883</xdr:rowOff>
    </xdr:from>
    <xdr:to>
      <xdr:col>14</xdr:col>
      <xdr:colOff>79375</xdr:colOff>
      <xdr:row>33</xdr:row>
      <xdr:rowOff>127483</xdr:rowOff>
    </xdr:to>
    <xdr:sp macro="" textlink="">
      <xdr:nvSpPr>
        <xdr:cNvPr id="317" name="円/楕円 316"/>
        <xdr:cNvSpPr/>
      </xdr:nvSpPr>
      <xdr:spPr>
        <a:xfrm>
          <a:off x="9588500" y="56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144010</xdr:rowOff>
    </xdr:from>
    <xdr:ext cx="534377" cy="259045"/>
    <xdr:sp macro="" textlink="">
      <xdr:nvSpPr>
        <xdr:cNvPr id="318" name="テキスト ボックス 317"/>
        <xdr:cNvSpPr txBox="1"/>
      </xdr:nvSpPr>
      <xdr:spPr>
        <a:xfrm>
          <a:off x="9372111" y="54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100673</xdr:rowOff>
    </xdr:from>
    <xdr:to>
      <xdr:col>12</xdr:col>
      <xdr:colOff>561975</xdr:colOff>
      <xdr:row>34</xdr:row>
      <xdr:rowOff>30823</xdr:rowOff>
    </xdr:to>
    <xdr:sp macro="" textlink="">
      <xdr:nvSpPr>
        <xdr:cNvPr id="319" name="円/楕円 318"/>
        <xdr:cNvSpPr/>
      </xdr:nvSpPr>
      <xdr:spPr>
        <a:xfrm>
          <a:off x="8699500" y="57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21950</xdr:rowOff>
    </xdr:from>
    <xdr:ext cx="534377" cy="259045"/>
    <xdr:sp macro="" textlink="">
      <xdr:nvSpPr>
        <xdr:cNvPr id="320" name="テキスト ボックス 319"/>
        <xdr:cNvSpPr txBox="1"/>
      </xdr:nvSpPr>
      <xdr:spPr>
        <a:xfrm>
          <a:off x="8483111" y="58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150965</xdr:rowOff>
    </xdr:from>
    <xdr:to>
      <xdr:col>11</xdr:col>
      <xdr:colOff>358775</xdr:colOff>
      <xdr:row>34</xdr:row>
      <xdr:rowOff>81115</xdr:rowOff>
    </xdr:to>
    <xdr:sp macro="" textlink="">
      <xdr:nvSpPr>
        <xdr:cNvPr id="321" name="円/楕円 320"/>
        <xdr:cNvSpPr/>
      </xdr:nvSpPr>
      <xdr:spPr>
        <a:xfrm>
          <a:off x="7810500" y="58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72242</xdr:rowOff>
    </xdr:from>
    <xdr:ext cx="534377" cy="259045"/>
    <xdr:sp macro="" textlink="">
      <xdr:nvSpPr>
        <xdr:cNvPr id="322" name="テキスト ボックス 321"/>
        <xdr:cNvSpPr txBox="1"/>
      </xdr:nvSpPr>
      <xdr:spPr>
        <a:xfrm>
          <a:off x="7594111" y="59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169519</xdr:rowOff>
    </xdr:from>
    <xdr:to>
      <xdr:col>10</xdr:col>
      <xdr:colOff>155575</xdr:colOff>
      <xdr:row>34</xdr:row>
      <xdr:rowOff>99669</xdr:rowOff>
    </xdr:to>
    <xdr:sp macro="" textlink="">
      <xdr:nvSpPr>
        <xdr:cNvPr id="323" name="円/楕円 322"/>
        <xdr:cNvSpPr/>
      </xdr:nvSpPr>
      <xdr:spPr>
        <a:xfrm>
          <a:off x="6921500" y="58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90796</xdr:rowOff>
    </xdr:from>
    <xdr:ext cx="534377" cy="259045"/>
    <xdr:sp macro="" textlink="">
      <xdr:nvSpPr>
        <xdr:cNvPr id="324" name="テキスト ボックス 323"/>
        <xdr:cNvSpPr txBox="1"/>
      </xdr:nvSpPr>
      <xdr:spPr>
        <a:xfrm>
          <a:off x="6705111" y="59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129779</xdr:rowOff>
    </xdr:from>
    <xdr:to>
      <xdr:col>15</xdr:col>
      <xdr:colOff>180975</xdr:colOff>
      <xdr:row>53</xdr:row>
      <xdr:rowOff>168024</xdr:rowOff>
    </xdr:to>
    <xdr:cxnSp macro="">
      <xdr:nvCxnSpPr>
        <xdr:cNvPr id="352" name="直線コネクタ 351"/>
        <xdr:cNvCxnSpPr/>
      </xdr:nvCxnSpPr>
      <xdr:spPr>
        <a:xfrm flipV="1">
          <a:off x="9639300" y="9216629"/>
          <a:ext cx="8382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166355</xdr:rowOff>
    </xdr:from>
    <xdr:to>
      <xdr:col>14</xdr:col>
      <xdr:colOff>28575</xdr:colOff>
      <xdr:row>53</xdr:row>
      <xdr:rowOff>168024</xdr:rowOff>
    </xdr:to>
    <xdr:cxnSp macro="">
      <xdr:nvCxnSpPr>
        <xdr:cNvPr id="355" name="直線コネクタ 354"/>
        <xdr:cNvCxnSpPr/>
      </xdr:nvCxnSpPr>
      <xdr:spPr>
        <a:xfrm>
          <a:off x="8750300" y="9253205"/>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109068</xdr:rowOff>
    </xdr:from>
    <xdr:to>
      <xdr:col>12</xdr:col>
      <xdr:colOff>511175</xdr:colOff>
      <xdr:row>53</xdr:row>
      <xdr:rowOff>166355</xdr:rowOff>
    </xdr:to>
    <xdr:cxnSp macro="">
      <xdr:nvCxnSpPr>
        <xdr:cNvPr id="358" name="直線コネクタ 357"/>
        <xdr:cNvCxnSpPr/>
      </xdr:nvCxnSpPr>
      <xdr:spPr>
        <a:xfrm>
          <a:off x="7861300" y="9195918"/>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109068</xdr:rowOff>
    </xdr:from>
    <xdr:to>
      <xdr:col>11</xdr:col>
      <xdr:colOff>307975</xdr:colOff>
      <xdr:row>54</xdr:row>
      <xdr:rowOff>145690</xdr:rowOff>
    </xdr:to>
    <xdr:cxnSp macro="">
      <xdr:nvCxnSpPr>
        <xdr:cNvPr id="361" name="直線コネクタ 360"/>
        <xdr:cNvCxnSpPr/>
      </xdr:nvCxnSpPr>
      <xdr:spPr>
        <a:xfrm flipV="1">
          <a:off x="6972300" y="9195918"/>
          <a:ext cx="889000" cy="2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78979</xdr:rowOff>
    </xdr:from>
    <xdr:to>
      <xdr:col>15</xdr:col>
      <xdr:colOff>231775</xdr:colOff>
      <xdr:row>54</xdr:row>
      <xdr:rowOff>9129</xdr:rowOff>
    </xdr:to>
    <xdr:sp macro="" textlink="">
      <xdr:nvSpPr>
        <xdr:cNvPr id="371" name="円/楕円 370"/>
        <xdr:cNvSpPr/>
      </xdr:nvSpPr>
      <xdr:spPr>
        <a:xfrm>
          <a:off x="10426700" y="91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101856</xdr:rowOff>
    </xdr:from>
    <xdr:ext cx="534377" cy="259045"/>
    <xdr:sp macro="" textlink="">
      <xdr:nvSpPr>
        <xdr:cNvPr id="372" name="普通建設事業費該当値テキスト"/>
        <xdr:cNvSpPr txBox="1"/>
      </xdr:nvSpPr>
      <xdr:spPr>
        <a:xfrm>
          <a:off x="10528300" y="90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117224</xdr:rowOff>
    </xdr:from>
    <xdr:to>
      <xdr:col>14</xdr:col>
      <xdr:colOff>79375</xdr:colOff>
      <xdr:row>54</xdr:row>
      <xdr:rowOff>47374</xdr:rowOff>
    </xdr:to>
    <xdr:sp macro="" textlink="">
      <xdr:nvSpPr>
        <xdr:cNvPr id="373" name="円/楕円 372"/>
        <xdr:cNvSpPr/>
      </xdr:nvSpPr>
      <xdr:spPr>
        <a:xfrm>
          <a:off x="9588500" y="92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63901</xdr:rowOff>
    </xdr:from>
    <xdr:ext cx="534377" cy="259045"/>
    <xdr:sp macro="" textlink="">
      <xdr:nvSpPr>
        <xdr:cNvPr id="374" name="テキスト ボックス 373"/>
        <xdr:cNvSpPr txBox="1"/>
      </xdr:nvSpPr>
      <xdr:spPr>
        <a:xfrm>
          <a:off x="9372111" y="89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115555</xdr:rowOff>
    </xdr:from>
    <xdr:to>
      <xdr:col>12</xdr:col>
      <xdr:colOff>561975</xdr:colOff>
      <xdr:row>54</xdr:row>
      <xdr:rowOff>45705</xdr:rowOff>
    </xdr:to>
    <xdr:sp macro="" textlink="">
      <xdr:nvSpPr>
        <xdr:cNvPr id="375" name="円/楕円 374"/>
        <xdr:cNvSpPr/>
      </xdr:nvSpPr>
      <xdr:spPr>
        <a:xfrm>
          <a:off x="8699500" y="92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62232</xdr:rowOff>
    </xdr:from>
    <xdr:ext cx="534377" cy="259045"/>
    <xdr:sp macro="" textlink="">
      <xdr:nvSpPr>
        <xdr:cNvPr id="376" name="テキスト ボックス 375"/>
        <xdr:cNvSpPr txBox="1"/>
      </xdr:nvSpPr>
      <xdr:spPr>
        <a:xfrm>
          <a:off x="8483111" y="8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58268</xdr:rowOff>
    </xdr:from>
    <xdr:to>
      <xdr:col>11</xdr:col>
      <xdr:colOff>358775</xdr:colOff>
      <xdr:row>53</xdr:row>
      <xdr:rowOff>159868</xdr:rowOff>
    </xdr:to>
    <xdr:sp macro="" textlink="">
      <xdr:nvSpPr>
        <xdr:cNvPr id="377" name="円/楕円 376"/>
        <xdr:cNvSpPr/>
      </xdr:nvSpPr>
      <xdr:spPr>
        <a:xfrm>
          <a:off x="7810500" y="91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4945</xdr:rowOff>
    </xdr:from>
    <xdr:ext cx="534377" cy="259045"/>
    <xdr:sp macro="" textlink="">
      <xdr:nvSpPr>
        <xdr:cNvPr id="378" name="テキスト ボックス 377"/>
        <xdr:cNvSpPr txBox="1"/>
      </xdr:nvSpPr>
      <xdr:spPr>
        <a:xfrm>
          <a:off x="7594111" y="89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94890</xdr:rowOff>
    </xdr:from>
    <xdr:to>
      <xdr:col>10</xdr:col>
      <xdr:colOff>155575</xdr:colOff>
      <xdr:row>55</xdr:row>
      <xdr:rowOff>25040</xdr:rowOff>
    </xdr:to>
    <xdr:sp macro="" textlink="">
      <xdr:nvSpPr>
        <xdr:cNvPr id="379" name="円/楕円 378"/>
        <xdr:cNvSpPr/>
      </xdr:nvSpPr>
      <xdr:spPr>
        <a:xfrm>
          <a:off x="6921500" y="93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41567</xdr:rowOff>
    </xdr:from>
    <xdr:ext cx="534377" cy="259045"/>
    <xdr:sp macro="" textlink="">
      <xdr:nvSpPr>
        <xdr:cNvPr id="380" name="テキスト ボックス 379"/>
        <xdr:cNvSpPr txBox="1"/>
      </xdr:nvSpPr>
      <xdr:spPr>
        <a:xfrm>
          <a:off x="6705111" y="91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15875</xdr:rowOff>
    </xdr:from>
    <xdr:to>
      <xdr:col>15</xdr:col>
      <xdr:colOff>180975</xdr:colOff>
      <xdr:row>76</xdr:row>
      <xdr:rowOff>110553</xdr:rowOff>
    </xdr:to>
    <xdr:cxnSp macro="">
      <xdr:nvCxnSpPr>
        <xdr:cNvPr id="409" name="直線コネクタ 408"/>
        <xdr:cNvCxnSpPr/>
      </xdr:nvCxnSpPr>
      <xdr:spPr>
        <a:xfrm>
          <a:off x="9639300" y="12531725"/>
          <a:ext cx="838200" cy="6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15875</xdr:rowOff>
    </xdr:from>
    <xdr:to>
      <xdr:col>14</xdr:col>
      <xdr:colOff>28575</xdr:colOff>
      <xdr:row>73</xdr:row>
      <xdr:rowOff>109372</xdr:rowOff>
    </xdr:to>
    <xdr:cxnSp macro="">
      <xdr:nvCxnSpPr>
        <xdr:cNvPr id="412" name="直線コネクタ 411"/>
        <xdr:cNvCxnSpPr/>
      </xdr:nvCxnSpPr>
      <xdr:spPr>
        <a:xfrm flipV="1">
          <a:off x="8750300" y="12531725"/>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151871</xdr:rowOff>
    </xdr:from>
    <xdr:ext cx="534377" cy="259045"/>
    <xdr:sp macro="" textlink="">
      <xdr:nvSpPr>
        <xdr:cNvPr id="414" name="テキスト ボックス 413"/>
        <xdr:cNvSpPr txBox="1"/>
      </xdr:nvSpPr>
      <xdr:spPr>
        <a:xfrm>
          <a:off x="9372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6" name="テキスト ボックス 415"/>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59753</xdr:rowOff>
    </xdr:from>
    <xdr:to>
      <xdr:col>15</xdr:col>
      <xdr:colOff>231775</xdr:colOff>
      <xdr:row>76</xdr:row>
      <xdr:rowOff>161353</xdr:rowOff>
    </xdr:to>
    <xdr:sp macro="" textlink="">
      <xdr:nvSpPr>
        <xdr:cNvPr id="422" name="円/楕円 421"/>
        <xdr:cNvSpPr/>
      </xdr:nvSpPr>
      <xdr:spPr>
        <a:xfrm>
          <a:off x="10426700" y="130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38180</xdr:rowOff>
    </xdr:from>
    <xdr:ext cx="534377" cy="259045"/>
    <xdr:sp macro="" textlink="">
      <xdr:nvSpPr>
        <xdr:cNvPr id="423" name="普通建設事業費 （ うち新規整備　）該当値テキスト"/>
        <xdr:cNvSpPr txBox="1"/>
      </xdr:nvSpPr>
      <xdr:spPr>
        <a:xfrm>
          <a:off x="10528300" y="130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136525</xdr:rowOff>
    </xdr:from>
    <xdr:to>
      <xdr:col>14</xdr:col>
      <xdr:colOff>79375</xdr:colOff>
      <xdr:row>73</xdr:row>
      <xdr:rowOff>66675</xdr:rowOff>
    </xdr:to>
    <xdr:sp macro="" textlink="">
      <xdr:nvSpPr>
        <xdr:cNvPr id="424" name="円/楕円 423"/>
        <xdr:cNvSpPr/>
      </xdr:nvSpPr>
      <xdr:spPr>
        <a:xfrm>
          <a:off x="9588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83202</xdr:rowOff>
    </xdr:from>
    <xdr:ext cx="534377" cy="259045"/>
    <xdr:sp macro="" textlink="">
      <xdr:nvSpPr>
        <xdr:cNvPr id="425" name="テキスト ボックス 424"/>
        <xdr:cNvSpPr txBox="1"/>
      </xdr:nvSpPr>
      <xdr:spPr>
        <a:xfrm>
          <a:off x="9372111" y="122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58572</xdr:rowOff>
    </xdr:from>
    <xdr:to>
      <xdr:col>12</xdr:col>
      <xdr:colOff>561975</xdr:colOff>
      <xdr:row>73</xdr:row>
      <xdr:rowOff>160172</xdr:rowOff>
    </xdr:to>
    <xdr:sp macro="" textlink="">
      <xdr:nvSpPr>
        <xdr:cNvPr id="426" name="円/楕円 425"/>
        <xdr:cNvSpPr/>
      </xdr:nvSpPr>
      <xdr:spPr>
        <a:xfrm>
          <a:off x="8699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5249</xdr:rowOff>
    </xdr:from>
    <xdr:ext cx="534377" cy="259045"/>
    <xdr:sp macro="" textlink="">
      <xdr:nvSpPr>
        <xdr:cNvPr id="427" name="テキスト ボックス 426"/>
        <xdr:cNvSpPr txBox="1"/>
      </xdr:nvSpPr>
      <xdr:spPr>
        <a:xfrm>
          <a:off x="8483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15456</xdr:rowOff>
    </xdr:from>
    <xdr:to>
      <xdr:col>15</xdr:col>
      <xdr:colOff>180975</xdr:colOff>
      <xdr:row>95</xdr:row>
      <xdr:rowOff>33516</xdr:rowOff>
    </xdr:to>
    <xdr:cxnSp macro="">
      <xdr:nvCxnSpPr>
        <xdr:cNvPr id="453" name="直線コネクタ 452"/>
        <xdr:cNvCxnSpPr/>
      </xdr:nvCxnSpPr>
      <xdr:spPr>
        <a:xfrm flipV="1">
          <a:off x="9639300" y="15617406"/>
          <a:ext cx="838200" cy="7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33516</xdr:rowOff>
    </xdr:from>
    <xdr:to>
      <xdr:col>14</xdr:col>
      <xdr:colOff>28575</xdr:colOff>
      <xdr:row>95</xdr:row>
      <xdr:rowOff>152445</xdr:rowOff>
    </xdr:to>
    <xdr:cxnSp macro="">
      <xdr:nvCxnSpPr>
        <xdr:cNvPr id="456" name="直線コネクタ 455"/>
        <xdr:cNvCxnSpPr/>
      </xdr:nvCxnSpPr>
      <xdr:spPr>
        <a:xfrm flipV="1">
          <a:off x="8750300" y="16321266"/>
          <a:ext cx="889000" cy="1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136106</xdr:rowOff>
    </xdr:from>
    <xdr:to>
      <xdr:col>15</xdr:col>
      <xdr:colOff>231775</xdr:colOff>
      <xdr:row>91</xdr:row>
      <xdr:rowOff>66256</xdr:rowOff>
    </xdr:to>
    <xdr:sp macro="" textlink="">
      <xdr:nvSpPr>
        <xdr:cNvPr id="466" name="円/楕円 465"/>
        <xdr:cNvSpPr/>
      </xdr:nvSpPr>
      <xdr:spPr>
        <a:xfrm>
          <a:off x="10426700" y="155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51033</xdr:rowOff>
    </xdr:from>
    <xdr:ext cx="534377" cy="259045"/>
    <xdr:sp macro="" textlink="">
      <xdr:nvSpPr>
        <xdr:cNvPr id="467" name="普通建設事業費 （ うち更新整備　）該当値テキスト"/>
        <xdr:cNvSpPr txBox="1"/>
      </xdr:nvSpPr>
      <xdr:spPr>
        <a:xfrm>
          <a:off x="10528300" y="15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154166</xdr:rowOff>
    </xdr:from>
    <xdr:to>
      <xdr:col>14</xdr:col>
      <xdr:colOff>79375</xdr:colOff>
      <xdr:row>95</xdr:row>
      <xdr:rowOff>84316</xdr:rowOff>
    </xdr:to>
    <xdr:sp macro="" textlink="">
      <xdr:nvSpPr>
        <xdr:cNvPr id="468" name="円/楕円 467"/>
        <xdr:cNvSpPr/>
      </xdr:nvSpPr>
      <xdr:spPr>
        <a:xfrm>
          <a:off x="9588500" y="16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100843</xdr:rowOff>
    </xdr:from>
    <xdr:ext cx="534377" cy="259045"/>
    <xdr:sp macro="" textlink="">
      <xdr:nvSpPr>
        <xdr:cNvPr id="469" name="テキスト ボックス 468"/>
        <xdr:cNvSpPr txBox="1"/>
      </xdr:nvSpPr>
      <xdr:spPr>
        <a:xfrm>
          <a:off x="9372111" y="160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101645</xdr:rowOff>
    </xdr:from>
    <xdr:to>
      <xdr:col>12</xdr:col>
      <xdr:colOff>561975</xdr:colOff>
      <xdr:row>96</xdr:row>
      <xdr:rowOff>31795</xdr:rowOff>
    </xdr:to>
    <xdr:sp macro="" textlink="">
      <xdr:nvSpPr>
        <xdr:cNvPr id="470" name="円/楕円 469"/>
        <xdr:cNvSpPr/>
      </xdr:nvSpPr>
      <xdr:spPr>
        <a:xfrm>
          <a:off x="8699500" y="163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22922</xdr:rowOff>
    </xdr:from>
    <xdr:ext cx="534377" cy="259045"/>
    <xdr:sp macro="" textlink="">
      <xdr:nvSpPr>
        <xdr:cNvPr id="471" name="テキスト ボックス 470"/>
        <xdr:cNvSpPr txBox="1"/>
      </xdr:nvSpPr>
      <xdr:spPr>
        <a:xfrm>
          <a:off x="8483111" y="164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42469</xdr:rowOff>
    </xdr:from>
    <xdr:to>
      <xdr:col>23</xdr:col>
      <xdr:colOff>517525</xdr:colOff>
      <xdr:row>39</xdr:row>
      <xdr:rowOff>44221</xdr:rowOff>
    </xdr:to>
    <xdr:cxnSp macro="">
      <xdr:nvCxnSpPr>
        <xdr:cNvPr id="500" name="直線コネクタ 499"/>
        <xdr:cNvCxnSpPr/>
      </xdr:nvCxnSpPr>
      <xdr:spPr>
        <a:xfrm flipV="1">
          <a:off x="15481300" y="672901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44221</xdr:rowOff>
    </xdr:from>
    <xdr:to>
      <xdr:col>22</xdr:col>
      <xdr:colOff>365125</xdr:colOff>
      <xdr:row>39</xdr:row>
      <xdr:rowOff>44374</xdr:rowOff>
    </xdr:to>
    <xdr:cxnSp macro="">
      <xdr:nvCxnSpPr>
        <xdr:cNvPr id="503" name="直線コネクタ 502"/>
        <xdr:cNvCxnSpPr/>
      </xdr:nvCxnSpPr>
      <xdr:spPr>
        <a:xfrm flipV="1">
          <a:off x="14592300" y="67307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43764</xdr:rowOff>
    </xdr:from>
    <xdr:to>
      <xdr:col>21</xdr:col>
      <xdr:colOff>161925</xdr:colOff>
      <xdr:row>39</xdr:row>
      <xdr:rowOff>44374</xdr:rowOff>
    </xdr:to>
    <xdr:cxnSp macro="">
      <xdr:nvCxnSpPr>
        <xdr:cNvPr id="506" name="直線コネクタ 505"/>
        <xdr:cNvCxnSpPr/>
      </xdr:nvCxnSpPr>
      <xdr:spPr>
        <a:xfrm>
          <a:off x="13703300" y="673031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42545</xdr:rowOff>
    </xdr:from>
    <xdr:to>
      <xdr:col>19</xdr:col>
      <xdr:colOff>644525</xdr:colOff>
      <xdr:row>39</xdr:row>
      <xdr:rowOff>43764</xdr:rowOff>
    </xdr:to>
    <xdr:cxnSp macro="">
      <xdr:nvCxnSpPr>
        <xdr:cNvPr id="509" name="直線コネクタ 508"/>
        <xdr:cNvCxnSpPr/>
      </xdr:nvCxnSpPr>
      <xdr:spPr>
        <a:xfrm>
          <a:off x="12814300" y="672909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163119</xdr:rowOff>
    </xdr:from>
    <xdr:to>
      <xdr:col>23</xdr:col>
      <xdr:colOff>568325</xdr:colOff>
      <xdr:row>39</xdr:row>
      <xdr:rowOff>93269</xdr:rowOff>
    </xdr:to>
    <xdr:sp macro="" textlink="">
      <xdr:nvSpPr>
        <xdr:cNvPr id="519" name="円/楕円 518"/>
        <xdr:cNvSpPr/>
      </xdr:nvSpPr>
      <xdr:spPr>
        <a:xfrm>
          <a:off x="162687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0"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164871</xdr:rowOff>
    </xdr:from>
    <xdr:to>
      <xdr:col>22</xdr:col>
      <xdr:colOff>415925</xdr:colOff>
      <xdr:row>39</xdr:row>
      <xdr:rowOff>95021</xdr:rowOff>
    </xdr:to>
    <xdr:sp macro="" textlink="">
      <xdr:nvSpPr>
        <xdr:cNvPr id="521" name="円/楕円 520"/>
        <xdr:cNvSpPr/>
      </xdr:nvSpPr>
      <xdr:spPr>
        <a:xfrm>
          <a:off x="15430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86148</xdr:rowOff>
    </xdr:from>
    <xdr:ext cx="249299" cy="259045"/>
    <xdr:sp macro="" textlink="">
      <xdr:nvSpPr>
        <xdr:cNvPr id="522" name="テキスト ボックス 521"/>
        <xdr:cNvSpPr txBox="1"/>
      </xdr:nvSpPr>
      <xdr:spPr>
        <a:xfrm>
          <a:off x="15356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165024</xdr:rowOff>
    </xdr:from>
    <xdr:to>
      <xdr:col>21</xdr:col>
      <xdr:colOff>212725</xdr:colOff>
      <xdr:row>39</xdr:row>
      <xdr:rowOff>95174</xdr:rowOff>
    </xdr:to>
    <xdr:sp macro="" textlink="">
      <xdr:nvSpPr>
        <xdr:cNvPr id="523" name="円/楕円 522"/>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86301</xdr:rowOff>
    </xdr:from>
    <xdr:ext cx="249299" cy="259045"/>
    <xdr:sp macro="" textlink="">
      <xdr:nvSpPr>
        <xdr:cNvPr id="524" name="テキスト ボックス 523"/>
        <xdr:cNvSpPr txBox="1"/>
      </xdr:nvSpPr>
      <xdr:spPr>
        <a:xfrm>
          <a:off x="14467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164414</xdr:rowOff>
    </xdr:from>
    <xdr:to>
      <xdr:col>20</xdr:col>
      <xdr:colOff>9525</xdr:colOff>
      <xdr:row>39</xdr:row>
      <xdr:rowOff>94564</xdr:rowOff>
    </xdr:to>
    <xdr:sp macro="" textlink="">
      <xdr:nvSpPr>
        <xdr:cNvPr id="525" name="円/楕円 524"/>
        <xdr:cNvSpPr/>
      </xdr:nvSpPr>
      <xdr:spPr>
        <a:xfrm>
          <a:off x="1365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85691</xdr:rowOff>
    </xdr:from>
    <xdr:ext cx="249299" cy="259045"/>
    <xdr:sp macro="" textlink="">
      <xdr:nvSpPr>
        <xdr:cNvPr id="526" name="テキスト ボックス 525"/>
        <xdr:cNvSpPr txBox="1"/>
      </xdr:nvSpPr>
      <xdr:spPr>
        <a:xfrm>
          <a:off x="13578649"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163195</xdr:rowOff>
    </xdr:from>
    <xdr:to>
      <xdr:col>18</xdr:col>
      <xdr:colOff>492125</xdr:colOff>
      <xdr:row>39</xdr:row>
      <xdr:rowOff>93345</xdr:rowOff>
    </xdr:to>
    <xdr:sp macro="" textlink="">
      <xdr:nvSpPr>
        <xdr:cNvPr id="527" name="円/楕円 526"/>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84472</xdr:rowOff>
    </xdr:from>
    <xdr:ext cx="313932" cy="259045"/>
    <xdr:sp macro="" textlink="">
      <xdr:nvSpPr>
        <xdr:cNvPr id="528" name="テキスト ボックス 527"/>
        <xdr:cNvSpPr txBox="1"/>
      </xdr:nvSpPr>
      <xdr:spPr>
        <a:xfrm>
          <a:off x="1265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159131</xdr:rowOff>
    </xdr:from>
    <xdr:to>
      <xdr:col>23</xdr:col>
      <xdr:colOff>517525</xdr:colOff>
      <xdr:row>73</xdr:row>
      <xdr:rowOff>161741</xdr:rowOff>
    </xdr:to>
    <xdr:cxnSp macro="">
      <xdr:nvCxnSpPr>
        <xdr:cNvPr id="607" name="直線コネクタ 606"/>
        <xdr:cNvCxnSpPr/>
      </xdr:nvCxnSpPr>
      <xdr:spPr>
        <a:xfrm flipV="1">
          <a:off x="15481300" y="12674981"/>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93407</xdr:rowOff>
    </xdr:from>
    <xdr:ext cx="534377" cy="259045"/>
    <xdr:sp macro="" textlink="">
      <xdr:nvSpPr>
        <xdr:cNvPr id="608" name="公債費平均値テキスト"/>
        <xdr:cNvSpPr txBox="1"/>
      </xdr:nvSpPr>
      <xdr:spPr>
        <a:xfrm>
          <a:off x="16370300" y="1278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101200</xdr:rowOff>
    </xdr:from>
    <xdr:to>
      <xdr:col>22</xdr:col>
      <xdr:colOff>365125</xdr:colOff>
      <xdr:row>73</xdr:row>
      <xdr:rowOff>161741</xdr:rowOff>
    </xdr:to>
    <xdr:cxnSp macro="">
      <xdr:nvCxnSpPr>
        <xdr:cNvPr id="610" name="直線コネクタ 609"/>
        <xdr:cNvCxnSpPr/>
      </xdr:nvCxnSpPr>
      <xdr:spPr>
        <a:xfrm>
          <a:off x="14592300" y="12617050"/>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2" name="テキスト ボックス 611"/>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101200</xdr:rowOff>
    </xdr:from>
    <xdr:to>
      <xdr:col>21</xdr:col>
      <xdr:colOff>161925</xdr:colOff>
      <xdr:row>73</xdr:row>
      <xdr:rowOff>101600</xdr:rowOff>
    </xdr:to>
    <xdr:cxnSp macro="">
      <xdr:nvCxnSpPr>
        <xdr:cNvPr id="613" name="直線コネクタ 612"/>
        <xdr:cNvCxnSpPr/>
      </xdr:nvCxnSpPr>
      <xdr:spPr>
        <a:xfrm flipV="1">
          <a:off x="13703300" y="1261705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5" name="テキスト ボックス 614"/>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78759</xdr:rowOff>
    </xdr:from>
    <xdr:to>
      <xdr:col>19</xdr:col>
      <xdr:colOff>644525</xdr:colOff>
      <xdr:row>73</xdr:row>
      <xdr:rowOff>101600</xdr:rowOff>
    </xdr:to>
    <xdr:cxnSp macro="">
      <xdr:nvCxnSpPr>
        <xdr:cNvPr id="616" name="直線コネクタ 615"/>
        <xdr:cNvCxnSpPr/>
      </xdr:nvCxnSpPr>
      <xdr:spPr>
        <a:xfrm>
          <a:off x="12814300" y="12594609"/>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13320</xdr:rowOff>
    </xdr:from>
    <xdr:ext cx="534377" cy="259045"/>
    <xdr:sp macro="" textlink="">
      <xdr:nvSpPr>
        <xdr:cNvPr id="618" name="テキスト ボックス 617"/>
        <xdr:cNvSpPr txBox="1"/>
      </xdr:nvSpPr>
      <xdr:spPr>
        <a:xfrm>
          <a:off x="13436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0" name="テキスト ボックス 619"/>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108331</xdr:rowOff>
    </xdr:from>
    <xdr:to>
      <xdr:col>23</xdr:col>
      <xdr:colOff>568325</xdr:colOff>
      <xdr:row>74</xdr:row>
      <xdr:rowOff>38481</xdr:rowOff>
    </xdr:to>
    <xdr:sp macro="" textlink="">
      <xdr:nvSpPr>
        <xdr:cNvPr id="626" name="円/楕円 625"/>
        <xdr:cNvSpPr/>
      </xdr:nvSpPr>
      <xdr:spPr>
        <a:xfrm>
          <a:off x="162687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131208</xdr:rowOff>
    </xdr:from>
    <xdr:ext cx="534377" cy="259045"/>
    <xdr:sp macro="" textlink="">
      <xdr:nvSpPr>
        <xdr:cNvPr id="627" name="公債費該当値テキスト"/>
        <xdr:cNvSpPr txBox="1"/>
      </xdr:nvSpPr>
      <xdr:spPr>
        <a:xfrm>
          <a:off x="16370300" y="1247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67,980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110941</xdr:rowOff>
    </xdr:from>
    <xdr:to>
      <xdr:col>22</xdr:col>
      <xdr:colOff>415925</xdr:colOff>
      <xdr:row>74</xdr:row>
      <xdr:rowOff>41091</xdr:rowOff>
    </xdr:to>
    <xdr:sp macro="" textlink="">
      <xdr:nvSpPr>
        <xdr:cNvPr id="628" name="円/楕円 627"/>
        <xdr:cNvSpPr/>
      </xdr:nvSpPr>
      <xdr:spPr>
        <a:xfrm>
          <a:off x="15430500" y="12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57618</xdr:rowOff>
    </xdr:from>
    <xdr:ext cx="534377" cy="259045"/>
    <xdr:sp macro="" textlink="">
      <xdr:nvSpPr>
        <xdr:cNvPr id="629" name="テキスト ボックス 628"/>
        <xdr:cNvSpPr txBox="1"/>
      </xdr:nvSpPr>
      <xdr:spPr>
        <a:xfrm>
          <a:off x="15214111" y="12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50400</xdr:rowOff>
    </xdr:from>
    <xdr:to>
      <xdr:col>21</xdr:col>
      <xdr:colOff>212725</xdr:colOff>
      <xdr:row>73</xdr:row>
      <xdr:rowOff>152000</xdr:rowOff>
    </xdr:to>
    <xdr:sp macro="" textlink="">
      <xdr:nvSpPr>
        <xdr:cNvPr id="630" name="円/楕円 629"/>
        <xdr:cNvSpPr/>
      </xdr:nvSpPr>
      <xdr:spPr>
        <a:xfrm>
          <a:off x="14541500" y="125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168527</xdr:rowOff>
    </xdr:from>
    <xdr:ext cx="534377" cy="259045"/>
    <xdr:sp macro="" textlink="">
      <xdr:nvSpPr>
        <xdr:cNvPr id="631" name="テキスト ボックス 630"/>
        <xdr:cNvSpPr txBox="1"/>
      </xdr:nvSpPr>
      <xdr:spPr>
        <a:xfrm>
          <a:off x="14325111" y="123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50800</xdr:rowOff>
    </xdr:from>
    <xdr:to>
      <xdr:col>20</xdr:col>
      <xdr:colOff>9525</xdr:colOff>
      <xdr:row>73</xdr:row>
      <xdr:rowOff>152400</xdr:rowOff>
    </xdr:to>
    <xdr:sp macro="" textlink="">
      <xdr:nvSpPr>
        <xdr:cNvPr id="632" name="円/楕円 631"/>
        <xdr:cNvSpPr/>
      </xdr:nvSpPr>
      <xdr:spPr>
        <a:xfrm>
          <a:off x="13652500" y="125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168927</xdr:rowOff>
    </xdr:from>
    <xdr:ext cx="534377" cy="259045"/>
    <xdr:sp macro="" textlink="">
      <xdr:nvSpPr>
        <xdr:cNvPr id="633" name="テキスト ボックス 632"/>
        <xdr:cNvSpPr txBox="1"/>
      </xdr:nvSpPr>
      <xdr:spPr>
        <a:xfrm>
          <a:off x="13436111" y="123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27959</xdr:rowOff>
    </xdr:from>
    <xdr:to>
      <xdr:col>18</xdr:col>
      <xdr:colOff>492125</xdr:colOff>
      <xdr:row>73</xdr:row>
      <xdr:rowOff>129559</xdr:rowOff>
    </xdr:to>
    <xdr:sp macro="" textlink="">
      <xdr:nvSpPr>
        <xdr:cNvPr id="634" name="円/楕円 633"/>
        <xdr:cNvSpPr/>
      </xdr:nvSpPr>
      <xdr:spPr>
        <a:xfrm>
          <a:off x="12763500" y="125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146086</xdr:rowOff>
    </xdr:from>
    <xdr:ext cx="534377" cy="259045"/>
    <xdr:sp macro="" textlink="">
      <xdr:nvSpPr>
        <xdr:cNvPr id="635" name="テキスト ボックス 634"/>
        <xdr:cNvSpPr txBox="1"/>
      </xdr:nvSpPr>
      <xdr:spPr>
        <a:xfrm>
          <a:off x="12547111" y="123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26163</xdr:rowOff>
    </xdr:from>
    <xdr:to>
      <xdr:col>23</xdr:col>
      <xdr:colOff>517525</xdr:colOff>
      <xdr:row>95</xdr:row>
      <xdr:rowOff>92303</xdr:rowOff>
    </xdr:to>
    <xdr:cxnSp macro="">
      <xdr:nvCxnSpPr>
        <xdr:cNvPr id="664" name="直線コネクタ 663"/>
        <xdr:cNvCxnSpPr/>
      </xdr:nvCxnSpPr>
      <xdr:spPr>
        <a:xfrm flipV="1">
          <a:off x="15481300" y="16142463"/>
          <a:ext cx="838200" cy="2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92303</xdr:rowOff>
    </xdr:from>
    <xdr:to>
      <xdr:col>22</xdr:col>
      <xdr:colOff>365125</xdr:colOff>
      <xdr:row>96</xdr:row>
      <xdr:rowOff>37212</xdr:rowOff>
    </xdr:to>
    <xdr:cxnSp macro="">
      <xdr:nvCxnSpPr>
        <xdr:cNvPr id="667" name="直線コネクタ 666"/>
        <xdr:cNvCxnSpPr/>
      </xdr:nvCxnSpPr>
      <xdr:spPr>
        <a:xfrm flipV="1">
          <a:off x="14592300" y="16380053"/>
          <a:ext cx="889000" cy="1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65040</xdr:rowOff>
    </xdr:from>
    <xdr:ext cx="469744" cy="259045"/>
    <xdr:sp macro="" textlink="">
      <xdr:nvSpPr>
        <xdr:cNvPr id="669" name="テキスト ボックス 668"/>
        <xdr:cNvSpPr txBox="1"/>
      </xdr:nvSpPr>
      <xdr:spPr>
        <a:xfrm>
          <a:off x="15246427"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105944</xdr:rowOff>
    </xdr:from>
    <xdr:to>
      <xdr:col>21</xdr:col>
      <xdr:colOff>161925</xdr:colOff>
      <xdr:row>96</xdr:row>
      <xdr:rowOff>37212</xdr:rowOff>
    </xdr:to>
    <xdr:cxnSp macro="">
      <xdr:nvCxnSpPr>
        <xdr:cNvPr id="670" name="直線コネクタ 669"/>
        <xdr:cNvCxnSpPr/>
      </xdr:nvCxnSpPr>
      <xdr:spPr>
        <a:xfrm>
          <a:off x="13703300" y="16222244"/>
          <a:ext cx="889000" cy="2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40428</xdr:rowOff>
    </xdr:from>
    <xdr:ext cx="469744" cy="259045"/>
    <xdr:sp macro="" textlink="">
      <xdr:nvSpPr>
        <xdr:cNvPr id="672" name="テキスト ボックス 671"/>
        <xdr:cNvSpPr txBox="1"/>
      </xdr:nvSpPr>
      <xdr:spPr>
        <a:xfrm>
          <a:off x="14357427"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105944</xdr:rowOff>
    </xdr:from>
    <xdr:to>
      <xdr:col>19</xdr:col>
      <xdr:colOff>644525</xdr:colOff>
      <xdr:row>95</xdr:row>
      <xdr:rowOff>161341</xdr:rowOff>
    </xdr:to>
    <xdr:cxnSp macro="">
      <xdr:nvCxnSpPr>
        <xdr:cNvPr id="673" name="直線コネクタ 672"/>
        <xdr:cNvCxnSpPr/>
      </xdr:nvCxnSpPr>
      <xdr:spPr>
        <a:xfrm flipV="1">
          <a:off x="12814300" y="16222244"/>
          <a:ext cx="8890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156405</xdr:rowOff>
    </xdr:from>
    <xdr:ext cx="469744" cy="259045"/>
    <xdr:sp macro="" textlink="">
      <xdr:nvSpPr>
        <xdr:cNvPr id="675" name="テキスト ボックス 674"/>
        <xdr:cNvSpPr txBox="1"/>
      </xdr:nvSpPr>
      <xdr:spPr>
        <a:xfrm>
          <a:off x="13468427"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146813</xdr:rowOff>
    </xdr:from>
    <xdr:to>
      <xdr:col>23</xdr:col>
      <xdr:colOff>568325</xdr:colOff>
      <xdr:row>94</xdr:row>
      <xdr:rowOff>76963</xdr:rowOff>
    </xdr:to>
    <xdr:sp macro="" textlink="">
      <xdr:nvSpPr>
        <xdr:cNvPr id="683" name="円/楕円 682"/>
        <xdr:cNvSpPr/>
      </xdr:nvSpPr>
      <xdr:spPr>
        <a:xfrm>
          <a:off x="16268700" y="16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169690</xdr:rowOff>
    </xdr:from>
    <xdr:ext cx="534377" cy="259045"/>
    <xdr:sp macro="" textlink="">
      <xdr:nvSpPr>
        <xdr:cNvPr id="684" name="積立金該当値テキスト"/>
        <xdr:cNvSpPr txBox="1"/>
      </xdr:nvSpPr>
      <xdr:spPr>
        <a:xfrm>
          <a:off x="16370300" y="159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41503</xdr:rowOff>
    </xdr:from>
    <xdr:to>
      <xdr:col>22</xdr:col>
      <xdr:colOff>415925</xdr:colOff>
      <xdr:row>95</xdr:row>
      <xdr:rowOff>143103</xdr:rowOff>
    </xdr:to>
    <xdr:sp macro="" textlink="">
      <xdr:nvSpPr>
        <xdr:cNvPr id="685" name="円/楕円 684"/>
        <xdr:cNvSpPr/>
      </xdr:nvSpPr>
      <xdr:spPr>
        <a:xfrm>
          <a:off x="15430500" y="163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159630</xdr:rowOff>
    </xdr:from>
    <xdr:ext cx="469744" cy="259045"/>
    <xdr:sp macro="" textlink="">
      <xdr:nvSpPr>
        <xdr:cNvPr id="686" name="テキスト ボックス 685"/>
        <xdr:cNvSpPr txBox="1"/>
      </xdr:nvSpPr>
      <xdr:spPr>
        <a:xfrm>
          <a:off x="15246427" y="161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157862</xdr:rowOff>
    </xdr:from>
    <xdr:to>
      <xdr:col>21</xdr:col>
      <xdr:colOff>212725</xdr:colOff>
      <xdr:row>96</xdr:row>
      <xdr:rowOff>88012</xdr:rowOff>
    </xdr:to>
    <xdr:sp macro="" textlink="">
      <xdr:nvSpPr>
        <xdr:cNvPr id="687" name="円/楕円 686"/>
        <xdr:cNvSpPr/>
      </xdr:nvSpPr>
      <xdr:spPr>
        <a:xfrm>
          <a:off x="14541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104539</xdr:rowOff>
    </xdr:from>
    <xdr:ext cx="469744" cy="259045"/>
    <xdr:sp macro="" textlink="">
      <xdr:nvSpPr>
        <xdr:cNvPr id="688" name="テキスト ボックス 687"/>
        <xdr:cNvSpPr txBox="1"/>
      </xdr:nvSpPr>
      <xdr:spPr>
        <a:xfrm>
          <a:off x="14357427" y="162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55144</xdr:rowOff>
    </xdr:from>
    <xdr:to>
      <xdr:col>20</xdr:col>
      <xdr:colOff>9525</xdr:colOff>
      <xdr:row>94</xdr:row>
      <xdr:rowOff>156744</xdr:rowOff>
    </xdr:to>
    <xdr:sp macro="" textlink="">
      <xdr:nvSpPr>
        <xdr:cNvPr id="689" name="円/楕円 688"/>
        <xdr:cNvSpPr/>
      </xdr:nvSpPr>
      <xdr:spPr>
        <a:xfrm>
          <a:off x="13652500" y="16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1821</xdr:rowOff>
    </xdr:from>
    <xdr:ext cx="534377" cy="259045"/>
    <xdr:sp macro="" textlink="">
      <xdr:nvSpPr>
        <xdr:cNvPr id="690" name="テキスト ボックス 689"/>
        <xdr:cNvSpPr txBox="1"/>
      </xdr:nvSpPr>
      <xdr:spPr>
        <a:xfrm>
          <a:off x="13436111" y="1594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110541</xdr:rowOff>
    </xdr:from>
    <xdr:to>
      <xdr:col>18</xdr:col>
      <xdr:colOff>492125</xdr:colOff>
      <xdr:row>96</xdr:row>
      <xdr:rowOff>40691</xdr:rowOff>
    </xdr:to>
    <xdr:sp macro="" textlink="">
      <xdr:nvSpPr>
        <xdr:cNvPr id="691" name="円/楕円 690"/>
        <xdr:cNvSpPr/>
      </xdr:nvSpPr>
      <xdr:spPr>
        <a:xfrm>
          <a:off x="12763500" y="163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31818</xdr:rowOff>
    </xdr:from>
    <xdr:ext cx="469744" cy="259045"/>
    <xdr:sp macro="" textlink="">
      <xdr:nvSpPr>
        <xdr:cNvPr id="692" name="テキスト ボックス 691"/>
        <xdr:cNvSpPr txBox="1"/>
      </xdr:nvSpPr>
      <xdr:spPr>
        <a:xfrm>
          <a:off x="12579427" y="1649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63309</xdr:rowOff>
    </xdr:from>
    <xdr:to>
      <xdr:col>32</xdr:col>
      <xdr:colOff>187325</xdr:colOff>
      <xdr:row>36</xdr:row>
      <xdr:rowOff>144272</xdr:rowOff>
    </xdr:to>
    <xdr:cxnSp macro="">
      <xdr:nvCxnSpPr>
        <xdr:cNvPr id="721" name="直線コネクタ 720"/>
        <xdr:cNvCxnSpPr/>
      </xdr:nvCxnSpPr>
      <xdr:spPr>
        <a:xfrm>
          <a:off x="21323300" y="6235509"/>
          <a:ext cx="838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113983</xdr:rowOff>
    </xdr:from>
    <xdr:to>
      <xdr:col>31</xdr:col>
      <xdr:colOff>34925</xdr:colOff>
      <xdr:row>36</xdr:row>
      <xdr:rowOff>63309</xdr:rowOff>
    </xdr:to>
    <xdr:cxnSp macro="">
      <xdr:nvCxnSpPr>
        <xdr:cNvPr id="724" name="直線コネクタ 723"/>
        <xdr:cNvCxnSpPr/>
      </xdr:nvCxnSpPr>
      <xdr:spPr>
        <a:xfrm>
          <a:off x="20434300" y="6114733"/>
          <a:ext cx="889000" cy="1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113983</xdr:rowOff>
    </xdr:from>
    <xdr:to>
      <xdr:col>29</xdr:col>
      <xdr:colOff>517525</xdr:colOff>
      <xdr:row>36</xdr:row>
      <xdr:rowOff>13208</xdr:rowOff>
    </xdr:to>
    <xdr:cxnSp macro="">
      <xdr:nvCxnSpPr>
        <xdr:cNvPr id="727" name="直線コネクタ 726"/>
        <xdr:cNvCxnSpPr/>
      </xdr:nvCxnSpPr>
      <xdr:spPr>
        <a:xfrm flipV="1">
          <a:off x="19545300" y="611473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129794</xdr:rowOff>
    </xdr:from>
    <xdr:to>
      <xdr:col>28</xdr:col>
      <xdr:colOff>314325</xdr:colOff>
      <xdr:row>36</xdr:row>
      <xdr:rowOff>13208</xdr:rowOff>
    </xdr:to>
    <xdr:cxnSp macro="">
      <xdr:nvCxnSpPr>
        <xdr:cNvPr id="730" name="直線コネクタ 729"/>
        <xdr:cNvCxnSpPr/>
      </xdr:nvCxnSpPr>
      <xdr:spPr>
        <a:xfrm>
          <a:off x="18656300" y="6130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93472</xdr:rowOff>
    </xdr:from>
    <xdr:to>
      <xdr:col>32</xdr:col>
      <xdr:colOff>238125</xdr:colOff>
      <xdr:row>37</xdr:row>
      <xdr:rowOff>23622</xdr:rowOff>
    </xdr:to>
    <xdr:sp macro="" textlink="">
      <xdr:nvSpPr>
        <xdr:cNvPr id="740" name="円/楕円 739"/>
        <xdr:cNvSpPr/>
      </xdr:nvSpPr>
      <xdr:spPr>
        <a:xfrm>
          <a:off x="221107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71899</xdr:rowOff>
    </xdr:from>
    <xdr:ext cx="469744" cy="259045"/>
    <xdr:sp macro="" textlink="">
      <xdr:nvSpPr>
        <xdr:cNvPr id="741" name="投資及び出資金該当値テキスト"/>
        <xdr:cNvSpPr txBox="1"/>
      </xdr:nvSpPr>
      <xdr:spPr>
        <a:xfrm>
          <a:off x="22212300"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12509</xdr:rowOff>
    </xdr:from>
    <xdr:to>
      <xdr:col>31</xdr:col>
      <xdr:colOff>85725</xdr:colOff>
      <xdr:row>36</xdr:row>
      <xdr:rowOff>114109</xdr:rowOff>
    </xdr:to>
    <xdr:sp macro="" textlink="">
      <xdr:nvSpPr>
        <xdr:cNvPr id="742" name="円/楕円 741"/>
        <xdr:cNvSpPr/>
      </xdr:nvSpPr>
      <xdr:spPr>
        <a:xfrm>
          <a:off x="21272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105236</xdr:rowOff>
    </xdr:from>
    <xdr:ext cx="469744" cy="259045"/>
    <xdr:sp macro="" textlink="">
      <xdr:nvSpPr>
        <xdr:cNvPr id="743" name="テキスト ボックス 742"/>
        <xdr:cNvSpPr txBox="1"/>
      </xdr:nvSpPr>
      <xdr:spPr>
        <a:xfrm>
          <a:off x="21088427"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63183</xdr:rowOff>
    </xdr:from>
    <xdr:to>
      <xdr:col>29</xdr:col>
      <xdr:colOff>568325</xdr:colOff>
      <xdr:row>35</xdr:row>
      <xdr:rowOff>164783</xdr:rowOff>
    </xdr:to>
    <xdr:sp macro="" textlink="">
      <xdr:nvSpPr>
        <xdr:cNvPr id="744" name="円/楕円 743"/>
        <xdr:cNvSpPr/>
      </xdr:nvSpPr>
      <xdr:spPr>
        <a:xfrm>
          <a:off x="203835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155910</xdr:rowOff>
    </xdr:from>
    <xdr:ext cx="469744" cy="259045"/>
    <xdr:sp macro="" textlink="">
      <xdr:nvSpPr>
        <xdr:cNvPr id="745" name="テキスト ボックス 744"/>
        <xdr:cNvSpPr txBox="1"/>
      </xdr:nvSpPr>
      <xdr:spPr>
        <a:xfrm>
          <a:off x="20199427" y="6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133858</xdr:rowOff>
    </xdr:from>
    <xdr:to>
      <xdr:col>28</xdr:col>
      <xdr:colOff>365125</xdr:colOff>
      <xdr:row>36</xdr:row>
      <xdr:rowOff>64008</xdr:rowOff>
    </xdr:to>
    <xdr:sp macro="" textlink="">
      <xdr:nvSpPr>
        <xdr:cNvPr id="746" name="円/楕円 745"/>
        <xdr:cNvSpPr/>
      </xdr:nvSpPr>
      <xdr:spPr>
        <a:xfrm>
          <a:off x="19494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55135</xdr:rowOff>
    </xdr:from>
    <xdr:ext cx="469744" cy="259045"/>
    <xdr:sp macro="" textlink="">
      <xdr:nvSpPr>
        <xdr:cNvPr id="747" name="テキスト ボックス 746"/>
        <xdr:cNvSpPr txBox="1"/>
      </xdr:nvSpPr>
      <xdr:spPr>
        <a:xfrm>
          <a:off x="19310427"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78994</xdr:rowOff>
    </xdr:from>
    <xdr:to>
      <xdr:col>27</xdr:col>
      <xdr:colOff>161925</xdr:colOff>
      <xdr:row>36</xdr:row>
      <xdr:rowOff>9144</xdr:rowOff>
    </xdr:to>
    <xdr:sp macro="" textlink="">
      <xdr:nvSpPr>
        <xdr:cNvPr id="748" name="円/楕円 747"/>
        <xdr:cNvSpPr/>
      </xdr:nvSpPr>
      <xdr:spPr>
        <a:xfrm>
          <a:off x="18605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271</xdr:rowOff>
    </xdr:from>
    <xdr:ext cx="469744" cy="259045"/>
    <xdr:sp macro="" textlink="">
      <xdr:nvSpPr>
        <xdr:cNvPr id="749" name="テキスト ボックス 748"/>
        <xdr:cNvSpPr txBox="1"/>
      </xdr:nvSpPr>
      <xdr:spPr>
        <a:xfrm>
          <a:off x="18421427"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71" name="テキスト ボックス 77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3" name="テキスト ボックス 77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70107</xdr:rowOff>
    </xdr:from>
    <xdr:to>
      <xdr:col>32</xdr:col>
      <xdr:colOff>186689</xdr:colOff>
      <xdr:row>59</xdr:row>
      <xdr:rowOff>92870</xdr:rowOff>
    </xdr:to>
    <xdr:cxnSp macro="">
      <xdr:nvCxnSpPr>
        <xdr:cNvPr id="775" name="直線コネクタ 774"/>
        <xdr:cNvCxnSpPr/>
      </xdr:nvCxnSpPr>
      <xdr:spPr>
        <a:xfrm flipV="1">
          <a:off x="22159595" y="9156957"/>
          <a:ext cx="1269" cy="1051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96697</xdr:rowOff>
    </xdr:from>
    <xdr:ext cx="378565" cy="259045"/>
    <xdr:sp macro="" textlink="">
      <xdr:nvSpPr>
        <xdr:cNvPr id="776" name="貸付金最小値テキスト"/>
        <xdr:cNvSpPr txBox="1"/>
      </xdr:nvSpPr>
      <xdr:spPr>
        <a:xfrm>
          <a:off x="22212300" y="1021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59</xdr:row>
      <xdr:rowOff>92870</xdr:rowOff>
    </xdr:from>
    <xdr:to>
      <xdr:col>32</xdr:col>
      <xdr:colOff>276225</xdr:colOff>
      <xdr:row>59</xdr:row>
      <xdr:rowOff>92870</xdr:rowOff>
    </xdr:to>
    <xdr:cxnSp macro="">
      <xdr:nvCxnSpPr>
        <xdr:cNvPr id="777" name="直線コネクタ 776"/>
        <xdr:cNvCxnSpPr/>
      </xdr:nvCxnSpPr>
      <xdr:spPr>
        <a:xfrm>
          <a:off x="22072600" y="1020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16784</xdr:rowOff>
    </xdr:from>
    <xdr:ext cx="534377" cy="259045"/>
    <xdr:sp macro="" textlink="">
      <xdr:nvSpPr>
        <xdr:cNvPr id="778" name="貸付金最大値テキスト"/>
        <xdr:cNvSpPr txBox="1"/>
      </xdr:nvSpPr>
      <xdr:spPr>
        <a:xfrm>
          <a:off x="22212300" y="8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53</xdr:row>
      <xdr:rowOff>70107</xdr:rowOff>
    </xdr:from>
    <xdr:to>
      <xdr:col>32</xdr:col>
      <xdr:colOff>276225</xdr:colOff>
      <xdr:row>53</xdr:row>
      <xdr:rowOff>70107</xdr:rowOff>
    </xdr:to>
    <xdr:cxnSp macro="">
      <xdr:nvCxnSpPr>
        <xdr:cNvPr id="779" name="直線コネクタ 778"/>
        <xdr:cNvCxnSpPr/>
      </xdr:nvCxnSpPr>
      <xdr:spPr>
        <a:xfrm>
          <a:off x="22072600" y="915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130148</xdr:rowOff>
    </xdr:from>
    <xdr:to>
      <xdr:col>32</xdr:col>
      <xdr:colOff>187325</xdr:colOff>
      <xdr:row>53</xdr:row>
      <xdr:rowOff>70107</xdr:rowOff>
    </xdr:to>
    <xdr:cxnSp macro="">
      <xdr:nvCxnSpPr>
        <xdr:cNvPr id="780" name="直線コネクタ 779"/>
        <xdr:cNvCxnSpPr/>
      </xdr:nvCxnSpPr>
      <xdr:spPr>
        <a:xfrm>
          <a:off x="21323300" y="9045548"/>
          <a:ext cx="838200" cy="1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142275</xdr:rowOff>
    </xdr:from>
    <xdr:ext cx="534377" cy="259045"/>
    <xdr:sp macro="" textlink="">
      <xdr:nvSpPr>
        <xdr:cNvPr id="781" name="貸付金平均値テキスト"/>
        <xdr:cNvSpPr txBox="1"/>
      </xdr:nvSpPr>
      <xdr:spPr>
        <a:xfrm>
          <a:off x="22212300" y="9743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163848</xdr:rowOff>
    </xdr:from>
    <xdr:to>
      <xdr:col>32</xdr:col>
      <xdr:colOff>238125</xdr:colOff>
      <xdr:row>57</xdr:row>
      <xdr:rowOff>93998</xdr:rowOff>
    </xdr:to>
    <xdr:sp macro="" textlink="">
      <xdr:nvSpPr>
        <xdr:cNvPr id="782" name="フローチャート : 判断 781"/>
        <xdr:cNvSpPr/>
      </xdr:nvSpPr>
      <xdr:spPr>
        <a:xfrm>
          <a:off x="22110700" y="976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24780</xdr:rowOff>
    </xdr:from>
    <xdr:to>
      <xdr:col>31</xdr:col>
      <xdr:colOff>34925</xdr:colOff>
      <xdr:row>52</xdr:row>
      <xdr:rowOff>130148</xdr:rowOff>
    </xdr:to>
    <xdr:cxnSp macro="">
      <xdr:nvCxnSpPr>
        <xdr:cNvPr id="783" name="直線コネクタ 782"/>
        <xdr:cNvCxnSpPr/>
      </xdr:nvCxnSpPr>
      <xdr:spPr>
        <a:xfrm>
          <a:off x="20434300" y="8940180"/>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136498</xdr:rowOff>
    </xdr:from>
    <xdr:to>
      <xdr:col>31</xdr:col>
      <xdr:colOff>85725</xdr:colOff>
      <xdr:row>57</xdr:row>
      <xdr:rowOff>66648</xdr:rowOff>
    </xdr:to>
    <xdr:sp macro="" textlink="">
      <xdr:nvSpPr>
        <xdr:cNvPr id="784" name="フローチャート : 判断 783"/>
        <xdr:cNvSpPr/>
      </xdr:nvSpPr>
      <xdr:spPr>
        <a:xfrm>
          <a:off x="21272500" y="97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57775</xdr:rowOff>
    </xdr:from>
    <xdr:ext cx="534377" cy="259045"/>
    <xdr:sp macro="" textlink="">
      <xdr:nvSpPr>
        <xdr:cNvPr id="785" name="テキスト ボックス 784"/>
        <xdr:cNvSpPr txBox="1"/>
      </xdr:nvSpPr>
      <xdr:spPr>
        <a:xfrm>
          <a:off x="21056111" y="983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105981</xdr:rowOff>
    </xdr:from>
    <xdr:to>
      <xdr:col>29</xdr:col>
      <xdr:colOff>517525</xdr:colOff>
      <xdr:row>52</xdr:row>
      <xdr:rowOff>24780</xdr:rowOff>
    </xdr:to>
    <xdr:cxnSp macro="">
      <xdr:nvCxnSpPr>
        <xdr:cNvPr id="786" name="直線コネクタ 785"/>
        <xdr:cNvCxnSpPr/>
      </xdr:nvCxnSpPr>
      <xdr:spPr>
        <a:xfrm>
          <a:off x="19545300" y="8849931"/>
          <a:ext cx="889000" cy="9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93097</xdr:rowOff>
    </xdr:from>
    <xdr:to>
      <xdr:col>29</xdr:col>
      <xdr:colOff>568325</xdr:colOff>
      <xdr:row>57</xdr:row>
      <xdr:rowOff>23247</xdr:rowOff>
    </xdr:to>
    <xdr:sp macro="" textlink="">
      <xdr:nvSpPr>
        <xdr:cNvPr id="787" name="フローチャート : 判断 786"/>
        <xdr:cNvSpPr/>
      </xdr:nvSpPr>
      <xdr:spPr>
        <a:xfrm>
          <a:off x="20383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14374</xdr:rowOff>
    </xdr:from>
    <xdr:ext cx="534377" cy="259045"/>
    <xdr:sp macro="" textlink="">
      <xdr:nvSpPr>
        <xdr:cNvPr id="788" name="テキスト ボックス 787"/>
        <xdr:cNvSpPr txBox="1"/>
      </xdr:nvSpPr>
      <xdr:spPr>
        <a:xfrm>
          <a:off x="20167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35262</xdr:rowOff>
    </xdr:from>
    <xdr:to>
      <xdr:col>28</xdr:col>
      <xdr:colOff>314325</xdr:colOff>
      <xdr:row>51</xdr:row>
      <xdr:rowOff>105981</xdr:rowOff>
    </xdr:to>
    <xdr:cxnSp macro="">
      <xdr:nvCxnSpPr>
        <xdr:cNvPr id="789" name="直線コネクタ 788"/>
        <xdr:cNvCxnSpPr/>
      </xdr:nvCxnSpPr>
      <xdr:spPr>
        <a:xfrm>
          <a:off x="18656300" y="8779212"/>
          <a:ext cx="889000" cy="7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52830</xdr:rowOff>
    </xdr:from>
    <xdr:to>
      <xdr:col>28</xdr:col>
      <xdr:colOff>365125</xdr:colOff>
      <xdr:row>56</xdr:row>
      <xdr:rowOff>154430</xdr:rowOff>
    </xdr:to>
    <xdr:sp macro="" textlink="">
      <xdr:nvSpPr>
        <xdr:cNvPr id="790" name="フローチャート : 判断 789"/>
        <xdr:cNvSpPr/>
      </xdr:nvSpPr>
      <xdr:spPr>
        <a:xfrm>
          <a:off x="19494500" y="9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145557</xdr:rowOff>
    </xdr:from>
    <xdr:ext cx="534377" cy="259045"/>
    <xdr:sp macro="" textlink="">
      <xdr:nvSpPr>
        <xdr:cNvPr id="791" name="テキスト ボックス 790"/>
        <xdr:cNvSpPr txBox="1"/>
      </xdr:nvSpPr>
      <xdr:spPr>
        <a:xfrm>
          <a:off x="19278111" y="97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156092</xdr:rowOff>
    </xdr:from>
    <xdr:to>
      <xdr:col>27</xdr:col>
      <xdr:colOff>161925</xdr:colOff>
      <xdr:row>56</xdr:row>
      <xdr:rowOff>86242</xdr:rowOff>
    </xdr:to>
    <xdr:sp macro="" textlink="">
      <xdr:nvSpPr>
        <xdr:cNvPr id="792" name="フローチャート : 判断 791"/>
        <xdr:cNvSpPr/>
      </xdr:nvSpPr>
      <xdr:spPr>
        <a:xfrm>
          <a:off x="18605500" y="958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77369</xdr:rowOff>
    </xdr:from>
    <xdr:ext cx="534377" cy="259045"/>
    <xdr:sp macro="" textlink="">
      <xdr:nvSpPr>
        <xdr:cNvPr id="793" name="テキスト ボックス 792"/>
        <xdr:cNvSpPr txBox="1"/>
      </xdr:nvSpPr>
      <xdr:spPr>
        <a:xfrm>
          <a:off x="18389111" y="9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19307</xdr:rowOff>
    </xdr:from>
    <xdr:to>
      <xdr:col>32</xdr:col>
      <xdr:colOff>238125</xdr:colOff>
      <xdr:row>53</xdr:row>
      <xdr:rowOff>120907</xdr:rowOff>
    </xdr:to>
    <xdr:sp macro="" textlink="">
      <xdr:nvSpPr>
        <xdr:cNvPr id="799" name="円/楕円 798"/>
        <xdr:cNvSpPr/>
      </xdr:nvSpPr>
      <xdr:spPr>
        <a:xfrm>
          <a:off x="22110700" y="91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143784</xdr:rowOff>
    </xdr:from>
    <xdr:ext cx="534377" cy="259045"/>
    <xdr:sp macro="" textlink="">
      <xdr:nvSpPr>
        <xdr:cNvPr id="800" name="貸付金該当値テキスト"/>
        <xdr:cNvSpPr txBox="1"/>
      </xdr:nvSpPr>
      <xdr:spPr>
        <a:xfrm>
          <a:off x="22212300" y="90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64,762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79348</xdr:rowOff>
    </xdr:from>
    <xdr:to>
      <xdr:col>31</xdr:col>
      <xdr:colOff>85725</xdr:colOff>
      <xdr:row>53</xdr:row>
      <xdr:rowOff>9498</xdr:rowOff>
    </xdr:to>
    <xdr:sp macro="" textlink="">
      <xdr:nvSpPr>
        <xdr:cNvPr id="801" name="円/楕円 800"/>
        <xdr:cNvSpPr/>
      </xdr:nvSpPr>
      <xdr:spPr>
        <a:xfrm>
          <a:off x="21272500" y="89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26025</xdr:rowOff>
    </xdr:from>
    <xdr:ext cx="534377" cy="259045"/>
    <xdr:sp macro="" textlink="">
      <xdr:nvSpPr>
        <xdr:cNvPr id="802" name="テキスト ボックス 801"/>
        <xdr:cNvSpPr txBox="1"/>
      </xdr:nvSpPr>
      <xdr:spPr>
        <a:xfrm>
          <a:off x="21056111" y="87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145430</xdr:rowOff>
    </xdr:from>
    <xdr:to>
      <xdr:col>29</xdr:col>
      <xdr:colOff>568325</xdr:colOff>
      <xdr:row>52</xdr:row>
      <xdr:rowOff>75580</xdr:rowOff>
    </xdr:to>
    <xdr:sp macro="" textlink="">
      <xdr:nvSpPr>
        <xdr:cNvPr id="803" name="円/楕円 802"/>
        <xdr:cNvSpPr/>
      </xdr:nvSpPr>
      <xdr:spPr>
        <a:xfrm>
          <a:off x="20383500" y="88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92107</xdr:rowOff>
    </xdr:from>
    <xdr:ext cx="534377" cy="259045"/>
    <xdr:sp macro="" textlink="">
      <xdr:nvSpPr>
        <xdr:cNvPr id="804" name="テキスト ボックス 803"/>
        <xdr:cNvSpPr txBox="1"/>
      </xdr:nvSpPr>
      <xdr:spPr>
        <a:xfrm>
          <a:off x="20167111" y="86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55181</xdr:rowOff>
    </xdr:from>
    <xdr:to>
      <xdr:col>28</xdr:col>
      <xdr:colOff>365125</xdr:colOff>
      <xdr:row>51</xdr:row>
      <xdr:rowOff>156781</xdr:rowOff>
    </xdr:to>
    <xdr:sp macro="" textlink="">
      <xdr:nvSpPr>
        <xdr:cNvPr id="805" name="円/楕円 804"/>
        <xdr:cNvSpPr/>
      </xdr:nvSpPr>
      <xdr:spPr>
        <a:xfrm>
          <a:off x="19494500" y="87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1858</xdr:rowOff>
    </xdr:from>
    <xdr:ext cx="534377" cy="259045"/>
    <xdr:sp macro="" textlink="">
      <xdr:nvSpPr>
        <xdr:cNvPr id="806" name="テキスト ボックス 805"/>
        <xdr:cNvSpPr txBox="1"/>
      </xdr:nvSpPr>
      <xdr:spPr>
        <a:xfrm>
          <a:off x="19278111" y="85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155912</xdr:rowOff>
    </xdr:from>
    <xdr:to>
      <xdr:col>27</xdr:col>
      <xdr:colOff>161925</xdr:colOff>
      <xdr:row>51</xdr:row>
      <xdr:rowOff>86062</xdr:rowOff>
    </xdr:to>
    <xdr:sp macro="" textlink="">
      <xdr:nvSpPr>
        <xdr:cNvPr id="807" name="円/楕円 806"/>
        <xdr:cNvSpPr/>
      </xdr:nvSpPr>
      <xdr:spPr>
        <a:xfrm>
          <a:off x="18605500" y="87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102589</xdr:rowOff>
    </xdr:from>
    <xdr:ext cx="534377" cy="259045"/>
    <xdr:sp macro="" textlink="">
      <xdr:nvSpPr>
        <xdr:cNvPr id="808" name="テキスト ボックス 807"/>
        <xdr:cNvSpPr txBox="1"/>
      </xdr:nvSpPr>
      <xdr:spPr>
        <a:xfrm>
          <a:off x="18389111" y="850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31" name="直線コネクタ 830"/>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2"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3" name="直線コネクタ 832"/>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4"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5" name="直線コネクタ 834"/>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115651</xdr:rowOff>
    </xdr:from>
    <xdr:to>
      <xdr:col>32</xdr:col>
      <xdr:colOff>187325</xdr:colOff>
      <xdr:row>75</xdr:row>
      <xdr:rowOff>5741</xdr:rowOff>
    </xdr:to>
    <xdr:cxnSp macro="">
      <xdr:nvCxnSpPr>
        <xdr:cNvPr id="836" name="直線コネクタ 835"/>
        <xdr:cNvCxnSpPr/>
      </xdr:nvCxnSpPr>
      <xdr:spPr>
        <a:xfrm>
          <a:off x="21323300" y="12802951"/>
          <a:ext cx="8382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7"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8" name="フローチャート : 判断 837"/>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115651</xdr:rowOff>
    </xdr:from>
    <xdr:to>
      <xdr:col>31</xdr:col>
      <xdr:colOff>34925</xdr:colOff>
      <xdr:row>75</xdr:row>
      <xdr:rowOff>47026</xdr:rowOff>
    </xdr:to>
    <xdr:cxnSp macro="">
      <xdr:nvCxnSpPr>
        <xdr:cNvPr id="839" name="直線コネクタ 838"/>
        <xdr:cNvCxnSpPr/>
      </xdr:nvCxnSpPr>
      <xdr:spPr>
        <a:xfrm flipV="1">
          <a:off x="20434300" y="12802951"/>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40" name="フローチャート : 判断 839"/>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41" name="テキスト ボックス 840"/>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47026</xdr:rowOff>
    </xdr:from>
    <xdr:to>
      <xdr:col>29</xdr:col>
      <xdr:colOff>517525</xdr:colOff>
      <xdr:row>75</xdr:row>
      <xdr:rowOff>87305</xdr:rowOff>
    </xdr:to>
    <xdr:cxnSp macro="">
      <xdr:nvCxnSpPr>
        <xdr:cNvPr id="842" name="直線コネクタ 841"/>
        <xdr:cNvCxnSpPr/>
      </xdr:nvCxnSpPr>
      <xdr:spPr>
        <a:xfrm flipV="1">
          <a:off x="19545300" y="12905776"/>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3" name="フローチャート : 判断 842"/>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91879</xdr:rowOff>
    </xdr:from>
    <xdr:ext cx="534377" cy="259045"/>
    <xdr:sp macro="" textlink="">
      <xdr:nvSpPr>
        <xdr:cNvPr id="844" name="テキスト ボックス 843"/>
        <xdr:cNvSpPr txBox="1"/>
      </xdr:nvSpPr>
      <xdr:spPr>
        <a:xfrm>
          <a:off x="20167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67645</xdr:rowOff>
    </xdr:from>
    <xdr:to>
      <xdr:col>28</xdr:col>
      <xdr:colOff>314325</xdr:colOff>
      <xdr:row>75</xdr:row>
      <xdr:rowOff>87305</xdr:rowOff>
    </xdr:to>
    <xdr:cxnSp macro="">
      <xdr:nvCxnSpPr>
        <xdr:cNvPr id="845" name="直線コネクタ 844"/>
        <xdr:cNvCxnSpPr/>
      </xdr:nvCxnSpPr>
      <xdr:spPr>
        <a:xfrm>
          <a:off x="18656300" y="1292639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6" name="フローチャート : 判断 845"/>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150765</xdr:rowOff>
    </xdr:from>
    <xdr:ext cx="534377" cy="259045"/>
    <xdr:sp macro="" textlink="">
      <xdr:nvSpPr>
        <xdr:cNvPr id="847" name="テキスト ボックス 846"/>
        <xdr:cNvSpPr txBox="1"/>
      </xdr:nvSpPr>
      <xdr:spPr>
        <a:xfrm>
          <a:off x="19278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8" name="フローチャート : 判断 847"/>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759</xdr:rowOff>
    </xdr:from>
    <xdr:ext cx="534377" cy="259045"/>
    <xdr:sp macro="" textlink="">
      <xdr:nvSpPr>
        <xdr:cNvPr id="849" name="テキスト ボックス 848"/>
        <xdr:cNvSpPr txBox="1"/>
      </xdr:nvSpPr>
      <xdr:spPr>
        <a:xfrm>
          <a:off x="18389111" y="130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126391</xdr:rowOff>
    </xdr:from>
    <xdr:to>
      <xdr:col>32</xdr:col>
      <xdr:colOff>238125</xdr:colOff>
      <xdr:row>75</xdr:row>
      <xdr:rowOff>56541</xdr:rowOff>
    </xdr:to>
    <xdr:sp macro="" textlink="">
      <xdr:nvSpPr>
        <xdr:cNvPr id="855" name="円/楕円 854"/>
        <xdr:cNvSpPr/>
      </xdr:nvSpPr>
      <xdr:spPr>
        <a:xfrm>
          <a:off x="221107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104818</xdr:rowOff>
    </xdr:from>
    <xdr:ext cx="534377" cy="259045"/>
    <xdr:sp macro="" textlink="">
      <xdr:nvSpPr>
        <xdr:cNvPr id="856" name="繰出金該当値テキスト"/>
        <xdr:cNvSpPr txBox="1"/>
      </xdr:nvSpPr>
      <xdr:spPr>
        <a:xfrm>
          <a:off x="22212300" y="127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64851</xdr:rowOff>
    </xdr:from>
    <xdr:to>
      <xdr:col>31</xdr:col>
      <xdr:colOff>85725</xdr:colOff>
      <xdr:row>74</xdr:row>
      <xdr:rowOff>166451</xdr:rowOff>
    </xdr:to>
    <xdr:sp macro="" textlink="">
      <xdr:nvSpPr>
        <xdr:cNvPr id="857" name="円/楕円 856"/>
        <xdr:cNvSpPr/>
      </xdr:nvSpPr>
      <xdr:spPr>
        <a:xfrm>
          <a:off x="21272500" y="127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157578</xdr:rowOff>
    </xdr:from>
    <xdr:ext cx="534377" cy="259045"/>
    <xdr:sp macro="" textlink="">
      <xdr:nvSpPr>
        <xdr:cNvPr id="858" name="テキスト ボックス 857"/>
        <xdr:cNvSpPr txBox="1"/>
      </xdr:nvSpPr>
      <xdr:spPr>
        <a:xfrm>
          <a:off x="21056111" y="128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167676</xdr:rowOff>
    </xdr:from>
    <xdr:to>
      <xdr:col>29</xdr:col>
      <xdr:colOff>568325</xdr:colOff>
      <xdr:row>75</xdr:row>
      <xdr:rowOff>97826</xdr:rowOff>
    </xdr:to>
    <xdr:sp macro="" textlink="">
      <xdr:nvSpPr>
        <xdr:cNvPr id="859" name="円/楕円 858"/>
        <xdr:cNvSpPr/>
      </xdr:nvSpPr>
      <xdr:spPr>
        <a:xfrm>
          <a:off x="20383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114353</xdr:rowOff>
    </xdr:from>
    <xdr:ext cx="534377" cy="259045"/>
    <xdr:sp macro="" textlink="">
      <xdr:nvSpPr>
        <xdr:cNvPr id="860" name="テキスト ボックス 859"/>
        <xdr:cNvSpPr txBox="1"/>
      </xdr:nvSpPr>
      <xdr:spPr>
        <a:xfrm>
          <a:off x="20167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36505</xdr:rowOff>
    </xdr:from>
    <xdr:to>
      <xdr:col>28</xdr:col>
      <xdr:colOff>365125</xdr:colOff>
      <xdr:row>75</xdr:row>
      <xdr:rowOff>138105</xdr:rowOff>
    </xdr:to>
    <xdr:sp macro="" textlink="">
      <xdr:nvSpPr>
        <xdr:cNvPr id="861" name="円/楕円 860"/>
        <xdr:cNvSpPr/>
      </xdr:nvSpPr>
      <xdr:spPr>
        <a:xfrm>
          <a:off x="194945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154632</xdr:rowOff>
    </xdr:from>
    <xdr:ext cx="534377" cy="259045"/>
    <xdr:sp macro="" textlink="">
      <xdr:nvSpPr>
        <xdr:cNvPr id="862" name="テキスト ボックス 861"/>
        <xdr:cNvSpPr txBox="1"/>
      </xdr:nvSpPr>
      <xdr:spPr>
        <a:xfrm>
          <a:off x="19278111" y="12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16845</xdr:rowOff>
    </xdr:from>
    <xdr:to>
      <xdr:col>27</xdr:col>
      <xdr:colOff>161925</xdr:colOff>
      <xdr:row>75</xdr:row>
      <xdr:rowOff>118445</xdr:rowOff>
    </xdr:to>
    <xdr:sp macro="" textlink="">
      <xdr:nvSpPr>
        <xdr:cNvPr id="863" name="円/楕円 862"/>
        <xdr:cNvSpPr/>
      </xdr:nvSpPr>
      <xdr:spPr>
        <a:xfrm>
          <a:off x="18605500" y="128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134972</xdr:rowOff>
    </xdr:from>
    <xdr:ext cx="534377" cy="259045"/>
    <xdr:sp macro="" textlink="">
      <xdr:nvSpPr>
        <xdr:cNvPr id="864" name="テキスト ボックス 863"/>
        <xdr:cNvSpPr txBox="1"/>
      </xdr:nvSpPr>
      <xdr:spPr>
        <a:xfrm>
          <a:off x="18389111" y="126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523,966</a:t>
          </a:r>
          <a:r>
            <a:rPr kumimoji="1" lang="ja-JP" altLang="en-US" sz="1100">
              <a:latin typeface="ＭＳ Ｐゴシック"/>
            </a:rPr>
            <a:t>円となっている。</a:t>
          </a:r>
          <a:endParaRPr kumimoji="1" lang="en-US" altLang="ja-JP" sz="1100">
            <a:latin typeface="ＭＳ Ｐゴシック"/>
          </a:endParaRPr>
        </a:p>
        <a:p>
          <a:r>
            <a:rPr kumimoji="1" lang="ja-JP" altLang="en-US" sz="1100">
              <a:latin typeface="ＭＳ Ｐゴシック"/>
            </a:rPr>
            <a:t>・類似団体平均と比較して特徴的なのは，人件費は低い水準にあり，物件費が高い水準にあることである。これは，退職手当の段階的引き下げ（</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H26</a:t>
          </a:r>
          <a:r>
            <a:rPr kumimoji="1" lang="ja-JP" altLang="en-US" sz="1100">
              <a:latin typeface="ＭＳ Ｐゴシック"/>
            </a:rPr>
            <a:t>で段階的に実施し，平均で</a:t>
          </a:r>
          <a:r>
            <a:rPr kumimoji="1" lang="en-US" altLang="ja-JP" sz="1100">
              <a:latin typeface="ＭＳ Ｐゴシック"/>
            </a:rPr>
            <a:t>15.4%</a:t>
          </a:r>
          <a:r>
            <a:rPr kumimoji="1" lang="ja-JP" altLang="en-US" sz="1100">
              <a:latin typeface="ＭＳ Ｐゴシック"/>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平成</a:t>
          </a:r>
          <a:r>
            <a:rPr kumimoji="1" lang="en-US" altLang="ja-JP" sz="1100">
              <a:latin typeface="ＭＳ Ｐゴシック"/>
            </a:rPr>
            <a:t>28</a:t>
          </a:r>
          <a:r>
            <a:rPr kumimoji="1" lang="ja-JP" altLang="en-US" sz="1100">
              <a:latin typeface="ＭＳ Ｐゴシック"/>
            </a:rPr>
            <a:t>年度決算では類似団体より</a:t>
          </a:r>
          <a:r>
            <a:rPr kumimoji="1" lang="en-US" altLang="ja-JP" sz="1100">
              <a:latin typeface="ＭＳ Ｐゴシック"/>
            </a:rPr>
            <a:t>5,667</a:t>
          </a:r>
          <a:r>
            <a:rPr kumimoji="1" lang="ja-JP" altLang="en-US" sz="1100">
              <a:latin typeface="ＭＳ Ｐゴシック"/>
            </a:rPr>
            <a:t>円低く，その他，類似団体平均と比較して高い水準にある貸付金に関しては，本市において，中小企業者を対象に長期・低利・固定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a:latin typeface="ＭＳ Ｐゴシック"/>
            </a:rPr>
            <a:t>40</a:t>
          </a:r>
          <a:r>
            <a:rPr kumimoji="1" lang="ja-JP" altLang="en-US" sz="1100">
              <a:latin typeface="ＭＳ Ｐゴシック"/>
            </a:rPr>
            <a:t>年代から</a:t>
          </a:r>
          <a:r>
            <a:rPr kumimoji="1" lang="en-US" altLang="ja-JP" sz="1100">
              <a:latin typeface="ＭＳ Ｐゴシック"/>
            </a:rPr>
            <a:t>50</a:t>
          </a:r>
          <a:r>
            <a:rPr kumimoji="1" lang="ja-JP" altLang="en-US" sz="1100">
              <a:latin typeface="ＭＳ Ｐゴシック"/>
            </a:rPr>
            <a:t>年代にかけて集中的に整備した公共施設等の老朽化が進行し，施設改修等の経費が増加していることが要因のひとつであると考えられる。公共施設等の老朽化については，安全・安心に維持し，良質な公共サービスを持続的に提供していくため，「福岡市アセットマネジメント基本方針」や「官民協働事業（</a:t>
          </a:r>
          <a:r>
            <a:rPr kumimoji="1" lang="en-US" altLang="ja-JP" sz="1100">
              <a:latin typeface="ＭＳ Ｐゴシック"/>
            </a:rPr>
            <a:t>PPP</a:t>
          </a:r>
          <a:r>
            <a:rPr kumimoji="1" lang="ja-JP" altLang="en-US" sz="1100">
              <a:latin typeface="ＭＳ Ｐゴシック"/>
            </a:rPr>
            <a:t>）への取り組み方針」に基づく取組みを推進していく。</a:t>
          </a:r>
          <a:endParaRPr kumimoji="1" lang="en-US" altLang="ja-JP" sz="1100">
            <a:latin typeface="ＭＳ Ｐゴシック"/>
          </a:endParaRPr>
        </a:p>
        <a:p>
          <a:r>
            <a:rPr kumimoji="1" lang="ja-JP" altLang="en-US" sz="1100">
              <a:latin typeface="ＭＳ Ｐゴシック"/>
            </a:rPr>
            <a:t>・義務的経費は，住民一人当たりのコストは</a:t>
          </a:r>
          <a:r>
            <a:rPr kumimoji="1" lang="en-US" altLang="ja-JP" sz="1100">
              <a:latin typeface="ＭＳ Ｐゴシック"/>
            </a:rPr>
            <a:t>253,994</a:t>
          </a:r>
          <a:r>
            <a:rPr kumimoji="1" lang="ja-JP" altLang="en-US" sz="1100">
              <a:latin typeface="ＭＳ Ｐゴシック"/>
            </a:rPr>
            <a:t>円となっており，類似団体平均を</a:t>
          </a:r>
          <a:r>
            <a:rPr kumimoji="1" lang="en-US" altLang="ja-JP" sz="1100">
              <a:latin typeface="ＭＳ Ｐゴシック"/>
            </a:rPr>
            <a:t>4,156</a:t>
          </a:r>
          <a:r>
            <a:rPr kumimoji="1" lang="ja-JP" altLang="en-US" sz="1100">
              <a:latin typeface="ＭＳ Ｐゴシック"/>
            </a:rPr>
            <a:t>円上回っているが，そのうち大きな要因は公債費である。今後の公債費の見込みとしては，市債発行額の抑制により中長期的には減少していくものの，当面は</a:t>
          </a:r>
          <a:r>
            <a:rPr kumimoji="1" lang="en-US" altLang="ja-JP" sz="1100">
              <a:latin typeface="ＭＳ Ｐゴシック"/>
            </a:rPr>
            <a:t>900</a:t>
          </a:r>
          <a:r>
            <a:rPr kumimoji="1" lang="ja-JP" altLang="en-US" sz="1100">
              <a:latin typeface="ＭＳ Ｐゴシック"/>
            </a:rPr>
            <a:t>～</a:t>
          </a:r>
          <a:r>
            <a:rPr kumimoji="1" lang="en-US" altLang="ja-JP" sz="1100">
              <a:latin typeface="ＭＳ Ｐゴシック"/>
            </a:rPr>
            <a:t>1,000</a:t>
          </a:r>
          <a:r>
            <a:rPr kumimoji="1" lang="ja-JP" altLang="en-US" sz="1100">
              <a:latin typeface="ＭＳ Ｐゴシック"/>
            </a:rPr>
            <a:t>億円程度で高止まりすると見込んでおり，義務的経費全体でもさらなる増加が見込まれる。義務的経費の増嵩は，財政運営を硬直化させることにより，他の必要な施策の推進を阻害する要因となるため，引き続き，総人件費の抑制や市債発行額の抑制による高止まりした公債費の縮減を図ることにより，柔軟な財政構造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1,514,924
1,482,778
343.39
808,157,496
793,768,959
9,450,548
360,350,301
1,226,610,247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152.7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51526</xdr:rowOff>
    </xdr:from>
    <xdr:to>
      <xdr:col>6</xdr:col>
      <xdr:colOff>511175</xdr:colOff>
      <xdr:row>35</xdr:row>
      <xdr:rowOff>126637</xdr:rowOff>
    </xdr:to>
    <xdr:cxnSp macro="">
      <xdr:nvCxnSpPr>
        <xdr:cNvPr id="63" name="直線コネクタ 62"/>
        <xdr:cNvCxnSpPr/>
      </xdr:nvCxnSpPr>
      <xdr:spPr>
        <a:xfrm>
          <a:off x="3797300" y="605227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51526</xdr:rowOff>
    </xdr:from>
    <xdr:to>
      <xdr:col>5</xdr:col>
      <xdr:colOff>358775</xdr:colOff>
      <xdr:row>35</xdr:row>
      <xdr:rowOff>100511</xdr:rowOff>
    </xdr:to>
    <xdr:cxnSp macro="">
      <xdr:nvCxnSpPr>
        <xdr:cNvPr id="66" name="直線コネクタ 65"/>
        <xdr:cNvCxnSpPr/>
      </xdr:nvCxnSpPr>
      <xdr:spPr>
        <a:xfrm flipV="1">
          <a:off x="2908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100511</xdr:rowOff>
    </xdr:from>
    <xdr:to>
      <xdr:col>4</xdr:col>
      <xdr:colOff>155575</xdr:colOff>
      <xdr:row>35</xdr:row>
      <xdr:rowOff>157661</xdr:rowOff>
    </xdr:to>
    <xdr:cxnSp macro="">
      <xdr:nvCxnSpPr>
        <xdr:cNvPr id="69" name="直線コネクタ 68"/>
        <xdr:cNvCxnSpPr/>
      </xdr:nvCxnSpPr>
      <xdr:spPr>
        <a:xfrm flipV="1">
          <a:off x="2019300" y="61012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46627</xdr:rowOff>
    </xdr:from>
    <xdr:to>
      <xdr:col>2</xdr:col>
      <xdr:colOff>638175</xdr:colOff>
      <xdr:row>35</xdr:row>
      <xdr:rowOff>157661</xdr:rowOff>
    </xdr:to>
    <xdr:cxnSp macro="">
      <xdr:nvCxnSpPr>
        <xdr:cNvPr id="72" name="直線コネクタ 71"/>
        <xdr:cNvCxnSpPr/>
      </xdr:nvCxnSpPr>
      <xdr:spPr>
        <a:xfrm>
          <a:off x="1130300" y="604737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75837</xdr:rowOff>
    </xdr:from>
    <xdr:to>
      <xdr:col>6</xdr:col>
      <xdr:colOff>561975</xdr:colOff>
      <xdr:row>36</xdr:row>
      <xdr:rowOff>5987</xdr:rowOff>
    </xdr:to>
    <xdr:sp macro="" textlink="">
      <xdr:nvSpPr>
        <xdr:cNvPr id="82" name="円/楕円 81"/>
        <xdr:cNvSpPr/>
      </xdr:nvSpPr>
      <xdr:spPr>
        <a:xfrm>
          <a:off x="45847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98714</xdr:rowOff>
    </xdr:from>
    <xdr:ext cx="469744" cy="259045"/>
    <xdr:sp macro="" textlink="">
      <xdr:nvSpPr>
        <xdr:cNvPr id="83" name="議会費該当値テキスト"/>
        <xdr:cNvSpPr txBox="1"/>
      </xdr:nvSpPr>
      <xdr:spPr>
        <a:xfrm>
          <a:off x="4686300" y="592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726</xdr:rowOff>
    </xdr:from>
    <xdr:to>
      <xdr:col>5</xdr:col>
      <xdr:colOff>409575</xdr:colOff>
      <xdr:row>35</xdr:row>
      <xdr:rowOff>102326</xdr:rowOff>
    </xdr:to>
    <xdr:sp macro="" textlink="">
      <xdr:nvSpPr>
        <xdr:cNvPr id="84" name="円/楕円 83"/>
        <xdr:cNvSpPr/>
      </xdr:nvSpPr>
      <xdr:spPr>
        <a:xfrm>
          <a:off x="3746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118853</xdr:rowOff>
    </xdr:from>
    <xdr:ext cx="469744" cy="259045"/>
    <xdr:sp macro="" textlink="">
      <xdr:nvSpPr>
        <xdr:cNvPr id="85" name="テキスト ボックス 84"/>
        <xdr:cNvSpPr txBox="1"/>
      </xdr:nvSpPr>
      <xdr:spPr>
        <a:xfrm>
          <a:off x="3562427"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49711</xdr:rowOff>
    </xdr:from>
    <xdr:to>
      <xdr:col>4</xdr:col>
      <xdr:colOff>206375</xdr:colOff>
      <xdr:row>35</xdr:row>
      <xdr:rowOff>151311</xdr:rowOff>
    </xdr:to>
    <xdr:sp macro="" textlink="">
      <xdr:nvSpPr>
        <xdr:cNvPr id="86" name="円/楕円 85"/>
        <xdr:cNvSpPr/>
      </xdr:nvSpPr>
      <xdr:spPr>
        <a:xfrm>
          <a:off x="2857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167838</xdr:rowOff>
    </xdr:from>
    <xdr:ext cx="469744" cy="259045"/>
    <xdr:sp macro="" textlink="">
      <xdr:nvSpPr>
        <xdr:cNvPr id="87" name="テキスト ボックス 86"/>
        <xdr:cNvSpPr txBox="1"/>
      </xdr:nvSpPr>
      <xdr:spPr>
        <a:xfrm>
          <a:off x="2673427"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106861</xdr:rowOff>
    </xdr:from>
    <xdr:to>
      <xdr:col>3</xdr:col>
      <xdr:colOff>3175</xdr:colOff>
      <xdr:row>36</xdr:row>
      <xdr:rowOff>37011</xdr:rowOff>
    </xdr:to>
    <xdr:sp macro="" textlink="">
      <xdr:nvSpPr>
        <xdr:cNvPr id="88" name="円/楕円 87"/>
        <xdr:cNvSpPr/>
      </xdr:nvSpPr>
      <xdr:spPr>
        <a:xfrm>
          <a:off x="1968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53538</xdr:rowOff>
    </xdr:from>
    <xdr:ext cx="469744" cy="259045"/>
    <xdr:sp macro="" textlink="">
      <xdr:nvSpPr>
        <xdr:cNvPr id="89" name="テキスト ボックス 88"/>
        <xdr:cNvSpPr txBox="1"/>
      </xdr:nvSpPr>
      <xdr:spPr>
        <a:xfrm>
          <a:off x="1784427"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167277</xdr:rowOff>
    </xdr:from>
    <xdr:to>
      <xdr:col>1</xdr:col>
      <xdr:colOff>485775</xdr:colOff>
      <xdr:row>35</xdr:row>
      <xdr:rowOff>97427</xdr:rowOff>
    </xdr:to>
    <xdr:sp macro="" textlink="">
      <xdr:nvSpPr>
        <xdr:cNvPr id="90" name="円/楕円 89"/>
        <xdr:cNvSpPr/>
      </xdr:nvSpPr>
      <xdr:spPr>
        <a:xfrm>
          <a:off x="1079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113954</xdr:rowOff>
    </xdr:from>
    <xdr:ext cx="469744" cy="259045"/>
    <xdr:sp macro="" textlink="">
      <xdr:nvSpPr>
        <xdr:cNvPr id="91" name="テキスト ボックス 90"/>
        <xdr:cNvSpPr txBox="1"/>
      </xdr:nvSpPr>
      <xdr:spPr>
        <a:xfrm>
          <a:off x="895427"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104542</xdr:rowOff>
    </xdr:from>
    <xdr:to>
      <xdr:col>6</xdr:col>
      <xdr:colOff>511175</xdr:colOff>
      <xdr:row>56</xdr:row>
      <xdr:rowOff>40899</xdr:rowOff>
    </xdr:to>
    <xdr:cxnSp macro="">
      <xdr:nvCxnSpPr>
        <xdr:cNvPr id="119" name="直線コネクタ 118"/>
        <xdr:cNvCxnSpPr/>
      </xdr:nvCxnSpPr>
      <xdr:spPr>
        <a:xfrm>
          <a:off x="3797300" y="9534292"/>
          <a:ext cx="8382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104542</xdr:rowOff>
    </xdr:from>
    <xdr:to>
      <xdr:col>5</xdr:col>
      <xdr:colOff>358775</xdr:colOff>
      <xdr:row>56</xdr:row>
      <xdr:rowOff>13330</xdr:rowOff>
    </xdr:to>
    <xdr:cxnSp macro="">
      <xdr:nvCxnSpPr>
        <xdr:cNvPr id="122" name="直線コネクタ 121"/>
        <xdr:cNvCxnSpPr/>
      </xdr:nvCxnSpPr>
      <xdr:spPr>
        <a:xfrm flipV="1">
          <a:off x="2908300" y="95342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30566</xdr:rowOff>
    </xdr:from>
    <xdr:to>
      <xdr:col>4</xdr:col>
      <xdr:colOff>155575</xdr:colOff>
      <xdr:row>56</xdr:row>
      <xdr:rowOff>13330</xdr:rowOff>
    </xdr:to>
    <xdr:cxnSp macro="">
      <xdr:nvCxnSpPr>
        <xdr:cNvPr id="125" name="直線コネクタ 124"/>
        <xdr:cNvCxnSpPr/>
      </xdr:nvCxnSpPr>
      <xdr:spPr>
        <a:xfrm>
          <a:off x="2019300" y="9460316"/>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30566</xdr:rowOff>
    </xdr:from>
    <xdr:to>
      <xdr:col>2</xdr:col>
      <xdr:colOff>638175</xdr:colOff>
      <xdr:row>55</xdr:row>
      <xdr:rowOff>121595</xdr:rowOff>
    </xdr:to>
    <xdr:cxnSp macro="">
      <xdr:nvCxnSpPr>
        <xdr:cNvPr id="128" name="直線コネクタ 127"/>
        <xdr:cNvCxnSpPr/>
      </xdr:nvCxnSpPr>
      <xdr:spPr>
        <a:xfrm flipV="1">
          <a:off x="1130300" y="9460316"/>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161549</xdr:rowOff>
    </xdr:from>
    <xdr:to>
      <xdr:col>6</xdr:col>
      <xdr:colOff>561975</xdr:colOff>
      <xdr:row>56</xdr:row>
      <xdr:rowOff>91699</xdr:rowOff>
    </xdr:to>
    <xdr:sp macro="" textlink="">
      <xdr:nvSpPr>
        <xdr:cNvPr id="138" name="円/楕円 137"/>
        <xdr:cNvSpPr/>
      </xdr:nvSpPr>
      <xdr:spPr>
        <a:xfrm>
          <a:off x="4584700" y="9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139976</xdr:rowOff>
    </xdr:from>
    <xdr:ext cx="534377" cy="259045"/>
    <xdr:sp macro="" textlink="">
      <xdr:nvSpPr>
        <xdr:cNvPr id="139" name="総務費該当値テキスト"/>
        <xdr:cNvSpPr txBox="1"/>
      </xdr:nvSpPr>
      <xdr:spPr>
        <a:xfrm>
          <a:off x="4686300" y="956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53742</xdr:rowOff>
    </xdr:from>
    <xdr:to>
      <xdr:col>5</xdr:col>
      <xdr:colOff>409575</xdr:colOff>
      <xdr:row>55</xdr:row>
      <xdr:rowOff>155342</xdr:rowOff>
    </xdr:to>
    <xdr:sp macro="" textlink="">
      <xdr:nvSpPr>
        <xdr:cNvPr id="140" name="円/楕円 139"/>
        <xdr:cNvSpPr/>
      </xdr:nvSpPr>
      <xdr:spPr>
        <a:xfrm>
          <a:off x="3746500" y="94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146469</xdr:rowOff>
    </xdr:from>
    <xdr:ext cx="534377" cy="259045"/>
    <xdr:sp macro="" textlink="">
      <xdr:nvSpPr>
        <xdr:cNvPr id="141" name="テキスト ボックス 140"/>
        <xdr:cNvSpPr txBox="1"/>
      </xdr:nvSpPr>
      <xdr:spPr>
        <a:xfrm>
          <a:off x="3530111" y="95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133980</xdr:rowOff>
    </xdr:from>
    <xdr:to>
      <xdr:col>4</xdr:col>
      <xdr:colOff>206375</xdr:colOff>
      <xdr:row>56</xdr:row>
      <xdr:rowOff>64130</xdr:rowOff>
    </xdr:to>
    <xdr:sp macro="" textlink="">
      <xdr:nvSpPr>
        <xdr:cNvPr id="142" name="円/楕円 141"/>
        <xdr:cNvSpPr/>
      </xdr:nvSpPr>
      <xdr:spPr>
        <a:xfrm>
          <a:off x="2857500" y="95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55257</xdr:rowOff>
    </xdr:from>
    <xdr:ext cx="534377" cy="259045"/>
    <xdr:sp macro="" textlink="">
      <xdr:nvSpPr>
        <xdr:cNvPr id="143" name="テキスト ボックス 142"/>
        <xdr:cNvSpPr txBox="1"/>
      </xdr:nvSpPr>
      <xdr:spPr>
        <a:xfrm>
          <a:off x="2641111" y="96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151216</xdr:rowOff>
    </xdr:from>
    <xdr:to>
      <xdr:col>3</xdr:col>
      <xdr:colOff>3175</xdr:colOff>
      <xdr:row>55</xdr:row>
      <xdr:rowOff>81366</xdr:rowOff>
    </xdr:to>
    <xdr:sp macro="" textlink="">
      <xdr:nvSpPr>
        <xdr:cNvPr id="144" name="円/楕円 143"/>
        <xdr:cNvSpPr/>
      </xdr:nvSpPr>
      <xdr:spPr>
        <a:xfrm>
          <a:off x="1968500" y="94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72493</xdr:rowOff>
    </xdr:from>
    <xdr:ext cx="534377" cy="259045"/>
    <xdr:sp macro="" textlink="">
      <xdr:nvSpPr>
        <xdr:cNvPr id="145" name="テキスト ボックス 144"/>
        <xdr:cNvSpPr txBox="1"/>
      </xdr:nvSpPr>
      <xdr:spPr>
        <a:xfrm>
          <a:off x="1752111" y="95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70795</xdr:rowOff>
    </xdr:from>
    <xdr:to>
      <xdr:col>1</xdr:col>
      <xdr:colOff>485775</xdr:colOff>
      <xdr:row>56</xdr:row>
      <xdr:rowOff>945</xdr:rowOff>
    </xdr:to>
    <xdr:sp macro="" textlink="">
      <xdr:nvSpPr>
        <xdr:cNvPr id="146" name="円/楕円 145"/>
        <xdr:cNvSpPr/>
      </xdr:nvSpPr>
      <xdr:spPr>
        <a:xfrm>
          <a:off x="1079500" y="95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163522</xdr:rowOff>
    </xdr:from>
    <xdr:ext cx="534377" cy="259045"/>
    <xdr:sp macro="" textlink="">
      <xdr:nvSpPr>
        <xdr:cNvPr id="147" name="テキスト ボックス 146"/>
        <xdr:cNvSpPr txBox="1"/>
      </xdr:nvSpPr>
      <xdr:spPr>
        <a:xfrm>
          <a:off x="863111" y="95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42665</xdr:rowOff>
    </xdr:from>
    <xdr:to>
      <xdr:col>6</xdr:col>
      <xdr:colOff>511175</xdr:colOff>
      <xdr:row>75</xdr:row>
      <xdr:rowOff>112606</xdr:rowOff>
    </xdr:to>
    <xdr:cxnSp macro="">
      <xdr:nvCxnSpPr>
        <xdr:cNvPr id="179" name="直線コネクタ 178"/>
        <xdr:cNvCxnSpPr/>
      </xdr:nvCxnSpPr>
      <xdr:spPr>
        <a:xfrm flipV="1">
          <a:off x="3797300" y="12901415"/>
          <a:ext cx="8382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6258</xdr:rowOff>
    </xdr:from>
    <xdr:ext cx="599010" cy="259045"/>
    <xdr:sp macro="" textlink="">
      <xdr:nvSpPr>
        <xdr:cNvPr id="180" name="民生費平均値テキスト"/>
        <xdr:cNvSpPr txBox="1"/>
      </xdr:nvSpPr>
      <xdr:spPr>
        <a:xfrm>
          <a:off x="4686300" y="12865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112606</xdr:rowOff>
    </xdr:from>
    <xdr:to>
      <xdr:col>5</xdr:col>
      <xdr:colOff>358775</xdr:colOff>
      <xdr:row>75</xdr:row>
      <xdr:rowOff>137120</xdr:rowOff>
    </xdr:to>
    <xdr:cxnSp macro="">
      <xdr:nvCxnSpPr>
        <xdr:cNvPr id="182" name="直線コネクタ 181"/>
        <xdr:cNvCxnSpPr/>
      </xdr:nvCxnSpPr>
      <xdr:spPr>
        <a:xfrm flipV="1">
          <a:off x="2908300" y="12971356"/>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19038</xdr:rowOff>
    </xdr:from>
    <xdr:ext cx="599010" cy="259045"/>
    <xdr:sp macro="" textlink="">
      <xdr:nvSpPr>
        <xdr:cNvPr id="184" name="テキスト ボックス 183"/>
        <xdr:cNvSpPr txBox="1"/>
      </xdr:nvSpPr>
      <xdr:spPr>
        <a:xfrm>
          <a:off x="3497794"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137120</xdr:rowOff>
    </xdr:from>
    <xdr:to>
      <xdr:col>4</xdr:col>
      <xdr:colOff>155575</xdr:colOff>
      <xdr:row>76</xdr:row>
      <xdr:rowOff>107228</xdr:rowOff>
    </xdr:to>
    <xdr:cxnSp macro="">
      <xdr:nvCxnSpPr>
        <xdr:cNvPr id="185" name="直線コネクタ 184"/>
        <xdr:cNvCxnSpPr/>
      </xdr:nvCxnSpPr>
      <xdr:spPr>
        <a:xfrm flipV="1">
          <a:off x="2019300" y="12995870"/>
          <a:ext cx="889000" cy="1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68927</xdr:rowOff>
    </xdr:from>
    <xdr:ext cx="599010" cy="259045"/>
    <xdr:sp macro="" textlink="">
      <xdr:nvSpPr>
        <xdr:cNvPr id="187" name="テキスト ボックス 186"/>
        <xdr:cNvSpPr txBox="1"/>
      </xdr:nvSpPr>
      <xdr:spPr>
        <a:xfrm>
          <a:off x="2608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107228</xdr:rowOff>
    </xdr:from>
    <xdr:to>
      <xdr:col>2</xdr:col>
      <xdr:colOff>638175</xdr:colOff>
      <xdr:row>76</xdr:row>
      <xdr:rowOff>146427</xdr:rowOff>
    </xdr:to>
    <xdr:cxnSp macro="">
      <xdr:nvCxnSpPr>
        <xdr:cNvPr id="188" name="直線コネクタ 187"/>
        <xdr:cNvCxnSpPr/>
      </xdr:nvCxnSpPr>
      <xdr:spPr>
        <a:xfrm flipV="1">
          <a:off x="1130300" y="13137428"/>
          <a:ext cx="889000" cy="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167073</xdr:rowOff>
    </xdr:from>
    <xdr:ext cx="599010" cy="259045"/>
    <xdr:sp macro="" textlink="">
      <xdr:nvSpPr>
        <xdr:cNvPr id="190" name="テキスト ボックス 189"/>
        <xdr:cNvSpPr txBox="1"/>
      </xdr:nvSpPr>
      <xdr:spPr>
        <a:xfrm>
          <a:off x="1719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163315</xdr:rowOff>
    </xdr:from>
    <xdr:to>
      <xdr:col>6</xdr:col>
      <xdr:colOff>561975</xdr:colOff>
      <xdr:row>75</xdr:row>
      <xdr:rowOff>93465</xdr:rowOff>
    </xdr:to>
    <xdr:sp macro="" textlink="">
      <xdr:nvSpPr>
        <xdr:cNvPr id="198" name="円/楕円 197"/>
        <xdr:cNvSpPr/>
      </xdr:nvSpPr>
      <xdr:spPr>
        <a:xfrm>
          <a:off x="45847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14742</xdr:rowOff>
    </xdr:from>
    <xdr:ext cx="599010" cy="259045"/>
    <xdr:sp macro="" textlink="">
      <xdr:nvSpPr>
        <xdr:cNvPr id="199" name="民生費該当値テキスト"/>
        <xdr:cNvSpPr txBox="1"/>
      </xdr:nvSpPr>
      <xdr:spPr>
        <a:xfrm>
          <a:off x="4686300" y="127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188,164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61806</xdr:rowOff>
    </xdr:from>
    <xdr:to>
      <xdr:col>5</xdr:col>
      <xdr:colOff>409575</xdr:colOff>
      <xdr:row>75</xdr:row>
      <xdr:rowOff>163406</xdr:rowOff>
    </xdr:to>
    <xdr:sp macro="" textlink="">
      <xdr:nvSpPr>
        <xdr:cNvPr id="200" name="円/楕円 199"/>
        <xdr:cNvSpPr/>
      </xdr:nvSpPr>
      <xdr:spPr>
        <a:xfrm>
          <a:off x="3746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8483</xdr:rowOff>
    </xdr:from>
    <xdr:ext cx="599010" cy="259045"/>
    <xdr:sp macro="" textlink="">
      <xdr:nvSpPr>
        <xdr:cNvPr id="201" name="テキスト ボックス 200"/>
        <xdr:cNvSpPr txBox="1"/>
      </xdr:nvSpPr>
      <xdr:spPr>
        <a:xfrm>
          <a:off x="3497794"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86320</xdr:rowOff>
    </xdr:from>
    <xdr:to>
      <xdr:col>4</xdr:col>
      <xdr:colOff>206375</xdr:colOff>
      <xdr:row>76</xdr:row>
      <xdr:rowOff>16470</xdr:rowOff>
    </xdr:to>
    <xdr:sp macro="" textlink="">
      <xdr:nvSpPr>
        <xdr:cNvPr id="202" name="円/楕円 201"/>
        <xdr:cNvSpPr/>
      </xdr:nvSpPr>
      <xdr:spPr>
        <a:xfrm>
          <a:off x="2857500" y="12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32997</xdr:rowOff>
    </xdr:from>
    <xdr:ext cx="599010" cy="259045"/>
    <xdr:sp macro="" textlink="">
      <xdr:nvSpPr>
        <xdr:cNvPr id="203" name="テキスト ボックス 202"/>
        <xdr:cNvSpPr txBox="1"/>
      </xdr:nvSpPr>
      <xdr:spPr>
        <a:xfrm>
          <a:off x="2608794" y="1272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56428</xdr:rowOff>
    </xdr:from>
    <xdr:to>
      <xdr:col>3</xdr:col>
      <xdr:colOff>3175</xdr:colOff>
      <xdr:row>76</xdr:row>
      <xdr:rowOff>158028</xdr:rowOff>
    </xdr:to>
    <xdr:sp macro="" textlink="">
      <xdr:nvSpPr>
        <xdr:cNvPr id="204" name="円/楕円 203"/>
        <xdr:cNvSpPr/>
      </xdr:nvSpPr>
      <xdr:spPr>
        <a:xfrm>
          <a:off x="1968500" y="130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3105</xdr:rowOff>
    </xdr:from>
    <xdr:ext cx="599010" cy="259045"/>
    <xdr:sp macro="" textlink="">
      <xdr:nvSpPr>
        <xdr:cNvPr id="205" name="テキスト ボックス 204"/>
        <xdr:cNvSpPr txBox="1"/>
      </xdr:nvSpPr>
      <xdr:spPr>
        <a:xfrm>
          <a:off x="1719794" y="128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95627</xdr:rowOff>
    </xdr:from>
    <xdr:to>
      <xdr:col>1</xdr:col>
      <xdr:colOff>485775</xdr:colOff>
      <xdr:row>77</xdr:row>
      <xdr:rowOff>25777</xdr:rowOff>
    </xdr:to>
    <xdr:sp macro="" textlink="">
      <xdr:nvSpPr>
        <xdr:cNvPr id="206" name="円/楕円 205"/>
        <xdr:cNvSpPr/>
      </xdr:nvSpPr>
      <xdr:spPr>
        <a:xfrm>
          <a:off x="1079500" y="131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16904</xdr:rowOff>
    </xdr:from>
    <xdr:ext cx="599010" cy="259045"/>
    <xdr:sp macro="" textlink="">
      <xdr:nvSpPr>
        <xdr:cNvPr id="207" name="テキスト ボックス 206"/>
        <xdr:cNvSpPr txBox="1"/>
      </xdr:nvSpPr>
      <xdr:spPr>
        <a:xfrm>
          <a:off x="830794" y="13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70625</xdr:rowOff>
    </xdr:from>
    <xdr:to>
      <xdr:col>6</xdr:col>
      <xdr:colOff>511175</xdr:colOff>
      <xdr:row>96</xdr:row>
      <xdr:rowOff>119659</xdr:rowOff>
    </xdr:to>
    <xdr:cxnSp macro="">
      <xdr:nvCxnSpPr>
        <xdr:cNvPr id="237" name="直線コネクタ 236"/>
        <xdr:cNvCxnSpPr/>
      </xdr:nvCxnSpPr>
      <xdr:spPr>
        <a:xfrm>
          <a:off x="3797300" y="16529825"/>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70625</xdr:rowOff>
    </xdr:from>
    <xdr:to>
      <xdr:col>5</xdr:col>
      <xdr:colOff>358775</xdr:colOff>
      <xdr:row>96</xdr:row>
      <xdr:rowOff>80530</xdr:rowOff>
    </xdr:to>
    <xdr:cxnSp macro="">
      <xdr:nvCxnSpPr>
        <xdr:cNvPr id="240" name="直線コネクタ 239"/>
        <xdr:cNvCxnSpPr/>
      </xdr:nvCxnSpPr>
      <xdr:spPr>
        <a:xfrm flipV="1">
          <a:off x="2908300" y="1652982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135089</xdr:rowOff>
    </xdr:from>
    <xdr:to>
      <xdr:col>4</xdr:col>
      <xdr:colOff>155575</xdr:colOff>
      <xdr:row>96</xdr:row>
      <xdr:rowOff>80530</xdr:rowOff>
    </xdr:to>
    <xdr:cxnSp macro="">
      <xdr:nvCxnSpPr>
        <xdr:cNvPr id="243" name="直線コネクタ 242"/>
        <xdr:cNvCxnSpPr/>
      </xdr:nvCxnSpPr>
      <xdr:spPr>
        <a:xfrm>
          <a:off x="2019300" y="16422839"/>
          <a:ext cx="8890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134786</xdr:rowOff>
    </xdr:from>
    <xdr:to>
      <xdr:col>2</xdr:col>
      <xdr:colOff>638175</xdr:colOff>
      <xdr:row>95</xdr:row>
      <xdr:rowOff>135089</xdr:rowOff>
    </xdr:to>
    <xdr:cxnSp macro="">
      <xdr:nvCxnSpPr>
        <xdr:cNvPr id="246" name="直線コネクタ 245"/>
        <xdr:cNvCxnSpPr/>
      </xdr:nvCxnSpPr>
      <xdr:spPr>
        <a:xfrm>
          <a:off x="1130300" y="16422536"/>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50" name="テキスト ボックス 249"/>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68859</xdr:rowOff>
    </xdr:from>
    <xdr:to>
      <xdr:col>6</xdr:col>
      <xdr:colOff>561975</xdr:colOff>
      <xdr:row>96</xdr:row>
      <xdr:rowOff>170459</xdr:rowOff>
    </xdr:to>
    <xdr:sp macro="" textlink="">
      <xdr:nvSpPr>
        <xdr:cNvPr id="256" name="円/楕円 255"/>
        <xdr:cNvSpPr/>
      </xdr:nvSpPr>
      <xdr:spPr>
        <a:xfrm>
          <a:off x="45847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47286</xdr:rowOff>
    </xdr:from>
    <xdr:ext cx="534377" cy="259045"/>
    <xdr:sp macro="" textlink="">
      <xdr:nvSpPr>
        <xdr:cNvPr id="257" name="衛生費該当値テキスト"/>
        <xdr:cNvSpPr txBox="1"/>
      </xdr:nvSpPr>
      <xdr:spPr>
        <a:xfrm>
          <a:off x="4686300" y="165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19825</xdr:rowOff>
    </xdr:from>
    <xdr:to>
      <xdr:col>5</xdr:col>
      <xdr:colOff>409575</xdr:colOff>
      <xdr:row>96</xdr:row>
      <xdr:rowOff>121425</xdr:rowOff>
    </xdr:to>
    <xdr:sp macro="" textlink="">
      <xdr:nvSpPr>
        <xdr:cNvPr id="258" name="円/楕円 257"/>
        <xdr:cNvSpPr/>
      </xdr:nvSpPr>
      <xdr:spPr>
        <a:xfrm>
          <a:off x="3746500" y="164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137952</xdr:rowOff>
    </xdr:from>
    <xdr:ext cx="534377" cy="259045"/>
    <xdr:sp macro="" textlink="">
      <xdr:nvSpPr>
        <xdr:cNvPr id="259" name="テキスト ボックス 258"/>
        <xdr:cNvSpPr txBox="1"/>
      </xdr:nvSpPr>
      <xdr:spPr>
        <a:xfrm>
          <a:off x="3530111" y="162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29730</xdr:rowOff>
    </xdr:from>
    <xdr:to>
      <xdr:col>4</xdr:col>
      <xdr:colOff>206375</xdr:colOff>
      <xdr:row>96</xdr:row>
      <xdr:rowOff>131330</xdr:rowOff>
    </xdr:to>
    <xdr:sp macro="" textlink="">
      <xdr:nvSpPr>
        <xdr:cNvPr id="260" name="円/楕円 259"/>
        <xdr:cNvSpPr/>
      </xdr:nvSpPr>
      <xdr:spPr>
        <a:xfrm>
          <a:off x="2857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122457</xdr:rowOff>
    </xdr:from>
    <xdr:ext cx="534377" cy="259045"/>
    <xdr:sp macro="" textlink="">
      <xdr:nvSpPr>
        <xdr:cNvPr id="261" name="テキスト ボックス 260"/>
        <xdr:cNvSpPr txBox="1"/>
      </xdr:nvSpPr>
      <xdr:spPr>
        <a:xfrm>
          <a:off x="2641111" y="165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84289</xdr:rowOff>
    </xdr:from>
    <xdr:to>
      <xdr:col>3</xdr:col>
      <xdr:colOff>3175</xdr:colOff>
      <xdr:row>96</xdr:row>
      <xdr:rowOff>14439</xdr:rowOff>
    </xdr:to>
    <xdr:sp macro="" textlink="">
      <xdr:nvSpPr>
        <xdr:cNvPr id="262" name="円/楕円 261"/>
        <xdr:cNvSpPr/>
      </xdr:nvSpPr>
      <xdr:spPr>
        <a:xfrm>
          <a:off x="1968500" y="163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30966</xdr:rowOff>
    </xdr:from>
    <xdr:ext cx="534377" cy="259045"/>
    <xdr:sp macro="" textlink="">
      <xdr:nvSpPr>
        <xdr:cNvPr id="263" name="テキスト ボックス 262"/>
        <xdr:cNvSpPr txBox="1"/>
      </xdr:nvSpPr>
      <xdr:spPr>
        <a:xfrm>
          <a:off x="1752111" y="161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83986</xdr:rowOff>
    </xdr:from>
    <xdr:to>
      <xdr:col>1</xdr:col>
      <xdr:colOff>485775</xdr:colOff>
      <xdr:row>96</xdr:row>
      <xdr:rowOff>14136</xdr:rowOff>
    </xdr:to>
    <xdr:sp macro="" textlink="">
      <xdr:nvSpPr>
        <xdr:cNvPr id="264" name="円/楕円 263"/>
        <xdr:cNvSpPr/>
      </xdr:nvSpPr>
      <xdr:spPr>
        <a:xfrm>
          <a:off x="1079500" y="16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30663</xdr:rowOff>
    </xdr:from>
    <xdr:ext cx="534377" cy="259045"/>
    <xdr:sp macro="" textlink="">
      <xdr:nvSpPr>
        <xdr:cNvPr id="265" name="テキスト ボックス 264"/>
        <xdr:cNvSpPr txBox="1"/>
      </xdr:nvSpPr>
      <xdr:spPr>
        <a:xfrm>
          <a:off x="863111" y="161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121412</xdr:rowOff>
    </xdr:from>
    <xdr:to>
      <xdr:col>15</xdr:col>
      <xdr:colOff>180975</xdr:colOff>
      <xdr:row>38</xdr:row>
      <xdr:rowOff>152654</xdr:rowOff>
    </xdr:to>
    <xdr:cxnSp macro="">
      <xdr:nvCxnSpPr>
        <xdr:cNvPr id="294" name="直線コネクタ 293"/>
        <xdr:cNvCxnSpPr/>
      </xdr:nvCxnSpPr>
      <xdr:spPr>
        <a:xfrm>
          <a:off x="9639300" y="646506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148082</xdr:rowOff>
    </xdr:from>
    <xdr:to>
      <xdr:col>14</xdr:col>
      <xdr:colOff>28575</xdr:colOff>
      <xdr:row>37</xdr:row>
      <xdr:rowOff>121412</xdr:rowOff>
    </xdr:to>
    <xdr:cxnSp macro="">
      <xdr:nvCxnSpPr>
        <xdr:cNvPr id="297" name="直線コネクタ 296"/>
        <xdr:cNvCxnSpPr/>
      </xdr:nvCxnSpPr>
      <xdr:spPr>
        <a:xfrm>
          <a:off x="8750300" y="63202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90932</xdr:rowOff>
    </xdr:from>
    <xdr:to>
      <xdr:col>12</xdr:col>
      <xdr:colOff>511175</xdr:colOff>
      <xdr:row>36</xdr:row>
      <xdr:rowOff>148082</xdr:rowOff>
    </xdr:to>
    <xdr:cxnSp macro="">
      <xdr:nvCxnSpPr>
        <xdr:cNvPr id="300" name="直線コネクタ 299"/>
        <xdr:cNvCxnSpPr/>
      </xdr:nvCxnSpPr>
      <xdr:spPr>
        <a:xfrm>
          <a:off x="7861300" y="6263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10160</xdr:rowOff>
    </xdr:from>
    <xdr:to>
      <xdr:col>11</xdr:col>
      <xdr:colOff>307975</xdr:colOff>
      <xdr:row>36</xdr:row>
      <xdr:rowOff>90932</xdr:rowOff>
    </xdr:to>
    <xdr:cxnSp macro="">
      <xdr:nvCxnSpPr>
        <xdr:cNvPr id="303" name="直線コネクタ 302"/>
        <xdr:cNvCxnSpPr/>
      </xdr:nvCxnSpPr>
      <xdr:spPr>
        <a:xfrm>
          <a:off x="6972300" y="6010910"/>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101854</xdr:rowOff>
    </xdr:from>
    <xdr:to>
      <xdr:col>15</xdr:col>
      <xdr:colOff>231775</xdr:colOff>
      <xdr:row>39</xdr:row>
      <xdr:rowOff>32004</xdr:rowOff>
    </xdr:to>
    <xdr:sp macro="" textlink="">
      <xdr:nvSpPr>
        <xdr:cNvPr id="313" name="円/楕円 312"/>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16781</xdr:rowOff>
    </xdr:from>
    <xdr:ext cx="313932" cy="259045"/>
    <xdr:sp macro="" textlink="">
      <xdr:nvSpPr>
        <xdr:cNvPr id="314" name="労働費該当値テキスト"/>
        <xdr:cNvSpPr txBox="1"/>
      </xdr:nvSpPr>
      <xdr:spPr>
        <a:xfrm>
          <a:off x="10528300" y="653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70612</xdr:rowOff>
    </xdr:from>
    <xdr:to>
      <xdr:col>14</xdr:col>
      <xdr:colOff>79375</xdr:colOff>
      <xdr:row>38</xdr:row>
      <xdr:rowOff>762</xdr:rowOff>
    </xdr:to>
    <xdr:sp macro="" textlink="">
      <xdr:nvSpPr>
        <xdr:cNvPr id="315" name="円/楕円 314"/>
        <xdr:cNvSpPr/>
      </xdr:nvSpPr>
      <xdr:spPr>
        <a:xfrm>
          <a:off x="958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163339</xdr:rowOff>
    </xdr:from>
    <xdr:ext cx="378565" cy="259045"/>
    <xdr:sp macro="" textlink="">
      <xdr:nvSpPr>
        <xdr:cNvPr id="316" name="テキスト ボックス 315"/>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97282</xdr:rowOff>
    </xdr:from>
    <xdr:to>
      <xdr:col>12</xdr:col>
      <xdr:colOff>561975</xdr:colOff>
      <xdr:row>37</xdr:row>
      <xdr:rowOff>27432</xdr:rowOff>
    </xdr:to>
    <xdr:sp macro="" textlink="">
      <xdr:nvSpPr>
        <xdr:cNvPr id="317" name="円/楕円 316"/>
        <xdr:cNvSpPr/>
      </xdr:nvSpPr>
      <xdr:spPr>
        <a:xfrm>
          <a:off x="8699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18559</xdr:rowOff>
    </xdr:from>
    <xdr:ext cx="378565" cy="259045"/>
    <xdr:sp macro="" textlink="">
      <xdr:nvSpPr>
        <xdr:cNvPr id="318" name="テキスト ボックス 317"/>
        <xdr:cNvSpPr txBox="1"/>
      </xdr:nvSpPr>
      <xdr:spPr>
        <a:xfrm>
          <a:off x="8561017" y="636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40132</xdr:rowOff>
    </xdr:from>
    <xdr:to>
      <xdr:col>11</xdr:col>
      <xdr:colOff>358775</xdr:colOff>
      <xdr:row>36</xdr:row>
      <xdr:rowOff>141732</xdr:rowOff>
    </xdr:to>
    <xdr:sp macro="" textlink="">
      <xdr:nvSpPr>
        <xdr:cNvPr id="319" name="円/楕円 318"/>
        <xdr:cNvSpPr/>
      </xdr:nvSpPr>
      <xdr:spPr>
        <a:xfrm>
          <a:off x="7810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132859</xdr:rowOff>
    </xdr:from>
    <xdr:ext cx="378565" cy="259045"/>
    <xdr:sp macro="" textlink="">
      <xdr:nvSpPr>
        <xdr:cNvPr id="320" name="テキスト ボックス 319"/>
        <xdr:cNvSpPr txBox="1"/>
      </xdr:nvSpPr>
      <xdr:spPr>
        <a:xfrm>
          <a:off x="7672017" y="630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130810</xdr:rowOff>
    </xdr:from>
    <xdr:to>
      <xdr:col>10</xdr:col>
      <xdr:colOff>155575</xdr:colOff>
      <xdr:row>35</xdr:row>
      <xdr:rowOff>60960</xdr:rowOff>
    </xdr:to>
    <xdr:sp macro="" textlink="">
      <xdr:nvSpPr>
        <xdr:cNvPr id="321" name="円/楕円 320"/>
        <xdr:cNvSpPr/>
      </xdr:nvSpPr>
      <xdr:spPr>
        <a:xfrm>
          <a:off x="6921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52087</xdr:rowOff>
    </xdr:from>
    <xdr:ext cx="378565" cy="259045"/>
    <xdr:sp macro="" textlink="">
      <xdr:nvSpPr>
        <xdr:cNvPr id="322" name="テキスト ボックス 321"/>
        <xdr:cNvSpPr txBox="1"/>
      </xdr:nvSpPr>
      <xdr:spPr>
        <a:xfrm>
          <a:off x="6783017" y="6052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55245</xdr:rowOff>
    </xdr:from>
    <xdr:to>
      <xdr:col>15</xdr:col>
      <xdr:colOff>180975</xdr:colOff>
      <xdr:row>57</xdr:row>
      <xdr:rowOff>59436</xdr:rowOff>
    </xdr:to>
    <xdr:cxnSp macro="">
      <xdr:nvCxnSpPr>
        <xdr:cNvPr id="351" name="直線コネクタ 350"/>
        <xdr:cNvCxnSpPr/>
      </xdr:nvCxnSpPr>
      <xdr:spPr>
        <a:xfrm flipV="1">
          <a:off x="9639300" y="982789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2"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29083</xdr:rowOff>
    </xdr:from>
    <xdr:to>
      <xdr:col>14</xdr:col>
      <xdr:colOff>28575</xdr:colOff>
      <xdr:row>57</xdr:row>
      <xdr:rowOff>59436</xdr:rowOff>
    </xdr:to>
    <xdr:cxnSp macro="">
      <xdr:nvCxnSpPr>
        <xdr:cNvPr id="354" name="直線コネクタ 353"/>
        <xdr:cNvCxnSpPr/>
      </xdr:nvCxnSpPr>
      <xdr:spPr>
        <a:xfrm>
          <a:off x="8750300" y="9801733"/>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6" name="テキスト ボックス 355"/>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136017</xdr:rowOff>
    </xdr:from>
    <xdr:to>
      <xdr:col>12</xdr:col>
      <xdr:colOff>511175</xdr:colOff>
      <xdr:row>57</xdr:row>
      <xdr:rowOff>29083</xdr:rowOff>
    </xdr:to>
    <xdr:cxnSp macro="">
      <xdr:nvCxnSpPr>
        <xdr:cNvPr id="357" name="直線コネクタ 356"/>
        <xdr:cNvCxnSpPr/>
      </xdr:nvCxnSpPr>
      <xdr:spPr>
        <a:xfrm>
          <a:off x="7861300" y="9737217"/>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9" name="テキスト ボックス 358"/>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103251</xdr:rowOff>
    </xdr:from>
    <xdr:to>
      <xdr:col>11</xdr:col>
      <xdr:colOff>307975</xdr:colOff>
      <xdr:row>56</xdr:row>
      <xdr:rowOff>136017</xdr:rowOff>
    </xdr:to>
    <xdr:cxnSp macro="">
      <xdr:nvCxnSpPr>
        <xdr:cNvPr id="360" name="直線コネクタ 359"/>
        <xdr:cNvCxnSpPr/>
      </xdr:nvCxnSpPr>
      <xdr:spPr>
        <a:xfrm>
          <a:off x="6972300" y="9704451"/>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2" name="テキスト ボックス 361"/>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4" name="テキスト ボックス 363"/>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4445</xdr:rowOff>
    </xdr:from>
    <xdr:to>
      <xdr:col>15</xdr:col>
      <xdr:colOff>231775</xdr:colOff>
      <xdr:row>57</xdr:row>
      <xdr:rowOff>106045</xdr:rowOff>
    </xdr:to>
    <xdr:sp macro="" textlink="">
      <xdr:nvSpPr>
        <xdr:cNvPr id="370" name="円/楕円 369"/>
        <xdr:cNvSpPr/>
      </xdr:nvSpPr>
      <xdr:spPr>
        <a:xfrm>
          <a:off x="104267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27322</xdr:rowOff>
    </xdr:from>
    <xdr:ext cx="469744" cy="259045"/>
    <xdr:sp macro="" textlink="">
      <xdr:nvSpPr>
        <xdr:cNvPr id="371" name="農林水産業費該当値テキスト"/>
        <xdr:cNvSpPr txBox="1"/>
      </xdr:nvSpPr>
      <xdr:spPr>
        <a:xfrm>
          <a:off x="10528300" y="9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8636</xdr:rowOff>
    </xdr:from>
    <xdr:to>
      <xdr:col>14</xdr:col>
      <xdr:colOff>79375</xdr:colOff>
      <xdr:row>57</xdr:row>
      <xdr:rowOff>110236</xdr:rowOff>
    </xdr:to>
    <xdr:sp macro="" textlink="">
      <xdr:nvSpPr>
        <xdr:cNvPr id="372" name="円/楕円 371"/>
        <xdr:cNvSpPr/>
      </xdr:nvSpPr>
      <xdr:spPr>
        <a:xfrm>
          <a:off x="9588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126763</xdr:rowOff>
    </xdr:from>
    <xdr:ext cx="469744" cy="259045"/>
    <xdr:sp macro="" textlink="">
      <xdr:nvSpPr>
        <xdr:cNvPr id="373" name="テキスト ボックス 372"/>
        <xdr:cNvSpPr txBox="1"/>
      </xdr:nvSpPr>
      <xdr:spPr>
        <a:xfrm>
          <a:off x="9404427" y="95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149733</xdr:rowOff>
    </xdr:from>
    <xdr:to>
      <xdr:col>12</xdr:col>
      <xdr:colOff>561975</xdr:colOff>
      <xdr:row>57</xdr:row>
      <xdr:rowOff>79883</xdr:rowOff>
    </xdr:to>
    <xdr:sp macro="" textlink="">
      <xdr:nvSpPr>
        <xdr:cNvPr id="374" name="円/楕円 373"/>
        <xdr:cNvSpPr/>
      </xdr:nvSpPr>
      <xdr:spPr>
        <a:xfrm>
          <a:off x="8699500" y="97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96410</xdr:rowOff>
    </xdr:from>
    <xdr:ext cx="469744" cy="259045"/>
    <xdr:sp macro="" textlink="">
      <xdr:nvSpPr>
        <xdr:cNvPr id="375" name="テキスト ボックス 374"/>
        <xdr:cNvSpPr txBox="1"/>
      </xdr:nvSpPr>
      <xdr:spPr>
        <a:xfrm>
          <a:off x="8515427" y="95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85217</xdr:rowOff>
    </xdr:from>
    <xdr:to>
      <xdr:col>11</xdr:col>
      <xdr:colOff>358775</xdr:colOff>
      <xdr:row>57</xdr:row>
      <xdr:rowOff>15367</xdr:rowOff>
    </xdr:to>
    <xdr:sp macro="" textlink="">
      <xdr:nvSpPr>
        <xdr:cNvPr id="376" name="円/楕円 375"/>
        <xdr:cNvSpPr/>
      </xdr:nvSpPr>
      <xdr:spPr>
        <a:xfrm>
          <a:off x="7810500" y="9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31894</xdr:rowOff>
    </xdr:from>
    <xdr:ext cx="469744" cy="259045"/>
    <xdr:sp macro="" textlink="">
      <xdr:nvSpPr>
        <xdr:cNvPr id="377" name="テキスト ボックス 376"/>
        <xdr:cNvSpPr txBox="1"/>
      </xdr:nvSpPr>
      <xdr:spPr>
        <a:xfrm>
          <a:off x="7626427" y="946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52451</xdr:rowOff>
    </xdr:from>
    <xdr:to>
      <xdr:col>10</xdr:col>
      <xdr:colOff>155575</xdr:colOff>
      <xdr:row>56</xdr:row>
      <xdr:rowOff>154051</xdr:rowOff>
    </xdr:to>
    <xdr:sp macro="" textlink="">
      <xdr:nvSpPr>
        <xdr:cNvPr id="378" name="円/楕円 377"/>
        <xdr:cNvSpPr/>
      </xdr:nvSpPr>
      <xdr:spPr>
        <a:xfrm>
          <a:off x="6921500" y="96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170578</xdr:rowOff>
    </xdr:from>
    <xdr:ext cx="469744" cy="259045"/>
    <xdr:sp macro="" textlink="">
      <xdr:nvSpPr>
        <xdr:cNvPr id="379" name="テキスト ボックス 378"/>
        <xdr:cNvSpPr txBox="1"/>
      </xdr:nvSpPr>
      <xdr:spPr>
        <a:xfrm>
          <a:off x="6737427" y="942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28181</xdr:rowOff>
    </xdr:from>
    <xdr:to>
      <xdr:col>15</xdr:col>
      <xdr:colOff>180340</xdr:colOff>
      <xdr:row>79</xdr:row>
      <xdr:rowOff>1360</xdr:rowOff>
    </xdr:to>
    <xdr:cxnSp macro="">
      <xdr:nvCxnSpPr>
        <xdr:cNvPr id="403" name="直線コネクタ 402"/>
        <xdr:cNvCxnSpPr/>
      </xdr:nvCxnSpPr>
      <xdr:spPr>
        <a:xfrm flipV="1">
          <a:off x="10475595" y="12372581"/>
          <a:ext cx="1270" cy="11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5187</xdr:rowOff>
    </xdr:from>
    <xdr:ext cx="469744" cy="259045"/>
    <xdr:sp macro="" textlink="">
      <xdr:nvSpPr>
        <xdr:cNvPr id="404" name="商工費最小値テキスト"/>
        <xdr:cNvSpPr txBox="1"/>
      </xdr:nvSpPr>
      <xdr:spPr>
        <a:xfrm>
          <a:off x="10528300" y="135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79</xdr:row>
      <xdr:rowOff>1360</xdr:rowOff>
    </xdr:from>
    <xdr:to>
      <xdr:col>15</xdr:col>
      <xdr:colOff>269875</xdr:colOff>
      <xdr:row>79</xdr:row>
      <xdr:rowOff>1360</xdr:rowOff>
    </xdr:to>
    <xdr:cxnSp macro="">
      <xdr:nvCxnSpPr>
        <xdr:cNvPr id="405" name="直線コネクタ 404"/>
        <xdr:cNvCxnSpPr/>
      </xdr:nvCxnSpPr>
      <xdr:spPr>
        <a:xfrm>
          <a:off x="10388600" y="13545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146308</xdr:rowOff>
    </xdr:from>
    <xdr:ext cx="534377" cy="259045"/>
    <xdr:sp macro="" textlink="">
      <xdr:nvSpPr>
        <xdr:cNvPr id="406" name="商工費最大値テキスト"/>
        <xdr:cNvSpPr txBox="1"/>
      </xdr:nvSpPr>
      <xdr:spPr>
        <a:xfrm>
          <a:off x="10528300" y="121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72</xdr:row>
      <xdr:rowOff>28181</xdr:rowOff>
    </xdr:from>
    <xdr:to>
      <xdr:col>15</xdr:col>
      <xdr:colOff>269875</xdr:colOff>
      <xdr:row>72</xdr:row>
      <xdr:rowOff>28181</xdr:rowOff>
    </xdr:to>
    <xdr:cxnSp macro="">
      <xdr:nvCxnSpPr>
        <xdr:cNvPr id="407" name="直線コネクタ 406"/>
        <xdr:cNvCxnSpPr/>
      </xdr:nvCxnSpPr>
      <xdr:spPr>
        <a:xfrm>
          <a:off x="10388600" y="1237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113944</xdr:rowOff>
    </xdr:from>
    <xdr:to>
      <xdr:col>15</xdr:col>
      <xdr:colOff>180975</xdr:colOff>
      <xdr:row>72</xdr:row>
      <xdr:rowOff>28181</xdr:rowOff>
    </xdr:to>
    <xdr:cxnSp macro="">
      <xdr:nvCxnSpPr>
        <xdr:cNvPr id="408" name="直線コネクタ 407"/>
        <xdr:cNvCxnSpPr/>
      </xdr:nvCxnSpPr>
      <xdr:spPr>
        <a:xfrm>
          <a:off x="9639300" y="12286894"/>
          <a:ext cx="8382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7148</xdr:rowOff>
    </xdr:from>
    <xdr:ext cx="534377" cy="259045"/>
    <xdr:sp macro="" textlink="">
      <xdr:nvSpPr>
        <xdr:cNvPr id="409" name="商工費平均値テキスト"/>
        <xdr:cNvSpPr txBox="1"/>
      </xdr:nvSpPr>
      <xdr:spPr>
        <a:xfrm>
          <a:off x="10528300" y="13037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28721</xdr:rowOff>
    </xdr:from>
    <xdr:to>
      <xdr:col>15</xdr:col>
      <xdr:colOff>231775</xdr:colOff>
      <xdr:row>76</xdr:row>
      <xdr:rowOff>130321</xdr:rowOff>
    </xdr:to>
    <xdr:sp macro="" textlink="">
      <xdr:nvSpPr>
        <xdr:cNvPr id="410" name="フローチャート : 判断 409"/>
        <xdr:cNvSpPr/>
      </xdr:nvSpPr>
      <xdr:spPr>
        <a:xfrm>
          <a:off x="104267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23019</xdr:rowOff>
    </xdr:from>
    <xdr:to>
      <xdr:col>14</xdr:col>
      <xdr:colOff>28575</xdr:colOff>
      <xdr:row>71</xdr:row>
      <xdr:rowOff>113944</xdr:rowOff>
    </xdr:to>
    <xdr:cxnSp macro="">
      <xdr:nvCxnSpPr>
        <xdr:cNvPr id="411" name="直線コネクタ 410"/>
        <xdr:cNvCxnSpPr/>
      </xdr:nvCxnSpPr>
      <xdr:spPr>
        <a:xfrm>
          <a:off x="8750300" y="12195969"/>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154318</xdr:rowOff>
    </xdr:from>
    <xdr:to>
      <xdr:col>14</xdr:col>
      <xdr:colOff>79375</xdr:colOff>
      <xdr:row>76</xdr:row>
      <xdr:rowOff>84468</xdr:rowOff>
    </xdr:to>
    <xdr:sp macro="" textlink="">
      <xdr:nvSpPr>
        <xdr:cNvPr id="412" name="フローチャート : 判断 411"/>
        <xdr:cNvSpPr/>
      </xdr:nvSpPr>
      <xdr:spPr>
        <a:xfrm>
          <a:off x="9588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75595</xdr:rowOff>
    </xdr:from>
    <xdr:ext cx="534377" cy="259045"/>
    <xdr:sp macro="" textlink="">
      <xdr:nvSpPr>
        <xdr:cNvPr id="413" name="テキスト ボックス 412"/>
        <xdr:cNvSpPr txBox="1"/>
      </xdr:nvSpPr>
      <xdr:spPr>
        <a:xfrm>
          <a:off x="9372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82912</xdr:rowOff>
    </xdr:from>
    <xdr:to>
      <xdr:col>12</xdr:col>
      <xdr:colOff>511175</xdr:colOff>
      <xdr:row>71</xdr:row>
      <xdr:rowOff>23019</xdr:rowOff>
    </xdr:to>
    <xdr:cxnSp macro="">
      <xdr:nvCxnSpPr>
        <xdr:cNvPr id="414" name="直線コネクタ 413"/>
        <xdr:cNvCxnSpPr/>
      </xdr:nvCxnSpPr>
      <xdr:spPr>
        <a:xfrm>
          <a:off x="7861300" y="12084412"/>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134201</xdr:rowOff>
    </xdr:from>
    <xdr:to>
      <xdr:col>12</xdr:col>
      <xdr:colOff>561975</xdr:colOff>
      <xdr:row>76</xdr:row>
      <xdr:rowOff>64351</xdr:rowOff>
    </xdr:to>
    <xdr:sp macro="" textlink="">
      <xdr:nvSpPr>
        <xdr:cNvPr id="415" name="フローチャート : 判断 414"/>
        <xdr:cNvSpPr/>
      </xdr:nvSpPr>
      <xdr:spPr>
        <a:xfrm>
          <a:off x="8699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55478</xdr:rowOff>
    </xdr:from>
    <xdr:ext cx="534377" cy="259045"/>
    <xdr:sp macro="" textlink="">
      <xdr:nvSpPr>
        <xdr:cNvPr id="416" name="テキスト ボックス 415"/>
        <xdr:cNvSpPr txBox="1"/>
      </xdr:nvSpPr>
      <xdr:spPr>
        <a:xfrm>
          <a:off x="8483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12389</xdr:rowOff>
    </xdr:from>
    <xdr:to>
      <xdr:col>11</xdr:col>
      <xdr:colOff>307975</xdr:colOff>
      <xdr:row>70</xdr:row>
      <xdr:rowOff>82912</xdr:rowOff>
    </xdr:to>
    <xdr:cxnSp macro="">
      <xdr:nvCxnSpPr>
        <xdr:cNvPr id="417" name="直線コネクタ 416"/>
        <xdr:cNvCxnSpPr/>
      </xdr:nvCxnSpPr>
      <xdr:spPr>
        <a:xfrm>
          <a:off x="6972300" y="12013889"/>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76918</xdr:rowOff>
    </xdr:from>
    <xdr:to>
      <xdr:col>11</xdr:col>
      <xdr:colOff>358775</xdr:colOff>
      <xdr:row>76</xdr:row>
      <xdr:rowOff>7068</xdr:rowOff>
    </xdr:to>
    <xdr:sp macro="" textlink="">
      <xdr:nvSpPr>
        <xdr:cNvPr id="418" name="フローチャート : 判断 417"/>
        <xdr:cNvSpPr/>
      </xdr:nvSpPr>
      <xdr:spPr>
        <a:xfrm>
          <a:off x="7810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169645</xdr:rowOff>
    </xdr:from>
    <xdr:ext cx="534377" cy="259045"/>
    <xdr:sp macro="" textlink="">
      <xdr:nvSpPr>
        <xdr:cNvPr id="419" name="テキスト ボックス 418"/>
        <xdr:cNvSpPr txBox="1"/>
      </xdr:nvSpPr>
      <xdr:spPr>
        <a:xfrm>
          <a:off x="7594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15386</xdr:rowOff>
    </xdr:from>
    <xdr:to>
      <xdr:col>10</xdr:col>
      <xdr:colOff>155575</xdr:colOff>
      <xdr:row>75</xdr:row>
      <xdr:rowOff>116986</xdr:rowOff>
    </xdr:to>
    <xdr:sp macro="" textlink="">
      <xdr:nvSpPr>
        <xdr:cNvPr id="420" name="フローチャート : 判断 419"/>
        <xdr:cNvSpPr/>
      </xdr:nvSpPr>
      <xdr:spPr>
        <a:xfrm>
          <a:off x="6921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108113</xdr:rowOff>
    </xdr:from>
    <xdr:ext cx="534377" cy="259045"/>
    <xdr:sp macro="" textlink="">
      <xdr:nvSpPr>
        <xdr:cNvPr id="421" name="テキスト ボックス 420"/>
        <xdr:cNvSpPr txBox="1"/>
      </xdr:nvSpPr>
      <xdr:spPr>
        <a:xfrm>
          <a:off x="6705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148831</xdr:rowOff>
    </xdr:from>
    <xdr:to>
      <xdr:col>15</xdr:col>
      <xdr:colOff>231775</xdr:colOff>
      <xdr:row>72</xdr:row>
      <xdr:rowOff>78981</xdr:rowOff>
    </xdr:to>
    <xdr:sp macro="" textlink="">
      <xdr:nvSpPr>
        <xdr:cNvPr id="427" name="円/楕円 426"/>
        <xdr:cNvSpPr/>
      </xdr:nvSpPr>
      <xdr:spPr>
        <a:xfrm>
          <a:off x="104267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101858</xdr:rowOff>
    </xdr:from>
    <xdr:ext cx="534377" cy="259045"/>
    <xdr:sp macro="" textlink="">
      <xdr:nvSpPr>
        <xdr:cNvPr id="428" name="商工費該当値テキスト"/>
        <xdr:cNvSpPr txBox="1"/>
      </xdr:nvSpPr>
      <xdr:spPr>
        <a:xfrm>
          <a:off x="10528300" y="122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63,854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63144</xdr:rowOff>
    </xdr:from>
    <xdr:to>
      <xdr:col>14</xdr:col>
      <xdr:colOff>79375</xdr:colOff>
      <xdr:row>71</xdr:row>
      <xdr:rowOff>164744</xdr:rowOff>
    </xdr:to>
    <xdr:sp macro="" textlink="">
      <xdr:nvSpPr>
        <xdr:cNvPr id="429" name="円/楕円 428"/>
        <xdr:cNvSpPr/>
      </xdr:nvSpPr>
      <xdr:spPr>
        <a:xfrm>
          <a:off x="9588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9821</xdr:rowOff>
    </xdr:from>
    <xdr:ext cx="534377" cy="259045"/>
    <xdr:sp macro="" textlink="">
      <xdr:nvSpPr>
        <xdr:cNvPr id="430" name="テキスト ボックス 429"/>
        <xdr:cNvSpPr txBox="1"/>
      </xdr:nvSpPr>
      <xdr:spPr>
        <a:xfrm>
          <a:off x="9372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68,352</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143669</xdr:rowOff>
    </xdr:from>
    <xdr:to>
      <xdr:col>12</xdr:col>
      <xdr:colOff>561975</xdr:colOff>
      <xdr:row>71</xdr:row>
      <xdr:rowOff>73819</xdr:rowOff>
    </xdr:to>
    <xdr:sp macro="" textlink="">
      <xdr:nvSpPr>
        <xdr:cNvPr id="431" name="円/楕円 430"/>
        <xdr:cNvSpPr/>
      </xdr:nvSpPr>
      <xdr:spPr>
        <a:xfrm>
          <a:off x="8699500" y="121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90346</xdr:rowOff>
    </xdr:from>
    <xdr:ext cx="534377" cy="259045"/>
    <xdr:sp macro="" textlink="">
      <xdr:nvSpPr>
        <xdr:cNvPr id="432" name="テキスト ボックス 431"/>
        <xdr:cNvSpPr txBox="1"/>
      </xdr:nvSpPr>
      <xdr:spPr>
        <a:xfrm>
          <a:off x="8483111" y="119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73,125</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32112</xdr:rowOff>
    </xdr:from>
    <xdr:to>
      <xdr:col>11</xdr:col>
      <xdr:colOff>358775</xdr:colOff>
      <xdr:row>70</xdr:row>
      <xdr:rowOff>133712</xdr:rowOff>
    </xdr:to>
    <xdr:sp macro="" textlink="">
      <xdr:nvSpPr>
        <xdr:cNvPr id="433" name="円/楕円 432"/>
        <xdr:cNvSpPr/>
      </xdr:nvSpPr>
      <xdr:spPr>
        <a:xfrm>
          <a:off x="7810500" y="120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150239</xdr:rowOff>
    </xdr:from>
    <xdr:ext cx="534377" cy="259045"/>
    <xdr:sp macro="" textlink="">
      <xdr:nvSpPr>
        <xdr:cNvPr id="434" name="テキスト ボックス 433"/>
        <xdr:cNvSpPr txBox="1"/>
      </xdr:nvSpPr>
      <xdr:spPr>
        <a:xfrm>
          <a:off x="7594111" y="118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78,981</a:t>
          </a:r>
          <a:endParaRPr kumimoji="1" lang="ja-JP" altLang="en-US" sz="1000" b="1">
            <a:solidFill>
              <a:srgbClr val="FF0000"/>
            </a:solidFill>
            <a:latin typeface="ＭＳ Ｐゴシック"/>
          </a:endParaRPr>
        </a:p>
      </xdr:txBody>
    </xdr:sp>
    <xdr:clientData/>
  </xdr:oneCellAnchor>
  <xdr:twoCellAnchor>
    <xdr:from>
      <xdr:col>10</xdr:col>
      <xdr:colOff>53975</xdr:colOff>
      <xdr:row>69</xdr:row>
      <xdr:rowOff>133039</xdr:rowOff>
    </xdr:from>
    <xdr:to>
      <xdr:col>10</xdr:col>
      <xdr:colOff>155575</xdr:colOff>
      <xdr:row>70</xdr:row>
      <xdr:rowOff>63189</xdr:rowOff>
    </xdr:to>
    <xdr:sp macro="" textlink="">
      <xdr:nvSpPr>
        <xdr:cNvPr id="435" name="円/楕円 434"/>
        <xdr:cNvSpPr/>
      </xdr:nvSpPr>
      <xdr:spPr>
        <a:xfrm>
          <a:off x="6921500" y="119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79716</xdr:rowOff>
    </xdr:from>
    <xdr:ext cx="534377" cy="259045"/>
    <xdr:sp macro="" textlink="">
      <xdr:nvSpPr>
        <xdr:cNvPr id="436" name="テキスト ボックス 435"/>
        <xdr:cNvSpPr txBox="1"/>
      </xdr:nvSpPr>
      <xdr:spPr>
        <a:xfrm>
          <a:off x="6705111" y="117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9" name="直線コネクタ 458"/>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60"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61" name="直線コネクタ 460"/>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2"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3" name="直線コネクタ 462"/>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99695</xdr:rowOff>
    </xdr:from>
    <xdr:to>
      <xdr:col>15</xdr:col>
      <xdr:colOff>180975</xdr:colOff>
      <xdr:row>95</xdr:row>
      <xdr:rowOff>132682</xdr:rowOff>
    </xdr:to>
    <xdr:cxnSp macro="">
      <xdr:nvCxnSpPr>
        <xdr:cNvPr id="464" name="直線コネクタ 463"/>
        <xdr:cNvCxnSpPr/>
      </xdr:nvCxnSpPr>
      <xdr:spPr>
        <a:xfrm>
          <a:off x="9639300" y="16387445"/>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5"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6" name="フローチャート : 判断 465"/>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99695</xdr:rowOff>
    </xdr:from>
    <xdr:to>
      <xdr:col>14</xdr:col>
      <xdr:colOff>28575</xdr:colOff>
      <xdr:row>95</xdr:row>
      <xdr:rowOff>121686</xdr:rowOff>
    </xdr:to>
    <xdr:cxnSp macro="">
      <xdr:nvCxnSpPr>
        <xdr:cNvPr id="467" name="直線コネクタ 466"/>
        <xdr:cNvCxnSpPr/>
      </xdr:nvCxnSpPr>
      <xdr:spPr>
        <a:xfrm flipV="1">
          <a:off x="8750300" y="16387445"/>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8" name="フローチャート : 判断 467"/>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9" name="テキスト ボックス 468"/>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162308</xdr:rowOff>
    </xdr:from>
    <xdr:to>
      <xdr:col>12</xdr:col>
      <xdr:colOff>511175</xdr:colOff>
      <xdr:row>95</xdr:row>
      <xdr:rowOff>121686</xdr:rowOff>
    </xdr:to>
    <xdr:cxnSp macro="">
      <xdr:nvCxnSpPr>
        <xdr:cNvPr id="470" name="直線コネクタ 469"/>
        <xdr:cNvCxnSpPr/>
      </xdr:nvCxnSpPr>
      <xdr:spPr>
        <a:xfrm>
          <a:off x="7861300" y="16278608"/>
          <a:ext cx="889000" cy="1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71" name="フローチャート : 判断 470"/>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2" name="テキスト ボックス 471"/>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162308</xdr:rowOff>
    </xdr:from>
    <xdr:to>
      <xdr:col>11</xdr:col>
      <xdr:colOff>307975</xdr:colOff>
      <xdr:row>95</xdr:row>
      <xdr:rowOff>94186</xdr:rowOff>
    </xdr:to>
    <xdr:cxnSp macro="">
      <xdr:nvCxnSpPr>
        <xdr:cNvPr id="473" name="直線コネクタ 472"/>
        <xdr:cNvCxnSpPr/>
      </xdr:nvCxnSpPr>
      <xdr:spPr>
        <a:xfrm flipV="1">
          <a:off x="6972300" y="16278608"/>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4" name="フローチャート : 判断 473"/>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109641</xdr:rowOff>
    </xdr:from>
    <xdr:ext cx="534377" cy="259045"/>
    <xdr:sp macro="" textlink="">
      <xdr:nvSpPr>
        <xdr:cNvPr id="475" name="テキスト ボックス 474"/>
        <xdr:cNvSpPr txBox="1"/>
      </xdr:nvSpPr>
      <xdr:spPr>
        <a:xfrm>
          <a:off x="7594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6" name="フローチャート : 判断 475"/>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160664</xdr:rowOff>
    </xdr:from>
    <xdr:ext cx="534377" cy="259045"/>
    <xdr:sp macro="" textlink="">
      <xdr:nvSpPr>
        <xdr:cNvPr id="477" name="テキスト ボックス 476"/>
        <xdr:cNvSpPr txBox="1"/>
      </xdr:nvSpPr>
      <xdr:spPr>
        <a:xfrm>
          <a:off x="6705111" y="164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81882</xdr:rowOff>
    </xdr:from>
    <xdr:to>
      <xdr:col>15</xdr:col>
      <xdr:colOff>231775</xdr:colOff>
      <xdr:row>96</xdr:row>
      <xdr:rowOff>12032</xdr:rowOff>
    </xdr:to>
    <xdr:sp macro="" textlink="">
      <xdr:nvSpPr>
        <xdr:cNvPr id="483" name="円/楕円 482"/>
        <xdr:cNvSpPr/>
      </xdr:nvSpPr>
      <xdr:spPr>
        <a:xfrm>
          <a:off x="10426700" y="163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104759</xdr:rowOff>
    </xdr:from>
    <xdr:ext cx="534377" cy="259045"/>
    <xdr:sp macro="" textlink="">
      <xdr:nvSpPr>
        <xdr:cNvPr id="484" name="土木費該当値テキスト"/>
        <xdr:cNvSpPr txBox="1"/>
      </xdr:nvSpPr>
      <xdr:spPr>
        <a:xfrm>
          <a:off x="10528300" y="162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48895</xdr:rowOff>
    </xdr:from>
    <xdr:to>
      <xdr:col>14</xdr:col>
      <xdr:colOff>79375</xdr:colOff>
      <xdr:row>95</xdr:row>
      <xdr:rowOff>150495</xdr:rowOff>
    </xdr:to>
    <xdr:sp macro="" textlink="">
      <xdr:nvSpPr>
        <xdr:cNvPr id="485" name="円/楕円 484"/>
        <xdr:cNvSpPr/>
      </xdr:nvSpPr>
      <xdr:spPr>
        <a:xfrm>
          <a:off x="9588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141622</xdr:rowOff>
    </xdr:from>
    <xdr:ext cx="534377" cy="259045"/>
    <xdr:sp macro="" textlink="">
      <xdr:nvSpPr>
        <xdr:cNvPr id="486" name="テキスト ボックス 485"/>
        <xdr:cNvSpPr txBox="1"/>
      </xdr:nvSpPr>
      <xdr:spPr>
        <a:xfrm>
          <a:off x="9372111" y="16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70886</xdr:rowOff>
    </xdr:from>
    <xdr:to>
      <xdr:col>12</xdr:col>
      <xdr:colOff>561975</xdr:colOff>
      <xdr:row>96</xdr:row>
      <xdr:rowOff>1036</xdr:rowOff>
    </xdr:to>
    <xdr:sp macro="" textlink="">
      <xdr:nvSpPr>
        <xdr:cNvPr id="487" name="円/楕円 486"/>
        <xdr:cNvSpPr/>
      </xdr:nvSpPr>
      <xdr:spPr>
        <a:xfrm>
          <a:off x="8699500" y="1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163613</xdr:rowOff>
    </xdr:from>
    <xdr:ext cx="534377" cy="259045"/>
    <xdr:sp macro="" textlink="">
      <xdr:nvSpPr>
        <xdr:cNvPr id="488" name="テキスト ボックス 487"/>
        <xdr:cNvSpPr txBox="1"/>
      </xdr:nvSpPr>
      <xdr:spPr>
        <a:xfrm>
          <a:off x="8483111" y="1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111508</xdr:rowOff>
    </xdr:from>
    <xdr:to>
      <xdr:col>11</xdr:col>
      <xdr:colOff>358775</xdr:colOff>
      <xdr:row>95</xdr:row>
      <xdr:rowOff>41658</xdr:rowOff>
    </xdr:to>
    <xdr:sp macro="" textlink="">
      <xdr:nvSpPr>
        <xdr:cNvPr id="489" name="円/楕円 488"/>
        <xdr:cNvSpPr/>
      </xdr:nvSpPr>
      <xdr:spPr>
        <a:xfrm>
          <a:off x="7810500" y="162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58185</xdr:rowOff>
    </xdr:from>
    <xdr:ext cx="534377" cy="259045"/>
    <xdr:sp macro="" textlink="">
      <xdr:nvSpPr>
        <xdr:cNvPr id="490" name="テキスト ボックス 489"/>
        <xdr:cNvSpPr txBox="1"/>
      </xdr:nvSpPr>
      <xdr:spPr>
        <a:xfrm>
          <a:off x="7594111" y="160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43386</xdr:rowOff>
    </xdr:from>
    <xdr:to>
      <xdr:col>10</xdr:col>
      <xdr:colOff>155575</xdr:colOff>
      <xdr:row>95</xdr:row>
      <xdr:rowOff>144986</xdr:rowOff>
    </xdr:to>
    <xdr:sp macro="" textlink="">
      <xdr:nvSpPr>
        <xdr:cNvPr id="491" name="円/楕円 490"/>
        <xdr:cNvSpPr/>
      </xdr:nvSpPr>
      <xdr:spPr>
        <a:xfrm>
          <a:off x="6921500" y="163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161513</xdr:rowOff>
    </xdr:from>
    <xdr:ext cx="534377" cy="259045"/>
    <xdr:sp macro="" textlink="">
      <xdr:nvSpPr>
        <xdr:cNvPr id="492" name="テキスト ボックス 491"/>
        <xdr:cNvSpPr txBox="1"/>
      </xdr:nvSpPr>
      <xdr:spPr>
        <a:xfrm>
          <a:off x="6705111" y="1610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38300</xdr:rowOff>
    </xdr:from>
    <xdr:to>
      <xdr:col>23</xdr:col>
      <xdr:colOff>516889</xdr:colOff>
      <xdr:row>38</xdr:row>
      <xdr:rowOff>24094</xdr:rowOff>
    </xdr:to>
    <xdr:cxnSp macro="">
      <xdr:nvCxnSpPr>
        <xdr:cNvPr id="519" name="直線コネクタ 518"/>
        <xdr:cNvCxnSpPr/>
      </xdr:nvCxnSpPr>
      <xdr:spPr>
        <a:xfrm flipV="1">
          <a:off x="16317595" y="5353250"/>
          <a:ext cx="1269" cy="118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27921</xdr:rowOff>
    </xdr:from>
    <xdr:ext cx="469744" cy="259045"/>
    <xdr:sp macro="" textlink="">
      <xdr:nvSpPr>
        <xdr:cNvPr id="520" name="消防費最小値テキスト"/>
        <xdr:cNvSpPr txBox="1"/>
      </xdr:nvSpPr>
      <xdr:spPr>
        <a:xfrm>
          <a:off x="16370300" y="65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38</xdr:row>
      <xdr:rowOff>24094</xdr:rowOff>
    </xdr:from>
    <xdr:to>
      <xdr:col>23</xdr:col>
      <xdr:colOff>606425</xdr:colOff>
      <xdr:row>38</xdr:row>
      <xdr:rowOff>24094</xdr:rowOff>
    </xdr:to>
    <xdr:cxnSp macro="">
      <xdr:nvCxnSpPr>
        <xdr:cNvPr id="521" name="直線コネクタ 520"/>
        <xdr:cNvCxnSpPr/>
      </xdr:nvCxnSpPr>
      <xdr:spPr>
        <a:xfrm>
          <a:off x="16230600" y="653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156427</xdr:rowOff>
    </xdr:from>
    <xdr:ext cx="534377" cy="259045"/>
    <xdr:sp macro="" textlink="">
      <xdr:nvSpPr>
        <xdr:cNvPr id="522" name="消防費最大値テキスト"/>
        <xdr:cNvSpPr txBox="1"/>
      </xdr:nvSpPr>
      <xdr:spPr>
        <a:xfrm>
          <a:off x="16370300" y="5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38300</xdr:rowOff>
    </xdr:from>
    <xdr:to>
      <xdr:col>23</xdr:col>
      <xdr:colOff>606425</xdr:colOff>
      <xdr:row>31</xdr:row>
      <xdr:rowOff>38300</xdr:rowOff>
    </xdr:to>
    <xdr:cxnSp macro="">
      <xdr:nvCxnSpPr>
        <xdr:cNvPr id="523" name="直線コネクタ 522"/>
        <xdr:cNvCxnSpPr/>
      </xdr:nvCxnSpPr>
      <xdr:spPr>
        <a:xfrm>
          <a:off x="16230600" y="53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24094</xdr:rowOff>
    </xdr:from>
    <xdr:to>
      <xdr:col>23</xdr:col>
      <xdr:colOff>517525</xdr:colOff>
      <xdr:row>38</xdr:row>
      <xdr:rowOff>137904</xdr:rowOff>
    </xdr:to>
    <xdr:cxnSp macro="">
      <xdr:nvCxnSpPr>
        <xdr:cNvPr id="524" name="直線コネクタ 523"/>
        <xdr:cNvCxnSpPr/>
      </xdr:nvCxnSpPr>
      <xdr:spPr>
        <a:xfrm flipV="1">
          <a:off x="15481300" y="6539194"/>
          <a:ext cx="8382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104919</xdr:rowOff>
    </xdr:from>
    <xdr:ext cx="534377" cy="259045"/>
    <xdr:sp macro="" textlink="">
      <xdr:nvSpPr>
        <xdr:cNvPr id="525" name="消防費平均値テキスト"/>
        <xdr:cNvSpPr txBox="1"/>
      </xdr:nvSpPr>
      <xdr:spPr>
        <a:xfrm>
          <a:off x="16370300" y="5934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82042</xdr:rowOff>
    </xdr:from>
    <xdr:to>
      <xdr:col>23</xdr:col>
      <xdr:colOff>568325</xdr:colOff>
      <xdr:row>36</xdr:row>
      <xdr:rowOff>12192</xdr:rowOff>
    </xdr:to>
    <xdr:sp macro="" textlink="">
      <xdr:nvSpPr>
        <xdr:cNvPr id="526" name="フローチャート : 判断 525"/>
        <xdr:cNvSpPr/>
      </xdr:nvSpPr>
      <xdr:spPr>
        <a:xfrm>
          <a:off x="162687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137904</xdr:rowOff>
    </xdr:from>
    <xdr:to>
      <xdr:col>22</xdr:col>
      <xdr:colOff>365125</xdr:colOff>
      <xdr:row>38</xdr:row>
      <xdr:rowOff>149007</xdr:rowOff>
    </xdr:to>
    <xdr:cxnSp macro="">
      <xdr:nvCxnSpPr>
        <xdr:cNvPr id="527" name="直線コネクタ 526"/>
        <xdr:cNvCxnSpPr/>
      </xdr:nvCxnSpPr>
      <xdr:spPr>
        <a:xfrm flipV="1">
          <a:off x="14592300" y="665300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92819</xdr:rowOff>
    </xdr:from>
    <xdr:to>
      <xdr:col>22</xdr:col>
      <xdr:colOff>415925</xdr:colOff>
      <xdr:row>35</xdr:row>
      <xdr:rowOff>22969</xdr:rowOff>
    </xdr:to>
    <xdr:sp macro="" textlink="">
      <xdr:nvSpPr>
        <xdr:cNvPr id="528" name="フローチャート : 判断 527"/>
        <xdr:cNvSpPr/>
      </xdr:nvSpPr>
      <xdr:spPr>
        <a:xfrm>
          <a:off x="15430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39496</xdr:rowOff>
    </xdr:from>
    <xdr:ext cx="534377" cy="259045"/>
    <xdr:sp macro="" textlink="">
      <xdr:nvSpPr>
        <xdr:cNvPr id="529" name="テキスト ボックス 528"/>
        <xdr:cNvSpPr txBox="1"/>
      </xdr:nvSpPr>
      <xdr:spPr>
        <a:xfrm>
          <a:off x="15214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149007</xdr:rowOff>
    </xdr:from>
    <xdr:to>
      <xdr:col>21</xdr:col>
      <xdr:colOff>161925</xdr:colOff>
      <xdr:row>38</xdr:row>
      <xdr:rowOff>160274</xdr:rowOff>
    </xdr:to>
    <xdr:cxnSp macro="">
      <xdr:nvCxnSpPr>
        <xdr:cNvPr id="530" name="直線コネクタ 529"/>
        <xdr:cNvCxnSpPr/>
      </xdr:nvCxnSpPr>
      <xdr:spPr>
        <a:xfrm flipV="1">
          <a:off x="13703300" y="6664107"/>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167114</xdr:rowOff>
    </xdr:from>
    <xdr:to>
      <xdr:col>21</xdr:col>
      <xdr:colOff>212725</xdr:colOff>
      <xdr:row>35</xdr:row>
      <xdr:rowOff>97264</xdr:rowOff>
    </xdr:to>
    <xdr:sp macro="" textlink="">
      <xdr:nvSpPr>
        <xdr:cNvPr id="531" name="フローチャート : 判断 530"/>
        <xdr:cNvSpPr/>
      </xdr:nvSpPr>
      <xdr:spPr>
        <a:xfrm>
          <a:off x="14541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113791</xdr:rowOff>
    </xdr:from>
    <xdr:ext cx="534377" cy="259045"/>
    <xdr:sp macro="" textlink="">
      <xdr:nvSpPr>
        <xdr:cNvPr id="532" name="テキスト ボックス 531"/>
        <xdr:cNvSpPr txBox="1"/>
      </xdr:nvSpPr>
      <xdr:spPr>
        <a:xfrm>
          <a:off x="14325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160274</xdr:rowOff>
    </xdr:from>
    <xdr:to>
      <xdr:col>19</xdr:col>
      <xdr:colOff>644525</xdr:colOff>
      <xdr:row>39</xdr:row>
      <xdr:rowOff>32585</xdr:rowOff>
    </xdr:to>
    <xdr:cxnSp macro="">
      <xdr:nvCxnSpPr>
        <xdr:cNvPr id="533" name="直線コネクタ 532"/>
        <xdr:cNvCxnSpPr/>
      </xdr:nvCxnSpPr>
      <xdr:spPr>
        <a:xfrm flipV="1">
          <a:off x="12814300" y="667537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130211</xdr:rowOff>
    </xdr:from>
    <xdr:to>
      <xdr:col>20</xdr:col>
      <xdr:colOff>9525</xdr:colOff>
      <xdr:row>36</xdr:row>
      <xdr:rowOff>60361</xdr:rowOff>
    </xdr:to>
    <xdr:sp macro="" textlink="">
      <xdr:nvSpPr>
        <xdr:cNvPr id="534" name="フローチャート : 判断 533"/>
        <xdr:cNvSpPr/>
      </xdr:nvSpPr>
      <xdr:spPr>
        <a:xfrm>
          <a:off x="13652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76888</xdr:rowOff>
    </xdr:from>
    <xdr:ext cx="534377" cy="259045"/>
    <xdr:sp macro="" textlink="">
      <xdr:nvSpPr>
        <xdr:cNvPr id="535" name="テキスト ボックス 534"/>
        <xdr:cNvSpPr txBox="1"/>
      </xdr:nvSpPr>
      <xdr:spPr>
        <a:xfrm>
          <a:off x="13436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122537</xdr:rowOff>
    </xdr:from>
    <xdr:to>
      <xdr:col>18</xdr:col>
      <xdr:colOff>492125</xdr:colOff>
      <xdr:row>36</xdr:row>
      <xdr:rowOff>52687</xdr:rowOff>
    </xdr:to>
    <xdr:sp macro="" textlink="">
      <xdr:nvSpPr>
        <xdr:cNvPr id="536" name="フローチャート : 判断 535"/>
        <xdr:cNvSpPr/>
      </xdr:nvSpPr>
      <xdr:spPr>
        <a:xfrm>
          <a:off x="12763500" y="61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69214</xdr:rowOff>
    </xdr:from>
    <xdr:ext cx="534377" cy="259045"/>
    <xdr:sp macro="" textlink="">
      <xdr:nvSpPr>
        <xdr:cNvPr id="537" name="テキスト ボックス 536"/>
        <xdr:cNvSpPr txBox="1"/>
      </xdr:nvSpPr>
      <xdr:spPr>
        <a:xfrm>
          <a:off x="12547111" y="589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144744</xdr:rowOff>
    </xdr:from>
    <xdr:to>
      <xdr:col>23</xdr:col>
      <xdr:colOff>568325</xdr:colOff>
      <xdr:row>38</xdr:row>
      <xdr:rowOff>74894</xdr:rowOff>
    </xdr:to>
    <xdr:sp macro="" textlink="">
      <xdr:nvSpPr>
        <xdr:cNvPr id="543" name="円/楕円 542"/>
        <xdr:cNvSpPr/>
      </xdr:nvSpPr>
      <xdr:spPr>
        <a:xfrm>
          <a:off x="162687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59671</xdr:rowOff>
    </xdr:from>
    <xdr:ext cx="469744" cy="259045"/>
    <xdr:sp macro="" textlink="">
      <xdr:nvSpPr>
        <xdr:cNvPr id="544" name="消防費該当値テキスト"/>
        <xdr:cNvSpPr txBox="1"/>
      </xdr:nvSpPr>
      <xdr:spPr>
        <a:xfrm>
          <a:off x="16370300" y="640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87104</xdr:rowOff>
    </xdr:from>
    <xdr:to>
      <xdr:col>22</xdr:col>
      <xdr:colOff>415925</xdr:colOff>
      <xdr:row>39</xdr:row>
      <xdr:rowOff>17254</xdr:rowOff>
    </xdr:to>
    <xdr:sp macro="" textlink="">
      <xdr:nvSpPr>
        <xdr:cNvPr id="545" name="円/楕円 544"/>
        <xdr:cNvSpPr/>
      </xdr:nvSpPr>
      <xdr:spPr>
        <a:xfrm>
          <a:off x="15430500" y="6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8381</xdr:rowOff>
    </xdr:from>
    <xdr:ext cx="469744" cy="259045"/>
    <xdr:sp macro="" textlink="">
      <xdr:nvSpPr>
        <xdr:cNvPr id="546" name="テキスト ボックス 545"/>
        <xdr:cNvSpPr txBox="1"/>
      </xdr:nvSpPr>
      <xdr:spPr>
        <a:xfrm>
          <a:off x="15246427" y="66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98207</xdr:rowOff>
    </xdr:from>
    <xdr:to>
      <xdr:col>21</xdr:col>
      <xdr:colOff>212725</xdr:colOff>
      <xdr:row>39</xdr:row>
      <xdr:rowOff>28357</xdr:rowOff>
    </xdr:to>
    <xdr:sp macro="" textlink="">
      <xdr:nvSpPr>
        <xdr:cNvPr id="547" name="円/楕円 546"/>
        <xdr:cNvSpPr/>
      </xdr:nvSpPr>
      <xdr:spPr>
        <a:xfrm>
          <a:off x="14541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19484</xdr:rowOff>
    </xdr:from>
    <xdr:ext cx="469744" cy="259045"/>
    <xdr:sp macro="" textlink="">
      <xdr:nvSpPr>
        <xdr:cNvPr id="548" name="テキスト ボックス 547"/>
        <xdr:cNvSpPr txBox="1"/>
      </xdr:nvSpPr>
      <xdr:spPr>
        <a:xfrm>
          <a:off x="14357427"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109474</xdr:rowOff>
    </xdr:from>
    <xdr:to>
      <xdr:col>20</xdr:col>
      <xdr:colOff>9525</xdr:colOff>
      <xdr:row>39</xdr:row>
      <xdr:rowOff>39624</xdr:rowOff>
    </xdr:to>
    <xdr:sp macro="" textlink="">
      <xdr:nvSpPr>
        <xdr:cNvPr id="549" name="円/楕円 548"/>
        <xdr:cNvSpPr/>
      </xdr:nvSpPr>
      <xdr:spPr>
        <a:xfrm>
          <a:off x="13652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30751</xdr:rowOff>
    </xdr:from>
    <xdr:ext cx="469744" cy="259045"/>
    <xdr:sp macro="" textlink="">
      <xdr:nvSpPr>
        <xdr:cNvPr id="550" name="テキスト ボックス 549"/>
        <xdr:cNvSpPr txBox="1"/>
      </xdr:nvSpPr>
      <xdr:spPr>
        <a:xfrm>
          <a:off x="13468427"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153235</xdr:rowOff>
    </xdr:from>
    <xdr:to>
      <xdr:col>18</xdr:col>
      <xdr:colOff>492125</xdr:colOff>
      <xdr:row>39</xdr:row>
      <xdr:rowOff>83385</xdr:rowOff>
    </xdr:to>
    <xdr:sp macro="" textlink="">
      <xdr:nvSpPr>
        <xdr:cNvPr id="551" name="円/楕円 550"/>
        <xdr:cNvSpPr/>
      </xdr:nvSpPr>
      <xdr:spPr>
        <a:xfrm>
          <a:off x="127635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74512</xdr:rowOff>
    </xdr:from>
    <xdr:ext cx="469744" cy="259045"/>
    <xdr:sp macro="" textlink="">
      <xdr:nvSpPr>
        <xdr:cNvPr id="552" name="テキスト ボックス 551"/>
        <xdr:cNvSpPr txBox="1"/>
      </xdr:nvSpPr>
      <xdr:spPr>
        <a:xfrm>
          <a:off x="12579427" y="67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5" name="直線コネクタ 574"/>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6"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7" name="直線コネクタ 576"/>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8"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9" name="直線コネクタ 578"/>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70617</xdr:rowOff>
    </xdr:from>
    <xdr:to>
      <xdr:col>23</xdr:col>
      <xdr:colOff>517525</xdr:colOff>
      <xdr:row>53</xdr:row>
      <xdr:rowOff>84470</xdr:rowOff>
    </xdr:to>
    <xdr:cxnSp macro="">
      <xdr:nvCxnSpPr>
        <xdr:cNvPr id="580" name="直線コネクタ 579"/>
        <xdr:cNvCxnSpPr/>
      </xdr:nvCxnSpPr>
      <xdr:spPr>
        <a:xfrm flipV="1">
          <a:off x="15481300" y="8986017"/>
          <a:ext cx="838200" cy="1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81"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2" name="フローチャート : 判断 581"/>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84470</xdr:rowOff>
    </xdr:from>
    <xdr:to>
      <xdr:col>22</xdr:col>
      <xdr:colOff>365125</xdr:colOff>
      <xdr:row>53</xdr:row>
      <xdr:rowOff>98918</xdr:rowOff>
    </xdr:to>
    <xdr:cxnSp macro="">
      <xdr:nvCxnSpPr>
        <xdr:cNvPr id="583" name="直線コネクタ 582"/>
        <xdr:cNvCxnSpPr/>
      </xdr:nvCxnSpPr>
      <xdr:spPr>
        <a:xfrm flipV="1">
          <a:off x="14592300" y="917132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4" name="フローチャート : 判断 583"/>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65315</xdr:rowOff>
    </xdr:from>
    <xdr:ext cx="534377" cy="259045"/>
    <xdr:sp macro="" textlink="">
      <xdr:nvSpPr>
        <xdr:cNvPr id="585" name="テキスト ボックス 584"/>
        <xdr:cNvSpPr txBox="1"/>
      </xdr:nvSpPr>
      <xdr:spPr>
        <a:xfrm>
          <a:off x="15214111" y="96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98918</xdr:rowOff>
    </xdr:from>
    <xdr:to>
      <xdr:col>21</xdr:col>
      <xdr:colOff>161925</xdr:colOff>
      <xdr:row>54</xdr:row>
      <xdr:rowOff>156799</xdr:rowOff>
    </xdr:to>
    <xdr:cxnSp macro="">
      <xdr:nvCxnSpPr>
        <xdr:cNvPr id="586" name="直線コネクタ 585"/>
        <xdr:cNvCxnSpPr/>
      </xdr:nvCxnSpPr>
      <xdr:spPr>
        <a:xfrm flipV="1">
          <a:off x="13703300" y="9185768"/>
          <a:ext cx="889000" cy="22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7" name="フローチャート : 判断 586"/>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8" name="テキスト ボックス 587"/>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156799</xdr:rowOff>
    </xdr:from>
    <xdr:to>
      <xdr:col>19</xdr:col>
      <xdr:colOff>644525</xdr:colOff>
      <xdr:row>55</xdr:row>
      <xdr:rowOff>10953</xdr:rowOff>
    </xdr:to>
    <xdr:cxnSp macro="">
      <xdr:nvCxnSpPr>
        <xdr:cNvPr id="589" name="直線コネクタ 588"/>
        <xdr:cNvCxnSpPr/>
      </xdr:nvCxnSpPr>
      <xdr:spPr>
        <a:xfrm flipV="1">
          <a:off x="12814300" y="941509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90" name="フローチャート : 判断 589"/>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134398</xdr:rowOff>
    </xdr:from>
    <xdr:ext cx="534377" cy="259045"/>
    <xdr:sp macro="" textlink="">
      <xdr:nvSpPr>
        <xdr:cNvPr id="591" name="テキスト ボックス 590"/>
        <xdr:cNvSpPr txBox="1"/>
      </xdr:nvSpPr>
      <xdr:spPr>
        <a:xfrm>
          <a:off x="13436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2" name="フローチャート : 判断 591"/>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142033</xdr:rowOff>
    </xdr:from>
    <xdr:ext cx="534377" cy="259045"/>
    <xdr:sp macro="" textlink="">
      <xdr:nvSpPr>
        <xdr:cNvPr id="593" name="テキスト ボックス 592"/>
        <xdr:cNvSpPr txBox="1"/>
      </xdr:nvSpPr>
      <xdr:spPr>
        <a:xfrm>
          <a:off x="12547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19817</xdr:rowOff>
    </xdr:from>
    <xdr:to>
      <xdr:col>23</xdr:col>
      <xdr:colOff>568325</xdr:colOff>
      <xdr:row>52</xdr:row>
      <xdr:rowOff>121417</xdr:rowOff>
    </xdr:to>
    <xdr:sp macro="" textlink="">
      <xdr:nvSpPr>
        <xdr:cNvPr id="599" name="円/楕円 598"/>
        <xdr:cNvSpPr/>
      </xdr:nvSpPr>
      <xdr:spPr>
        <a:xfrm>
          <a:off x="16268700" y="89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106194</xdr:rowOff>
    </xdr:from>
    <xdr:ext cx="534377" cy="259045"/>
    <xdr:sp macro="" textlink="">
      <xdr:nvSpPr>
        <xdr:cNvPr id="600" name="教育費該当値テキスト"/>
        <xdr:cNvSpPr txBox="1"/>
      </xdr:nvSpPr>
      <xdr:spPr>
        <a:xfrm>
          <a:off x="16370300" y="88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54,011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33670</xdr:rowOff>
    </xdr:from>
    <xdr:to>
      <xdr:col>22</xdr:col>
      <xdr:colOff>415925</xdr:colOff>
      <xdr:row>53</xdr:row>
      <xdr:rowOff>135270</xdr:rowOff>
    </xdr:to>
    <xdr:sp macro="" textlink="">
      <xdr:nvSpPr>
        <xdr:cNvPr id="601" name="円/楕円 600"/>
        <xdr:cNvSpPr/>
      </xdr:nvSpPr>
      <xdr:spPr>
        <a:xfrm>
          <a:off x="15430500" y="91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151797</xdr:rowOff>
    </xdr:from>
    <xdr:ext cx="534377" cy="259045"/>
    <xdr:sp macro="" textlink="">
      <xdr:nvSpPr>
        <xdr:cNvPr id="602" name="テキスト ボックス 601"/>
        <xdr:cNvSpPr txBox="1"/>
      </xdr:nvSpPr>
      <xdr:spPr>
        <a:xfrm>
          <a:off x="15214111" y="889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48118</xdr:rowOff>
    </xdr:from>
    <xdr:to>
      <xdr:col>21</xdr:col>
      <xdr:colOff>212725</xdr:colOff>
      <xdr:row>53</xdr:row>
      <xdr:rowOff>149718</xdr:rowOff>
    </xdr:to>
    <xdr:sp macro="" textlink="">
      <xdr:nvSpPr>
        <xdr:cNvPr id="603" name="円/楕円 602"/>
        <xdr:cNvSpPr/>
      </xdr:nvSpPr>
      <xdr:spPr>
        <a:xfrm>
          <a:off x="14541500" y="91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166245</xdr:rowOff>
    </xdr:from>
    <xdr:ext cx="534377" cy="259045"/>
    <xdr:sp macro="" textlink="">
      <xdr:nvSpPr>
        <xdr:cNvPr id="604" name="テキスト ボックス 603"/>
        <xdr:cNvSpPr txBox="1"/>
      </xdr:nvSpPr>
      <xdr:spPr>
        <a:xfrm>
          <a:off x="14325111" y="89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105999</xdr:rowOff>
    </xdr:from>
    <xdr:to>
      <xdr:col>20</xdr:col>
      <xdr:colOff>9525</xdr:colOff>
      <xdr:row>55</xdr:row>
      <xdr:rowOff>36149</xdr:rowOff>
    </xdr:to>
    <xdr:sp macro="" textlink="">
      <xdr:nvSpPr>
        <xdr:cNvPr id="605" name="円/楕円 604"/>
        <xdr:cNvSpPr/>
      </xdr:nvSpPr>
      <xdr:spPr>
        <a:xfrm>
          <a:off x="13652500" y="93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52676</xdr:rowOff>
    </xdr:from>
    <xdr:ext cx="534377" cy="259045"/>
    <xdr:sp macro="" textlink="">
      <xdr:nvSpPr>
        <xdr:cNvPr id="606" name="テキスト ボックス 605"/>
        <xdr:cNvSpPr txBox="1"/>
      </xdr:nvSpPr>
      <xdr:spPr>
        <a:xfrm>
          <a:off x="13436111" y="91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131603</xdr:rowOff>
    </xdr:from>
    <xdr:to>
      <xdr:col>18</xdr:col>
      <xdr:colOff>492125</xdr:colOff>
      <xdr:row>55</xdr:row>
      <xdr:rowOff>61753</xdr:rowOff>
    </xdr:to>
    <xdr:sp macro="" textlink="">
      <xdr:nvSpPr>
        <xdr:cNvPr id="607" name="円/楕円 606"/>
        <xdr:cNvSpPr/>
      </xdr:nvSpPr>
      <xdr:spPr>
        <a:xfrm>
          <a:off x="12763500" y="93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78280</xdr:rowOff>
    </xdr:from>
    <xdr:ext cx="534377" cy="259045"/>
    <xdr:sp macro="" textlink="">
      <xdr:nvSpPr>
        <xdr:cNvPr id="608" name="テキスト ボックス 607"/>
        <xdr:cNvSpPr txBox="1"/>
      </xdr:nvSpPr>
      <xdr:spPr>
        <a:xfrm>
          <a:off x="12547111" y="91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2" name="直線コネクタ 631"/>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5"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6" name="直線コネクタ 635"/>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42469</xdr:rowOff>
    </xdr:from>
    <xdr:to>
      <xdr:col>23</xdr:col>
      <xdr:colOff>517525</xdr:colOff>
      <xdr:row>79</xdr:row>
      <xdr:rowOff>44222</xdr:rowOff>
    </xdr:to>
    <xdr:cxnSp macro="">
      <xdr:nvCxnSpPr>
        <xdr:cNvPr id="637" name="直線コネクタ 636"/>
        <xdr:cNvCxnSpPr/>
      </xdr:nvCxnSpPr>
      <xdr:spPr>
        <a:xfrm flipV="1">
          <a:off x="15481300" y="1358701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8"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9" name="フローチャート : 判断 638"/>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44222</xdr:rowOff>
    </xdr:from>
    <xdr:to>
      <xdr:col>22</xdr:col>
      <xdr:colOff>365125</xdr:colOff>
      <xdr:row>79</xdr:row>
      <xdr:rowOff>44374</xdr:rowOff>
    </xdr:to>
    <xdr:cxnSp macro="">
      <xdr:nvCxnSpPr>
        <xdr:cNvPr id="640" name="直線コネクタ 639"/>
        <xdr:cNvCxnSpPr/>
      </xdr:nvCxnSpPr>
      <xdr:spPr>
        <a:xfrm flipV="1">
          <a:off x="14592300" y="1358877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41" name="フローチャート : 判断 640"/>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2" name="テキスト ボックス 641"/>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43765</xdr:rowOff>
    </xdr:from>
    <xdr:to>
      <xdr:col>21</xdr:col>
      <xdr:colOff>161925</xdr:colOff>
      <xdr:row>79</xdr:row>
      <xdr:rowOff>44374</xdr:rowOff>
    </xdr:to>
    <xdr:cxnSp macro="">
      <xdr:nvCxnSpPr>
        <xdr:cNvPr id="643" name="直線コネクタ 642"/>
        <xdr:cNvCxnSpPr/>
      </xdr:nvCxnSpPr>
      <xdr:spPr>
        <a:xfrm>
          <a:off x="13703300" y="1358831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4" name="フローチャート : 判断 643"/>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5" name="テキスト ボックス 644"/>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42545</xdr:rowOff>
    </xdr:from>
    <xdr:to>
      <xdr:col>19</xdr:col>
      <xdr:colOff>644525</xdr:colOff>
      <xdr:row>79</xdr:row>
      <xdr:rowOff>43765</xdr:rowOff>
    </xdr:to>
    <xdr:cxnSp macro="">
      <xdr:nvCxnSpPr>
        <xdr:cNvPr id="646" name="直線コネクタ 645"/>
        <xdr:cNvCxnSpPr/>
      </xdr:nvCxnSpPr>
      <xdr:spPr>
        <a:xfrm>
          <a:off x="12814300" y="13587095"/>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7" name="フローチャート : 判断 646"/>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8" name="テキスト ボックス 647"/>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9" name="フローチャート : 判断 648"/>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50" name="テキスト ボックス 649"/>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163119</xdr:rowOff>
    </xdr:from>
    <xdr:to>
      <xdr:col>23</xdr:col>
      <xdr:colOff>568325</xdr:colOff>
      <xdr:row>79</xdr:row>
      <xdr:rowOff>93269</xdr:rowOff>
    </xdr:to>
    <xdr:sp macro="" textlink="">
      <xdr:nvSpPr>
        <xdr:cNvPr id="656" name="円/楕円 655"/>
        <xdr:cNvSpPr/>
      </xdr:nvSpPr>
      <xdr:spPr>
        <a:xfrm>
          <a:off x="162687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7"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164872</xdr:rowOff>
    </xdr:from>
    <xdr:to>
      <xdr:col>22</xdr:col>
      <xdr:colOff>415925</xdr:colOff>
      <xdr:row>79</xdr:row>
      <xdr:rowOff>95022</xdr:rowOff>
    </xdr:to>
    <xdr:sp macro="" textlink="">
      <xdr:nvSpPr>
        <xdr:cNvPr id="658" name="円/楕円 657"/>
        <xdr:cNvSpPr/>
      </xdr:nvSpPr>
      <xdr:spPr>
        <a:xfrm>
          <a:off x="1543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86149</xdr:rowOff>
    </xdr:from>
    <xdr:ext cx="249299" cy="259045"/>
    <xdr:sp macro="" textlink="">
      <xdr:nvSpPr>
        <xdr:cNvPr id="659" name="テキスト ボックス 658"/>
        <xdr:cNvSpPr txBox="1"/>
      </xdr:nvSpPr>
      <xdr:spPr>
        <a:xfrm>
          <a:off x="15356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165024</xdr:rowOff>
    </xdr:from>
    <xdr:to>
      <xdr:col>21</xdr:col>
      <xdr:colOff>212725</xdr:colOff>
      <xdr:row>79</xdr:row>
      <xdr:rowOff>95174</xdr:rowOff>
    </xdr:to>
    <xdr:sp macro="" textlink="">
      <xdr:nvSpPr>
        <xdr:cNvPr id="660" name="円/楕円 659"/>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86301</xdr:rowOff>
    </xdr:from>
    <xdr:ext cx="249299" cy="259045"/>
    <xdr:sp macro="" textlink="">
      <xdr:nvSpPr>
        <xdr:cNvPr id="661" name="テキスト ボックス 660"/>
        <xdr:cNvSpPr txBox="1"/>
      </xdr:nvSpPr>
      <xdr:spPr>
        <a:xfrm>
          <a:off x="14467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164415</xdr:rowOff>
    </xdr:from>
    <xdr:to>
      <xdr:col>20</xdr:col>
      <xdr:colOff>9525</xdr:colOff>
      <xdr:row>79</xdr:row>
      <xdr:rowOff>94565</xdr:rowOff>
    </xdr:to>
    <xdr:sp macro="" textlink="">
      <xdr:nvSpPr>
        <xdr:cNvPr id="662" name="円/楕円 661"/>
        <xdr:cNvSpPr/>
      </xdr:nvSpPr>
      <xdr:spPr>
        <a:xfrm>
          <a:off x="13652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85692</xdr:rowOff>
    </xdr:from>
    <xdr:ext cx="249299" cy="259045"/>
    <xdr:sp macro="" textlink="">
      <xdr:nvSpPr>
        <xdr:cNvPr id="663" name="テキスト ボックス 662"/>
        <xdr:cNvSpPr txBox="1"/>
      </xdr:nvSpPr>
      <xdr:spPr>
        <a:xfrm>
          <a:off x="13578649" y="13630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163195</xdr:rowOff>
    </xdr:from>
    <xdr:to>
      <xdr:col>18</xdr:col>
      <xdr:colOff>492125</xdr:colOff>
      <xdr:row>79</xdr:row>
      <xdr:rowOff>93345</xdr:rowOff>
    </xdr:to>
    <xdr:sp macro="" textlink="">
      <xdr:nvSpPr>
        <xdr:cNvPr id="664" name="円/楕円 663"/>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84472</xdr:rowOff>
    </xdr:from>
    <xdr:ext cx="313932" cy="259045"/>
    <xdr:sp macro="" textlink="">
      <xdr:nvSpPr>
        <xdr:cNvPr id="665" name="テキスト ボックス 664"/>
        <xdr:cNvSpPr txBox="1"/>
      </xdr:nvSpPr>
      <xdr:spPr>
        <a:xfrm>
          <a:off x="12657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90" name="直線コネクタ 689"/>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91"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2" name="直線コネクタ 691"/>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3"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4" name="直線コネクタ 693"/>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153893</xdr:rowOff>
    </xdr:from>
    <xdr:to>
      <xdr:col>23</xdr:col>
      <xdr:colOff>517525</xdr:colOff>
      <xdr:row>93</xdr:row>
      <xdr:rowOff>156026</xdr:rowOff>
    </xdr:to>
    <xdr:cxnSp macro="">
      <xdr:nvCxnSpPr>
        <xdr:cNvPr id="695" name="直線コネクタ 694"/>
        <xdr:cNvCxnSpPr/>
      </xdr:nvCxnSpPr>
      <xdr:spPr>
        <a:xfrm flipV="1">
          <a:off x="15481300" y="16098743"/>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89616</xdr:rowOff>
    </xdr:from>
    <xdr:ext cx="534377" cy="259045"/>
    <xdr:sp macro="" textlink="">
      <xdr:nvSpPr>
        <xdr:cNvPr id="696" name="公債費平均値テキスト"/>
        <xdr:cNvSpPr txBox="1"/>
      </xdr:nvSpPr>
      <xdr:spPr>
        <a:xfrm>
          <a:off x="16370300" y="162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7" name="フローチャート : 判断 696"/>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96247</xdr:rowOff>
    </xdr:from>
    <xdr:to>
      <xdr:col>22</xdr:col>
      <xdr:colOff>365125</xdr:colOff>
      <xdr:row>93</xdr:row>
      <xdr:rowOff>156026</xdr:rowOff>
    </xdr:to>
    <xdr:cxnSp macro="">
      <xdr:nvCxnSpPr>
        <xdr:cNvPr id="698" name="直線コネクタ 697"/>
        <xdr:cNvCxnSpPr/>
      </xdr:nvCxnSpPr>
      <xdr:spPr>
        <a:xfrm>
          <a:off x="14592300" y="16041097"/>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9" name="フローチャート : 判断 698"/>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700" name="テキスト ボックス 699"/>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96247</xdr:rowOff>
    </xdr:from>
    <xdr:to>
      <xdr:col>21</xdr:col>
      <xdr:colOff>161925</xdr:colOff>
      <xdr:row>93</xdr:row>
      <xdr:rowOff>97180</xdr:rowOff>
    </xdr:to>
    <xdr:cxnSp macro="">
      <xdr:nvCxnSpPr>
        <xdr:cNvPr id="701" name="直線コネクタ 700"/>
        <xdr:cNvCxnSpPr/>
      </xdr:nvCxnSpPr>
      <xdr:spPr>
        <a:xfrm flipV="1">
          <a:off x="13703300" y="1604109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2" name="フローチャート : 判断 701"/>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703" name="テキスト ボックス 702"/>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74588</xdr:rowOff>
    </xdr:from>
    <xdr:to>
      <xdr:col>19</xdr:col>
      <xdr:colOff>644525</xdr:colOff>
      <xdr:row>93</xdr:row>
      <xdr:rowOff>97180</xdr:rowOff>
    </xdr:to>
    <xdr:cxnSp macro="">
      <xdr:nvCxnSpPr>
        <xdr:cNvPr id="704" name="直線コネクタ 703"/>
        <xdr:cNvCxnSpPr/>
      </xdr:nvCxnSpPr>
      <xdr:spPr>
        <a:xfrm>
          <a:off x="12814300" y="16019438"/>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5" name="フローチャート : 判断 704"/>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9548</xdr:rowOff>
    </xdr:from>
    <xdr:ext cx="534377" cy="259045"/>
    <xdr:sp macro="" textlink="">
      <xdr:nvSpPr>
        <xdr:cNvPr id="706" name="テキスト ボックス 705"/>
        <xdr:cNvSpPr txBox="1"/>
      </xdr:nvSpPr>
      <xdr:spPr>
        <a:xfrm>
          <a:off x="13436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7" name="フローチャート : 判断 706"/>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8" name="テキスト ボックス 707"/>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103093</xdr:rowOff>
    </xdr:from>
    <xdr:to>
      <xdr:col>23</xdr:col>
      <xdr:colOff>568325</xdr:colOff>
      <xdr:row>94</xdr:row>
      <xdr:rowOff>33243</xdr:rowOff>
    </xdr:to>
    <xdr:sp macro="" textlink="">
      <xdr:nvSpPr>
        <xdr:cNvPr id="714" name="円/楕円 713"/>
        <xdr:cNvSpPr/>
      </xdr:nvSpPr>
      <xdr:spPr>
        <a:xfrm>
          <a:off x="16268700" y="160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125970</xdr:rowOff>
    </xdr:from>
    <xdr:ext cx="534377" cy="259045"/>
    <xdr:sp macro="" textlink="">
      <xdr:nvSpPr>
        <xdr:cNvPr id="715" name="公債費該当値テキスト"/>
        <xdr:cNvSpPr txBox="1"/>
      </xdr:nvSpPr>
      <xdr:spPr>
        <a:xfrm>
          <a:off x="16370300" y="158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105226</xdr:rowOff>
    </xdr:from>
    <xdr:to>
      <xdr:col>22</xdr:col>
      <xdr:colOff>415925</xdr:colOff>
      <xdr:row>94</xdr:row>
      <xdr:rowOff>35376</xdr:rowOff>
    </xdr:to>
    <xdr:sp macro="" textlink="">
      <xdr:nvSpPr>
        <xdr:cNvPr id="716" name="円/楕円 715"/>
        <xdr:cNvSpPr/>
      </xdr:nvSpPr>
      <xdr:spPr>
        <a:xfrm>
          <a:off x="15430500" y="16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51903</xdr:rowOff>
    </xdr:from>
    <xdr:ext cx="534377" cy="259045"/>
    <xdr:sp macro="" textlink="">
      <xdr:nvSpPr>
        <xdr:cNvPr id="717" name="テキスト ボックス 716"/>
        <xdr:cNvSpPr txBox="1"/>
      </xdr:nvSpPr>
      <xdr:spPr>
        <a:xfrm>
          <a:off x="15214111" y="158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45447</xdr:rowOff>
    </xdr:from>
    <xdr:to>
      <xdr:col>21</xdr:col>
      <xdr:colOff>212725</xdr:colOff>
      <xdr:row>93</xdr:row>
      <xdr:rowOff>147047</xdr:rowOff>
    </xdr:to>
    <xdr:sp macro="" textlink="">
      <xdr:nvSpPr>
        <xdr:cNvPr id="718" name="円/楕円 717"/>
        <xdr:cNvSpPr/>
      </xdr:nvSpPr>
      <xdr:spPr>
        <a:xfrm>
          <a:off x="14541500" y="159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163574</xdr:rowOff>
    </xdr:from>
    <xdr:ext cx="534377" cy="259045"/>
    <xdr:sp macro="" textlink="">
      <xdr:nvSpPr>
        <xdr:cNvPr id="719" name="テキスト ボックス 718"/>
        <xdr:cNvSpPr txBox="1"/>
      </xdr:nvSpPr>
      <xdr:spPr>
        <a:xfrm>
          <a:off x="14325111" y="157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46380</xdr:rowOff>
    </xdr:from>
    <xdr:to>
      <xdr:col>20</xdr:col>
      <xdr:colOff>9525</xdr:colOff>
      <xdr:row>93</xdr:row>
      <xdr:rowOff>147980</xdr:rowOff>
    </xdr:to>
    <xdr:sp macro="" textlink="">
      <xdr:nvSpPr>
        <xdr:cNvPr id="720" name="円/楕円 719"/>
        <xdr:cNvSpPr/>
      </xdr:nvSpPr>
      <xdr:spPr>
        <a:xfrm>
          <a:off x="13652500" y="159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164507</xdr:rowOff>
    </xdr:from>
    <xdr:ext cx="534377" cy="259045"/>
    <xdr:sp macro="" textlink="">
      <xdr:nvSpPr>
        <xdr:cNvPr id="721" name="テキスト ボックス 720"/>
        <xdr:cNvSpPr txBox="1"/>
      </xdr:nvSpPr>
      <xdr:spPr>
        <a:xfrm>
          <a:off x="13436111" y="157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23788</xdr:rowOff>
    </xdr:from>
    <xdr:to>
      <xdr:col>18</xdr:col>
      <xdr:colOff>492125</xdr:colOff>
      <xdr:row>93</xdr:row>
      <xdr:rowOff>125388</xdr:rowOff>
    </xdr:to>
    <xdr:sp macro="" textlink="">
      <xdr:nvSpPr>
        <xdr:cNvPr id="722" name="円/楕円 721"/>
        <xdr:cNvSpPr/>
      </xdr:nvSpPr>
      <xdr:spPr>
        <a:xfrm>
          <a:off x="12763500" y="159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141915</xdr:rowOff>
    </xdr:from>
    <xdr:ext cx="534377" cy="259045"/>
    <xdr:sp macro="" textlink="">
      <xdr:nvSpPr>
        <xdr:cNvPr id="723" name="テキスト ボックス 722"/>
        <xdr:cNvSpPr txBox="1"/>
      </xdr:nvSpPr>
      <xdr:spPr>
        <a:xfrm>
          <a:off x="12547111" y="157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9" name="直線コネクタ 748"/>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2"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3" name="直線コネクタ 752"/>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128488</xdr:rowOff>
    </xdr:from>
    <xdr:to>
      <xdr:col>32</xdr:col>
      <xdr:colOff>187325</xdr:colOff>
      <xdr:row>31</xdr:row>
      <xdr:rowOff>136652</xdr:rowOff>
    </xdr:to>
    <xdr:cxnSp macro="">
      <xdr:nvCxnSpPr>
        <xdr:cNvPr id="754" name="直線コネクタ 753"/>
        <xdr:cNvCxnSpPr/>
      </xdr:nvCxnSpPr>
      <xdr:spPr>
        <a:xfrm>
          <a:off x="21323300" y="54434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5"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6" name="フローチャート : 判断 755"/>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128488</xdr:rowOff>
    </xdr:from>
    <xdr:to>
      <xdr:col>31</xdr:col>
      <xdr:colOff>34925</xdr:colOff>
      <xdr:row>32</xdr:row>
      <xdr:rowOff>77107</xdr:rowOff>
    </xdr:to>
    <xdr:cxnSp macro="">
      <xdr:nvCxnSpPr>
        <xdr:cNvPr id="757" name="直線コネクタ 756"/>
        <xdr:cNvCxnSpPr/>
      </xdr:nvCxnSpPr>
      <xdr:spPr>
        <a:xfrm flipV="1">
          <a:off x="20434300" y="5443438"/>
          <a:ext cx="889000" cy="1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8" name="フローチャート : 判断 757"/>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162359</xdr:rowOff>
    </xdr:from>
    <xdr:ext cx="469744" cy="259045"/>
    <xdr:sp macro="" textlink="">
      <xdr:nvSpPr>
        <xdr:cNvPr id="759" name="テキスト ボックス 758"/>
        <xdr:cNvSpPr txBox="1"/>
      </xdr:nvSpPr>
      <xdr:spPr>
        <a:xfrm>
          <a:off x="21088427"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65024</xdr:rowOff>
    </xdr:from>
    <xdr:to>
      <xdr:col>29</xdr:col>
      <xdr:colOff>517525</xdr:colOff>
      <xdr:row>32</xdr:row>
      <xdr:rowOff>77107</xdr:rowOff>
    </xdr:to>
    <xdr:cxnSp macro="">
      <xdr:nvCxnSpPr>
        <xdr:cNvPr id="760" name="直線コネクタ 759"/>
        <xdr:cNvCxnSpPr/>
      </xdr:nvCxnSpPr>
      <xdr:spPr>
        <a:xfrm>
          <a:off x="19545300" y="555142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61" name="フローチャート : 判断 760"/>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38806</xdr:rowOff>
    </xdr:from>
    <xdr:ext cx="469744" cy="259045"/>
    <xdr:sp macro="" textlink="">
      <xdr:nvSpPr>
        <xdr:cNvPr id="762" name="テキスト ボックス 761"/>
        <xdr:cNvSpPr txBox="1"/>
      </xdr:nvSpPr>
      <xdr:spPr>
        <a:xfrm>
          <a:off x="20199427"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65024</xdr:rowOff>
    </xdr:from>
    <xdr:to>
      <xdr:col>28</xdr:col>
      <xdr:colOff>314325</xdr:colOff>
      <xdr:row>32</xdr:row>
      <xdr:rowOff>69052</xdr:rowOff>
    </xdr:to>
    <xdr:cxnSp macro="">
      <xdr:nvCxnSpPr>
        <xdr:cNvPr id="763" name="直線コネクタ 762"/>
        <xdr:cNvCxnSpPr/>
      </xdr:nvCxnSpPr>
      <xdr:spPr>
        <a:xfrm flipV="1">
          <a:off x="18656300" y="5551424"/>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4" name="フローチャート : 判断 763"/>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5" name="テキスト ボックス 764"/>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6" name="フローチャート : 判断 765"/>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49475</xdr:rowOff>
    </xdr:from>
    <xdr:ext cx="469744" cy="259045"/>
    <xdr:sp macro="" textlink="">
      <xdr:nvSpPr>
        <xdr:cNvPr id="767" name="テキスト ボックス 766"/>
        <xdr:cNvSpPr txBox="1"/>
      </xdr:nvSpPr>
      <xdr:spPr>
        <a:xfrm>
          <a:off x="18421427" y="62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85852</xdr:rowOff>
    </xdr:from>
    <xdr:to>
      <xdr:col>32</xdr:col>
      <xdr:colOff>238125</xdr:colOff>
      <xdr:row>32</xdr:row>
      <xdr:rowOff>16002</xdr:rowOff>
    </xdr:to>
    <xdr:sp macro="" textlink="">
      <xdr:nvSpPr>
        <xdr:cNvPr id="773" name="円/楕円 772"/>
        <xdr:cNvSpPr/>
      </xdr:nvSpPr>
      <xdr:spPr>
        <a:xfrm>
          <a:off x="22110700" y="54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108729</xdr:rowOff>
    </xdr:from>
    <xdr:ext cx="534377" cy="259045"/>
    <xdr:sp macro="" textlink="">
      <xdr:nvSpPr>
        <xdr:cNvPr id="774" name="諸支出金該当値テキスト"/>
        <xdr:cNvSpPr txBox="1"/>
      </xdr:nvSpPr>
      <xdr:spPr>
        <a:xfrm>
          <a:off x="22212300" y="52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77688</xdr:rowOff>
    </xdr:from>
    <xdr:to>
      <xdr:col>31</xdr:col>
      <xdr:colOff>85725</xdr:colOff>
      <xdr:row>32</xdr:row>
      <xdr:rowOff>7838</xdr:rowOff>
    </xdr:to>
    <xdr:sp macro="" textlink="">
      <xdr:nvSpPr>
        <xdr:cNvPr id="775" name="円/楕円 774"/>
        <xdr:cNvSpPr/>
      </xdr:nvSpPr>
      <xdr:spPr>
        <a:xfrm>
          <a:off x="21272500" y="53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24365</xdr:rowOff>
    </xdr:from>
    <xdr:ext cx="534377" cy="259045"/>
    <xdr:sp macro="" textlink="">
      <xdr:nvSpPr>
        <xdr:cNvPr id="776" name="テキスト ボックス 775"/>
        <xdr:cNvSpPr txBox="1"/>
      </xdr:nvSpPr>
      <xdr:spPr>
        <a:xfrm>
          <a:off x="21056111" y="51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26307</xdr:rowOff>
    </xdr:from>
    <xdr:to>
      <xdr:col>29</xdr:col>
      <xdr:colOff>568325</xdr:colOff>
      <xdr:row>32</xdr:row>
      <xdr:rowOff>127907</xdr:rowOff>
    </xdr:to>
    <xdr:sp macro="" textlink="">
      <xdr:nvSpPr>
        <xdr:cNvPr id="777" name="円/楕円 776"/>
        <xdr:cNvSpPr/>
      </xdr:nvSpPr>
      <xdr:spPr>
        <a:xfrm>
          <a:off x="20383500" y="5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144434</xdr:rowOff>
    </xdr:from>
    <xdr:ext cx="534377" cy="259045"/>
    <xdr:sp macro="" textlink="">
      <xdr:nvSpPr>
        <xdr:cNvPr id="778" name="テキスト ボックス 777"/>
        <xdr:cNvSpPr txBox="1"/>
      </xdr:nvSpPr>
      <xdr:spPr>
        <a:xfrm>
          <a:off x="20167111" y="52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11,225</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14224</xdr:rowOff>
    </xdr:from>
    <xdr:to>
      <xdr:col>28</xdr:col>
      <xdr:colOff>365125</xdr:colOff>
      <xdr:row>32</xdr:row>
      <xdr:rowOff>115824</xdr:rowOff>
    </xdr:to>
    <xdr:sp macro="" textlink="">
      <xdr:nvSpPr>
        <xdr:cNvPr id="779" name="円/楕円 778"/>
        <xdr:cNvSpPr/>
      </xdr:nvSpPr>
      <xdr:spPr>
        <a:xfrm>
          <a:off x="19494500" y="55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132351</xdr:rowOff>
    </xdr:from>
    <xdr:ext cx="534377" cy="259045"/>
    <xdr:sp macro="" textlink="">
      <xdr:nvSpPr>
        <xdr:cNvPr id="780" name="テキスト ボックス 779"/>
        <xdr:cNvSpPr txBox="1"/>
      </xdr:nvSpPr>
      <xdr:spPr>
        <a:xfrm>
          <a:off x="19278111" y="52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18252</xdr:rowOff>
    </xdr:from>
    <xdr:to>
      <xdr:col>27</xdr:col>
      <xdr:colOff>161925</xdr:colOff>
      <xdr:row>32</xdr:row>
      <xdr:rowOff>119852</xdr:rowOff>
    </xdr:to>
    <xdr:sp macro="" textlink="">
      <xdr:nvSpPr>
        <xdr:cNvPr id="781" name="円/楕円 780"/>
        <xdr:cNvSpPr/>
      </xdr:nvSpPr>
      <xdr:spPr>
        <a:xfrm>
          <a:off x="18605500" y="55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136379</xdr:rowOff>
    </xdr:from>
    <xdr:ext cx="534377" cy="259045"/>
    <xdr:sp macro="" textlink="">
      <xdr:nvSpPr>
        <xdr:cNvPr id="782" name="テキスト ボックス 781"/>
        <xdr:cNvSpPr txBox="1"/>
      </xdr:nvSpPr>
      <xdr:spPr>
        <a:xfrm>
          <a:off x="18389111" y="527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・民生費は住民一人当たりのコストが</a:t>
          </a:r>
          <a:r>
            <a:rPr kumimoji="1" lang="en-US" altLang="ja-JP" sz="1300">
              <a:latin typeface="ＭＳ Ｐゴシック"/>
            </a:rPr>
            <a:t>188,164</a:t>
          </a:r>
          <a:r>
            <a:rPr kumimoji="1" lang="ja-JP" altLang="en-US" sz="1300">
              <a:latin typeface="ＭＳ Ｐゴシック"/>
            </a:rPr>
            <a:t>円となっており，増加傾向にある。これは，主に社会福祉費と児童福祉費の増加によるものであり，障がい福祉サービスの利用者数の増や，保育所入所児童数の増等が要因である。</a:t>
          </a:r>
          <a:endParaRPr kumimoji="1" lang="en-US" altLang="ja-JP" sz="1300">
            <a:latin typeface="ＭＳ Ｐゴシック"/>
          </a:endParaRPr>
        </a:p>
        <a:p>
          <a:r>
            <a:rPr kumimoji="1" lang="ja-JP" altLang="en-US" sz="1300">
              <a:latin typeface="ＭＳ Ｐゴシック"/>
            </a:rPr>
            <a:t>・類似団体平均と比較して特徴的なものとして，商工費が高い水準にあるのは，中小企業者を対象に長期・低利・固定の事業資金を利用できる商工金融資金制度を設けていることが要因である。また，教育費が高い水準にあるのは，類似団体と比較して，総人口に対する</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14</a:t>
          </a:r>
          <a:r>
            <a:rPr kumimoji="1" lang="ja-JP" altLang="en-US" sz="1300">
              <a:latin typeface="ＭＳ Ｐゴシック"/>
            </a:rPr>
            <a:t>歳の人口の割合が高いことがあげられる（</a:t>
          </a:r>
          <a:r>
            <a:rPr kumimoji="1" lang="en-US" altLang="ja-JP" sz="1300">
              <a:latin typeface="ＭＳ Ｐゴシック"/>
            </a:rPr>
            <a:t>H27</a:t>
          </a:r>
          <a:r>
            <a:rPr kumimoji="1" lang="ja-JP" altLang="en-US" sz="1300">
              <a:latin typeface="ＭＳ Ｐゴシック"/>
            </a:rPr>
            <a:t>年国勢調査　福岡市：</a:t>
          </a:r>
          <a:r>
            <a:rPr kumimoji="1" lang="en-US" altLang="ja-JP" sz="1300">
              <a:latin typeface="ＭＳ Ｐゴシック"/>
            </a:rPr>
            <a:t>10.30%</a:t>
          </a:r>
          <a:r>
            <a:rPr kumimoji="1" lang="ja-JP" altLang="en-US" sz="1300">
              <a:latin typeface="ＭＳ Ｐゴシック"/>
            </a:rPr>
            <a:t>，他政令市：</a:t>
          </a:r>
          <a:r>
            <a:rPr kumimoji="1" lang="en-US" altLang="ja-JP" sz="1300">
              <a:latin typeface="ＭＳ Ｐゴシック"/>
            </a:rPr>
            <a:t>9.94%</a:t>
          </a:r>
          <a:r>
            <a:rPr kumimoji="1" lang="ja-JP" altLang="en-US" sz="1300">
              <a:latin typeface="ＭＳ Ｐゴシック"/>
            </a:rPr>
            <a:t>）。近年は小学校や特別支援学校への空調設備の導入や新設小学校の用地取得，校舎等整備事業等により増加している。さらに，公債費が高い水準にあるのは，バブル崩壊後の概ね</a:t>
          </a:r>
          <a:r>
            <a:rPr kumimoji="1" lang="en-US" altLang="ja-JP" sz="1300">
              <a:latin typeface="ＭＳ Ｐゴシック"/>
            </a:rPr>
            <a:t>10</a:t>
          </a:r>
          <a:r>
            <a:rPr kumimoji="1" lang="ja-JP" altLang="en-US" sz="1300">
              <a:latin typeface="ＭＳ Ｐゴシック"/>
            </a:rPr>
            <a:t>年間，国の大型景気対策とも連動し，立ち遅れていた都市基盤（地下鉄・道路・下水道等）や生活基盤（文・スポーツ施設等）の整備を市債を活用して行ってきたことから，市民生活向上に寄与する社会資本整備が飛躍的に向上した半面，市債発行額が増加したものである。しかしながら，市債残高も大幅に増加したものの，平成</a:t>
          </a:r>
          <a:r>
            <a:rPr kumimoji="1" lang="en-US" altLang="ja-JP" sz="1300">
              <a:latin typeface="ＭＳ Ｐゴシック"/>
            </a:rPr>
            <a:t>16</a:t>
          </a:r>
          <a:r>
            <a:rPr kumimoji="1" lang="ja-JP" altLang="en-US" sz="1300">
              <a:latin typeface="ＭＳ Ｐゴシック"/>
            </a:rPr>
            <a:t>年度をピークに毎年着実に縮減しており，今後も引き続き，市債発行額の抑制による高止まりした公債費の縮減に努める。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年度よりも減少した理由として，歳入面においては，平成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年度における地方消費税交付金の歳入超過（</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億円）より減少したことや，平成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年度における諸収入の歳入不足額が平成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年度よりも増加したことなどが挙げられる。歳出面においては，歳出不要額が平成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年度と比較すると</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億円増となっているが，これは商工金融資金貸付金等の貸付金の不用額が平成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年度よりも増加したことが要因である。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上記のような理由から実質収支が減少したことに伴い，実質単年度収支についても平成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年度よりも減となったものである。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年度も全会計で黒字となっており，平成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年度以降，全会計黒字化が継続している。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年度の全会計ベースでの黒字額は</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億円となっており，対前年度比では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億円の増となっている。これは，下水道事業会計において対前年度比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億円の増となったことが主な要因である。</a:t>
          </a:r>
          <a:endParaRPr lang="ja-JP" altLang="ja-JP" sz="1400">
            <a:effectLst/>
          </a:endParaRPr>
        </a:p>
        <a:p>
          <a:r>
            <a:rPr kumimoji="1" lang="ja-JP" altLang="ja-JP" sz="1100">
              <a:solidFill>
                <a:schemeClr val="dk1"/>
              </a:solidFill>
              <a:effectLst/>
              <a:latin typeface="+mn-lt"/>
              <a:ea typeface="+mn-ea"/>
              <a:cs typeface="+mn-cs"/>
            </a:rPr>
            <a:t>　また，標準財政規模比では対前年度比</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12.18</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808157496</v>
      </c>
      <c r="BO4" s="381"/>
      <c r="BP4" s="381"/>
      <c r="BQ4" s="381"/>
      <c r="BR4" s="381"/>
      <c r="BS4" s="381"/>
      <c r="BT4" s="381"/>
      <c r="BU4" s="382"/>
      <c r="BV4" s="380">
        <v>798701911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793768959</v>
      </c>
      <c r="BO5" s="418"/>
      <c r="BP5" s="418"/>
      <c r="BQ5" s="418"/>
      <c r="BR5" s="418"/>
      <c r="BS5" s="418"/>
      <c r="BT5" s="418"/>
      <c r="BU5" s="419"/>
      <c r="BV5" s="417">
        <v>784393260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94.3</v>
      </c>
      <c r="CU5" s="415"/>
      <c r="CV5" s="415"/>
      <c r="CW5" s="415"/>
      <c r="CX5" s="415"/>
      <c r="CY5" s="415"/>
      <c r="CZ5" s="415"/>
      <c r="DA5" s="416"/>
      <c r="DB5" s="414">
        <v>92.5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14388537</v>
      </c>
      <c r="BO6" s="418"/>
      <c r="BP6" s="418"/>
      <c r="BQ6" s="418"/>
      <c r="BR6" s="418"/>
      <c r="BS6" s="418"/>
      <c r="BT6" s="418"/>
      <c r="BU6" s="419"/>
      <c r="BV6" s="417">
        <v>14308651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102.9</v>
      </c>
      <c r="CU6" s="455"/>
      <c r="CV6" s="455"/>
      <c r="CW6" s="455"/>
      <c r="CX6" s="455"/>
      <c r="CY6" s="455"/>
      <c r="CZ6" s="455"/>
      <c r="DA6" s="456"/>
      <c r="DB6" s="454">
        <v>102.2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4937989</v>
      </c>
      <c r="BO7" s="418"/>
      <c r="BP7" s="418"/>
      <c r="BQ7" s="418"/>
      <c r="BR7" s="418"/>
      <c r="BS7" s="418"/>
      <c r="BT7" s="418"/>
      <c r="BU7" s="419"/>
      <c r="BV7" s="417">
        <v>3616666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360350301</v>
      </c>
      <c r="CU7" s="418"/>
      <c r="CV7" s="418"/>
      <c r="CW7" s="418"/>
      <c r="CX7" s="418"/>
      <c r="CY7" s="418"/>
      <c r="CZ7" s="418"/>
      <c r="DA7" s="419"/>
      <c r="DB7" s="417">
        <v>357652638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9450548</v>
      </c>
      <c r="BO8" s="418"/>
      <c r="BP8" s="418"/>
      <c r="BQ8" s="418"/>
      <c r="BR8" s="418"/>
      <c r="BS8" s="418"/>
      <c r="BT8" s="418"/>
      <c r="BU8" s="419"/>
      <c r="BV8" s="417">
        <v>10691985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0.89</v>
      </c>
      <c r="CU8" s="458"/>
      <c r="CV8" s="458"/>
      <c r="CW8" s="458"/>
      <c r="CX8" s="458"/>
      <c r="CY8" s="458"/>
      <c r="CZ8" s="458"/>
      <c r="DA8" s="459"/>
      <c r="DB8" s="457">
        <v>0.88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1538681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-1241437</v>
      </c>
      <c r="BO9" s="418"/>
      <c r="BP9" s="418"/>
      <c r="BQ9" s="418"/>
      <c r="BR9" s="418"/>
      <c r="BS9" s="418"/>
      <c r="BT9" s="418"/>
      <c r="BU9" s="419"/>
      <c r="BV9" s="417">
        <v>3281581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21.7</v>
      </c>
      <c r="CU9" s="415"/>
      <c r="CV9" s="415"/>
      <c r="CW9" s="415"/>
      <c r="CX9" s="415"/>
      <c r="CY9" s="415"/>
      <c r="CZ9" s="415"/>
      <c r="DA9" s="416"/>
      <c r="DB9" s="414">
        <v>21.7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1463743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5824123</v>
      </c>
      <c r="BO10" s="418"/>
      <c r="BP10" s="418"/>
      <c r="BQ10" s="418"/>
      <c r="BR10" s="418"/>
      <c r="BS10" s="418"/>
      <c r="BT10" s="418"/>
      <c r="BU10" s="419"/>
      <c r="BV10" s="417">
        <v>3900971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1514924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4000000</v>
      </c>
      <c r="BO12" s="418"/>
      <c r="BP12" s="418"/>
      <c r="BQ12" s="418"/>
      <c r="BR12" s="418"/>
      <c r="BS12" s="418"/>
      <c r="BT12" s="418"/>
      <c r="BU12" s="419"/>
      <c r="BV12" s="417">
        <v>1500000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1482778</v>
      </c>
      <c r="S13" s="499"/>
      <c r="T13" s="499"/>
      <c r="U13" s="499"/>
      <c r="V13" s="500"/>
      <c r="W13" s="433" t="s">
        <v>124</v>
      </c>
      <c r="X13" s="434"/>
      <c r="Y13" s="434"/>
      <c r="Z13" s="434"/>
      <c r="AA13" s="434"/>
      <c r="AB13" s="424"/>
      <c r="AC13" s="468">
        <v>4142</v>
      </c>
      <c r="AD13" s="469"/>
      <c r="AE13" s="469"/>
      <c r="AF13" s="469"/>
      <c r="AG13" s="508"/>
      <c r="AH13" s="468">
        <v>4138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582686</v>
      </c>
      <c r="BO13" s="418"/>
      <c r="BP13" s="418"/>
      <c r="BQ13" s="418"/>
      <c r="BR13" s="418"/>
      <c r="BS13" s="418"/>
      <c r="BT13" s="418"/>
      <c r="BU13" s="419"/>
      <c r="BV13" s="417">
        <v>5682552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12.4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1500955</v>
      </c>
      <c r="S14" s="499"/>
      <c r="T14" s="499"/>
      <c r="U14" s="499"/>
      <c r="V14" s="500"/>
      <c r="W14" s="407"/>
      <c r="X14" s="408"/>
      <c r="Y14" s="408"/>
      <c r="Z14" s="408"/>
      <c r="AA14" s="408"/>
      <c r="AB14" s="397"/>
      <c r="AC14" s="501">
        <v>0.7</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152.69999999999999</v>
      </c>
      <c r="CU14" s="513"/>
      <c r="CV14" s="513"/>
      <c r="CW14" s="513"/>
      <c r="CX14" s="513"/>
      <c r="CY14" s="513"/>
      <c r="CZ14" s="513"/>
      <c r="DA14" s="514"/>
      <c r="DB14" s="512">
        <v>162.4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1471072</v>
      </c>
      <c r="S15" s="499"/>
      <c r="T15" s="499"/>
      <c r="U15" s="499"/>
      <c r="V15" s="500"/>
      <c r="W15" s="433" t="s">
        <v>131</v>
      </c>
      <c r="X15" s="434"/>
      <c r="Y15" s="434"/>
      <c r="Z15" s="434"/>
      <c r="AA15" s="434"/>
      <c r="AB15" s="424"/>
      <c r="AC15" s="468">
        <v>92515</v>
      </c>
      <c r="AD15" s="469"/>
      <c r="AE15" s="469"/>
      <c r="AF15" s="469"/>
      <c r="AG15" s="508"/>
      <c r="AH15" s="468">
        <v>84155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233443434</v>
      </c>
      <c r="BO15" s="381"/>
      <c r="BP15" s="381"/>
      <c r="BQ15" s="381"/>
      <c r="BR15" s="381"/>
      <c r="BS15" s="381"/>
      <c r="BT15" s="381"/>
      <c r="BU15" s="382"/>
      <c r="BV15" s="380">
        <v>226348248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15</v>
      </c>
      <c r="AD16" s="502"/>
      <c r="AE16" s="502"/>
      <c r="AF16" s="502"/>
      <c r="AG16" s="503"/>
      <c r="AH16" s="501">
        <v>13.9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260306629</v>
      </c>
      <c r="BO16" s="418"/>
      <c r="BP16" s="418"/>
      <c r="BQ16" s="418"/>
      <c r="BR16" s="418"/>
      <c r="BS16" s="418"/>
      <c r="BT16" s="418"/>
      <c r="BU16" s="419"/>
      <c r="BV16" s="417">
        <v>254865329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519335</v>
      </c>
      <c r="AD17" s="469"/>
      <c r="AE17" s="469"/>
      <c r="AF17" s="469"/>
      <c r="AG17" s="508"/>
      <c r="AH17" s="468">
        <v>517314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302537601</v>
      </c>
      <c r="BO17" s="418"/>
      <c r="BP17" s="418"/>
      <c r="BQ17" s="418"/>
      <c r="BR17" s="418"/>
      <c r="BS17" s="418"/>
      <c r="BT17" s="418"/>
      <c r="BU17" s="419"/>
      <c r="BV17" s="417">
        <v>292951415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343.39</v>
      </c>
      <c r="M18" s="530"/>
      <c r="N18" s="530"/>
      <c r="O18" s="530"/>
      <c r="P18" s="530"/>
      <c r="Q18" s="530"/>
      <c r="R18" s="531"/>
      <c r="S18" s="531"/>
      <c r="T18" s="531"/>
      <c r="U18" s="531"/>
      <c r="V18" s="532"/>
      <c r="W18" s="435"/>
      <c r="X18" s="436"/>
      <c r="Y18" s="436"/>
      <c r="Z18" s="436"/>
      <c r="AA18" s="436"/>
      <c r="AB18" s="427"/>
      <c r="AC18" s="533">
        <v>84.3</v>
      </c>
      <c r="AD18" s="534"/>
      <c r="AE18" s="534"/>
      <c r="AF18" s="534"/>
      <c r="AG18" s="535"/>
      <c r="AH18" s="533">
        <v>85.4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349492368</v>
      </c>
      <c r="BO18" s="418"/>
      <c r="BP18" s="418"/>
      <c r="BQ18" s="418"/>
      <c r="BR18" s="418"/>
      <c r="BS18" s="418"/>
      <c r="BT18" s="418"/>
      <c r="BU18" s="419"/>
      <c r="BV18" s="417">
        <v>349066167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4481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432524431</v>
      </c>
      <c r="BO19" s="418"/>
      <c r="BP19" s="418"/>
      <c r="BQ19" s="418"/>
      <c r="BR19" s="418"/>
      <c r="BS19" s="418"/>
      <c r="BT19" s="418"/>
      <c r="BU19" s="419"/>
      <c r="BV19" s="417">
        <v>425696834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764820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1226610247</v>
      </c>
      <c r="BO23" s="418"/>
      <c r="BP23" s="418"/>
      <c r="BQ23" s="418"/>
      <c r="BR23" s="418"/>
      <c r="BS23" s="418"/>
      <c r="BT23" s="418"/>
      <c r="BU23" s="419"/>
      <c r="BV23" s="417">
        <v>1238606550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13000</v>
      </c>
      <c r="R24" s="469"/>
      <c r="S24" s="469"/>
      <c r="T24" s="469"/>
      <c r="U24" s="469"/>
      <c r="V24" s="508"/>
      <c r="W24" s="563"/>
      <c r="X24" s="551"/>
      <c r="Y24" s="552"/>
      <c r="Z24" s="467" t="s">
        <v>155</v>
      </c>
      <c r="AA24" s="447"/>
      <c r="AB24" s="447"/>
      <c r="AC24" s="447"/>
      <c r="AD24" s="447"/>
      <c r="AE24" s="447"/>
      <c r="AF24" s="447"/>
      <c r="AG24" s="448"/>
      <c r="AH24" s="468">
        <v>7741</v>
      </c>
      <c r="AI24" s="469"/>
      <c r="AJ24" s="469"/>
      <c r="AK24" s="469"/>
      <c r="AL24" s="508"/>
      <c r="AM24" s="468">
        <v>24422855</v>
      </c>
      <c r="AN24" s="469"/>
      <c r="AO24" s="469"/>
      <c r="AP24" s="469"/>
      <c r="AQ24" s="469"/>
      <c r="AR24" s="508"/>
      <c r="AS24" s="468">
        <v>3155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288158738</v>
      </c>
      <c r="BO24" s="418"/>
      <c r="BP24" s="418"/>
      <c r="BQ24" s="418"/>
      <c r="BR24" s="418"/>
      <c r="BS24" s="418"/>
      <c r="BT24" s="418"/>
      <c r="BU24" s="419"/>
      <c r="BV24" s="417">
        <v>304457454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3</v>
      </c>
      <c r="M25" s="469"/>
      <c r="N25" s="469"/>
      <c r="O25" s="469"/>
      <c r="P25" s="508"/>
      <c r="Q25" s="468">
        <v>10400</v>
      </c>
      <c r="R25" s="469"/>
      <c r="S25" s="469"/>
      <c r="T25" s="469"/>
      <c r="U25" s="469"/>
      <c r="V25" s="508"/>
      <c r="W25" s="563"/>
      <c r="X25" s="551"/>
      <c r="Y25" s="552"/>
      <c r="Z25" s="467" t="s">
        <v>158</v>
      </c>
      <c r="AA25" s="447"/>
      <c r="AB25" s="447"/>
      <c r="AC25" s="447"/>
      <c r="AD25" s="447"/>
      <c r="AE25" s="447"/>
      <c r="AF25" s="447"/>
      <c r="AG25" s="448"/>
      <c r="AH25" s="468">
        <v>1082</v>
      </c>
      <c r="AI25" s="469"/>
      <c r="AJ25" s="469"/>
      <c r="AK25" s="469"/>
      <c r="AL25" s="508"/>
      <c r="AM25" s="468">
        <v>3422366</v>
      </c>
      <c r="AN25" s="469"/>
      <c r="AO25" s="469"/>
      <c r="AP25" s="469"/>
      <c r="AQ25" s="469"/>
      <c r="AR25" s="508"/>
      <c r="AS25" s="468">
        <v>3163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176987024</v>
      </c>
      <c r="BO25" s="381"/>
      <c r="BP25" s="381"/>
      <c r="BQ25" s="381"/>
      <c r="BR25" s="381"/>
      <c r="BS25" s="381"/>
      <c r="BT25" s="381"/>
      <c r="BU25" s="382"/>
      <c r="BV25" s="380">
        <v>167041524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8500</v>
      </c>
      <c r="R26" s="469"/>
      <c r="S26" s="469"/>
      <c r="T26" s="469"/>
      <c r="U26" s="469"/>
      <c r="V26" s="508"/>
      <c r="W26" s="563"/>
      <c r="X26" s="551"/>
      <c r="Y26" s="552"/>
      <c r="Z26" s="467" t="s">
        <v>161</v>
      </c>
      <c r="AA26" s="573"/>
      <c r="AB26" s="573"/>
      <c r="AC26" s="573"/>
      <c r="AD26" s="573"/>
      <c r="AE26" s="573"/>
      <c r="AF26" s="573"/>
      <c r="AG26" s="574"/>
      <c r="AH26" s="468">
        <v>705</v>
      </c>
      <c r="AI26" s="469"/>
      <c r="AJ26" s="469"/>
      <c r="AK26" s="469"/>
      <c r="AL26" s="508"/>
      <c r="AM26" s="468">
        <v>2180565</v>
      </c>
      <c r="AN26" s="469"/>
      <c r="AO26" s="469"/>
      <c r="AP26" s="469"/>
      <c r="AQ26" s="469"/>
      <c r="AR26" s="508"/>
      <c r="AS26" s="468">
        <v>3093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5648842</v>
      </c>
      <c r="BO26" s="418"/>
      <c r="BP26" s="418"/>
      <c r="BQ26" s="418"/>
      <c r="BR26" s="418"/>
      <c r="BS26" s="418"/>
      <c r="BT26" s="418"/>
      <c r="BU26" s="419"/>
      <c r="BV26" s="417">
        <v>6083607</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10600</v>
      </c>
      <c r="R27" s="469"/>
      <c r="S27" s="469"/>
      <c r="T27" s="469"/>
      <c r="U27" s="469"/>
      <c r="V27" s="508"/>
      <c r="W27" s="563"/>
      <c r="X27" s="551"/>
      <c r="Y27" s="552"/>
      <c r="Z27" s="467" t="s">
        <v>164</v>
      </c>
      <c r="AA27" s="447"/>
      <c r="AB27" s="447"/>
      <c r="AC27" s="447"/>
      <c r="AD27" s="447"/>
      <c r="AE27" s="447"/>
      <c r="AF27" s="447"/>
      <c r="AG27" s="448"/>
      <c r="AH27" s="468">
        <v>6652</v>
      </c>
      <c r="AI27" s="469"/>
      <c r="AJ27" s="469"/>
      <c r="AK27" s="469"/>
      <c r="AL27" s="508"/>
      <c r="AM27" s="468">
        <v>23538939</v>
      </c>
      <c r="AN27" s="469"/>
      <c r="AO27" s="469"/>
      <c r="AP27" s="469"/>
      <c r="AQ27" s="469"/>
      <c r="AR27" s="508"/>
      <c r="AS27" s="468">
        <v>3539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6424522</v>
      </c>
      <c r="BO27" s="587"/>
      <c r="BP27" s="587"/>
      <c r="BQ27" s="587"/>
      <c r="BR27" s="587"/>
      <c r="BS27" s="587"/>
      <c r="BT27" s="587"/>
      <c r="BU27" s="588"/>
      <c r="BV27" s="586">
        <v>6419340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9700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24201521</v>
      </c>
      <c r="BO28" s="381"/>
      <c r="BP28" s="381"/>
      <c r="BQ28" s="381"/>
      <c r="BR28" s="381"/>
      <c r="BS28" s="381"/>
      <c r="BT28" s="381"/>
      <c r="BU28" s="382"/>
      <c r="BV28" s="380">
        <v>22377398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60</v>
      </c>
      <c r="M29" s="469"/>
      <c r="N29" s="469"/>
      <c r="O29" s="469"/>
      <c r="P29" s="508"/>
      <c r="Q29" s="468">
        <v>8800</v>
      </c>
      <c r="R29" s="469"/>
      <c r="S29" s="469"/>
      <c r="T29" s="469"/>
      <c r="U29" s="469"/>
      <c r="V29" s="508"/>
      <c r="W29" s="564"/>
      <c r="X29" s="565"/>
      <c r="Y29" s="566"/>
      <c r="Z29" s="467" t="s">
        <v>171</v>
      </c>
      <c r="AA29" s="447"/>
      <c r="AB29" s="447"/>
      <c r="AC29" s="447"/>
      <c r="AD29" s="447"/>
      <c r="AE29" s="447"/>
      <c r="AF29" s="447"/>
      <c r="AG29" s="448"/>
      <c r="AH29" s="468">
        <v>14393</v>
      </c>
      <c r="AI29" s="469"/>
      <c r="AJ29" s="469"/>
      <c r="AK29" s="469"/>
      <c r="AL29" s="508"/>
      <c r="AM29" s="468">
        <v>47961794</v>
      </c>
      <c r="AN29" s="469"/>
      <c r="AO29" s="469"/>
      <c r="AP29" s="469"/>
      <c r="AQ29" s="469"/>
      <c r="AR29" s="508"/>
      <c r="AS29" s="468">
        <v>3332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5309175</v>
      </c>
      <c r="BO29" s="418"/>
      <c r="BP29" s="418"/>
      <c r="BQ29" s="418"/>
      <c r="BR29" s="418"/>
      <c r="BS29" s="418"/>
      <c r="BT29" s="418"/>
      <c r="BU29" s="419"/>
      <c r="BV29" s="417">
        <v>5259212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29600101</v>
      </c>
      <c r="BO30" s="587"/>
      <c r="BP30" s="587"/>
      <c r="BQ30" s="587"/>
      <c r="BR30" s="587"/>
      <c r="BS30" s="587"/>
      <c r="BT30" s="587"/>
      <c r="BU30" s="588"/>
      <c r="BV30" s="586">
        <v>22511642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後期高齢者医療特別会計</v>
      </c>
      <c r="X34" s="599"/>
      <c r="Y34" s="599"/>
      <c r="Z34" s="599"/>
      <c r="AA34" s="599"/>
      <c r="AB34" s="599"/>
      <c r="AC34" s="599"/>
      <c r="AD34" s="599"/>
      <c r="AE34" s="599"/>
      <c r="AF34" s="599"/>
      <c r="AG34" s="599"/>
      <c r="AH34" s="599"/>
      <c r="AI34" s="599"/>
      <c r="AJ34" s="599"/>
      <c r="AK34" s="599"/>
      <c r="AL34" s="167"/>
      <c r="AM34" s="598">
        <f>IF(AO34="","",MAX(C34:D43,U34:V43)+1)</f>
        <v>12</v>
      </c>
      <c r="AN34" s="598"/>
      <c r="AO34" s="599" t="str">
        <f>IF('各会計、関係団体の財政状況及び健全化判断比率'!B32="","",'各会計、関係団体の財政状況及び健全化判断比率'!B32)</f>
        <v>モーターボート競走事業会計</v>
      </c>
      <c r="AP34" s="599"/>
      <c r="AQ34" s="599"/>
      <c r="AR34" s="599"/>
      <c r="AS34" s="599"/>
      <c r="AT34" s="599"/>
      <c r="AU34" s="599"/>
      <c r="AV34" s="599"/>
      <c r="AW34" s="599"/>
      <c r="AX34" s="599"/>
      <c r="AY34" s="599"/>
      <c r="AZ34" s="599"/>
      <c r="BA34" s="599"/>
      <c r="BB34" s="599"/>
      <c r="BC34" s="599"/>
      <c r="BD34" s="167"/>
      <c r="BE34" s="598">
        <f>IF(BG34="","",MAX(C34:D43,U34:V43,AM34:AN43)+1)</f>
        <v>17</v>
      </c>
      <c r="BF34" s="598"/>
      <c r="BG34" s="599" t="str">
        <f>IF('各会計、関係団体の財政状況及び健全化判断比率'!B37="","",'各会計、関係団体の財政状況及び健全化判断比率'!B37)</f>
        <v>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21</v>
      </c>
      <c r="BX34" s="598"/>
      <c r="BY34" s="599" t="str">
        <f>IF('各会計、関係団体の財政状況及び健全化判断比率'!B68="","",'各会計、関係団体の財政状況及び健全化判断比率'!B68)</f>
        <v>福岡都市圏広域行政事業組合（一般会計）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30</v>
      </c>
      <c r="CP34" s="598"/>
      <c r="CQ34" s="599" t="str">
        <f>IF('各会計、関係団体の財政状況及び健全化判断比率'!BS7="","",'各会計、関係団体の財政状況及び健全化判断比率'!BS7)</f>
        <v>福岡市緑のまちづくり協会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母子父子寡婦福祉資金貸付事業特別会計</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13</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f t="shared" ref="BE35:BE43" si="1">IF(BG35="","",BE34+1)</f>
        <v>18</v>
      </c>
      <c r="BF35" s="598"/>
      <c r="BG35" s="599" t="str">
        <f>IF('各会計、関係団体の財政状況及び健全化判断比率'!B38="","",'各会計、関係団体の財政状況及び健全化判断比率'!B38)</f>
        <v>中央卸売市場特別会計</v>
      </c>
      <c r="BH35" s="599"/>
      <c r="BI35" s="599"/>
      <c r="BJ35" s="599"/>
      <c r="BK35" s="599"/>
      <c r="BL35" s="599"/>
      <c r="BM35" s="599"/>
      <c r="BN35" s="599"/>
      <c r="BO35" s="599"/>
      <c r="BP35" s="599"/>
      <c r="BQ35" s="599"/>
      <c r="BR35" s="599"/>
      <c r="BS35" s="599"/>
      <c r="BT35" s="599"/>
      <c r="BU35" s="599"/>
      <c r="BV35" s="167"/>
      <c r="BW35" s="598">
        <f t="shared" ref="BW35:BW43" si="2">IF(BY35="","",BW34+1)</f>
        <v>22</v>
      </c>
      <c r="BX35" s="598"/>
      <c r="BY35" s="599" t="str">
        <f>IF('各会計、関係団体の財政状況及び健全化判断比率'!B69="","",'各会計、関係団体の財政状況及び健全化判断比率'!B69)</f>
        <v>福岡都市圏広域行政事業組合（特別会計）</v>
      </c>
      <c r="BZ35" s="599"/>
      <c r="CA35" s="599"/>
      <c r="CB35" s="599"/>
      <c r="CC35" s="599"/>
      <c r="CD35" s="599"/>
      <c r="CE35" s="599"/>
      <c r="CF35" s="599"/>
      <c r="CG35" s="599"/>
      <c r="CH35" s="599"/>
      <c r="CI35" s="599"/>
      <c r="CJ35" s="599"/>
      <c r="CK35" s="599"/>
      <c r="CL35" s="599"/>
      <c r="CM35" s="599"/>
      <c r="CN35" s="167"/>
      <c r="CO35" s="598">
        <f t="shared" ref="CO35:CO43" si="3">IF(CQ35="","",CO34+1)</f>
        <v>31</v>
      </c>
      <c r="CP35" s="598"/>
      <c r="CQ35" s="599" t="str">
        <f>IF('各会計、関係団体の財政状況及び健全化判断比率'!BS8="","",'各会計、関係団体の財政状況及び健全化判断比率'!BS8)</f>
        <v>福岡コンベンションセンター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伊都土地区画整理事業特別会計</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14</v>
      </c>
      <c r="AN36" s="598"/>
      <c r="AO36" s="599" t="str">
        <f>IF('各会計、関係団体の財政状況及び健全化判断比率'!B34="","",'各会計、関係団体の財政状況及び健全化判断比率'!B34)</f>
        <v>水道事業会計</v>
      </c>
      <c r="AP36" s="599"/>
      <c r="AQ36" s="599"/>
      <c r="AR36" s="599"/>
      <c r="AS36" s="599"/>
      <c r="AT36" s="599"/>
      <c r="AU36" s="599"/>
      <c r="AV36" s="599"/>
      <c r="AW36" s="599"/>
      <c r="AX36" s="599"/>
      <c r="AY36" s="599"/>
      <c r="AZ36" s="599"/>
      <c r="BA36" s="599"/>
      <c r="BB36" s="599"/>
      <c r="BC36" s="599"/>
      <c r="BD36" s="167"/>
      <c r="BE36" s="598">
        <f t="shared" si="1"/>
        <v>19</v>
      </c>
      <c r="BF36" s="598"/>
      <c r="BG36" s="599" t="str">
        <f>IF('各会計、関係団体の財政状況及び健全化判断比率'!B39="","",'各会計、関係団体の財政状況及び健全化判断比率'!B39)</f>
        <v>市営渡船事業特別会計</v>
      </c>
      <c r="BH36" s="599"/>
      <c r="BI36" s="599"/>
      <c r="BJ36" s="599"/>
      <c r="BK36" s="599"/>
      <c r="BL36" s="599"/>
      <c r="BM36" s="599"/>
      <c r="BN36" s="599"/>
      <c r="BO36" s="599"/>
      <c r="BP36" s="599"/>
      <c r="BQ36" s="599"/>
      <c r="BR36" s="599"/>
      <c r="BS36" s="599"/>
      <c r="BT36" s="599"/>
      <c r="BU36" s="599"/>
      <c r="BV36" s="167"/>
      <c r="BW36" s="598">
        <f t="shared" si="2"/>
        <v>23</v>
      </c>
      <c r="BX36" s="598"/>
      <c r="BY36" s="599" t="str">
        <f>IF('各会計、関係団体の財政状況及び健全化判断比率'!B70="","",'各会計、関係団体の財政状況及び健全化判断比率'!B70)</f>
        <v>福岡自治振興組合</v>
      </c>
      <c r="BZ36" s="599"/>
      <c r="CA36" s="599"/>
      <c r="CB36" s="599"/>
      <c r="CC36" s="599"/>
      <c r="CD36" s="599"/>
      <c r="CE36" s="599"/>
      <c r="CF36" s="599"/>
      <c r="CG36" s="599"/>
      <c r="CH36" s="599"/>
      <c r="CI36" s="599"/>
      <c r="CJ36" s="599"/>
      <c r="CK36" s="599"/>
      <c r="CL36" s="599"/>
      <c r="CM36" s="599"/>
      <c r="CN36" s="167"/>
      <c r="CO36" s="598">
        <f t="shared" si="3"/>
        <v>32</v>
      </c>
      <c r="CP36" s="598"/>
      <c r="CQ36" s="599" t="str">
        <f>IF('各会計、関係団体の財政状況及び健全化判断比率'!BS9="","",'各会計、関係団体の財政状況及び健全化判断比率'!BS9)</f>
        <v>福岡市中小企業従業員福祉協会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香椎駅周辺土地区画整理事業特別会計</v>
      </c>
      <c r="F37" s="599"/>
      <c r="G37" s="599"/>
      <c r="H37" s="599"/>
      <c r="I37" s="599"/>
      <c r="J37" s="599"/>
      <c r="K37" s="599"/>
      <c r="L37" s="599"/>
      <c r="M37" s="599"/>
      <c r="N37" s="599"/>
      <c r="O37" s="599"/>
      <c r="P37" s="599"/>
      <c r="Q37" s="599"/>
      <c r="R37" s="599"/>
      <c r="S37" s="599"/>
      <c r="T37" s="167"/>
      <c r="U37" s="598">
        <f t="shared" si="4"/>
        <v>11</v>
      </c>
      <c r="V37" s="598"/>
      <c r="W37" s="599" t="str">
        <f>IF('各会計、関係団体の財政状況及び健全化判断比率'!B31="","",'各会計、関係団体の財政状況及び健全化判断比率'!B31)</f>
        <v>駐車場特別会計</v>
      </c>
      <c r="X37" s="599"/>
      <c r="Y37" s="599"/>
      <c r="Z37" s="599"/>
      <c r="AA37" s="599"/>
      <c r="AB37" s="599"/>
      <c r="AC37" s="599"/>
      <c r="AD37" s="599"/>
      <c r="AE37" s="599"/>
      <c r="AF37" s="599"/>
      <c r="AG37" s="599"/>
      <c r="AH37" s="599"/>
      <c r="AI37" s="599"/>
      <c r="AJ37" s="599"/>
      <c r="AK37" s="599"/>
      <c r="AL37" s="167"/>
      <c r="AM37" s="598">
        <f t="shared" si="0"/>
        <v>15</v>
      </c>
      <c r="AN37" s="598"/>
      <c r="AO37" s="599" t="str">
        <f>IF('各会計、関係団体の財政状況及び健全化判断比率'!B35="","",'各会計、関係団体の財政状況及び健全化判断比率'!B35)</f>
        <v>工業用水道事業会計</v>
      </c>
      <c r="AP37" s="599"/>
      <c r="AQ37" s="599"/>
      <c r="AR37" s="599"/>
      <c r="AS37" s="599"/>
      <c r="AT37" s="599"/>
      <c r="AU37" s="599"/>
      <c r="AV37" s="599"/>
      <c r="AW37" s="599"/>
      <c r="AX37" s="599"/>
      <c r="AY37" s="599"/>
      <c r="AZ37" s="599"/>
      <c r="BA37" s="599"/>
      <c r="BB37" s="599"/>
      <c r="BC37" s="599"/>
      <c r="BD37" s="167"/>
      <c r="BE37" s="598">
        <f t="shared" si="1"/>
        <v>20</v>
      </c>
      <c r="BF37" s="598"/>
      <c r="BG37" s="599" t="str">
        <f>IF('各会計、関係団体の財政状況及び健全化判断比率'!B40="","",'各会計、関係団体の財政状況及び健全化判断比率'!B40)</f>
        <v>港湾整備事業特別会計</v>
      </c>
      <c r="BH37" s="599"/>
      <c r="BI37" s="599"/>
      <c r="BJ37" s="599"/>
      <c r="BK37" s="599"/>
      <c r="BL37" s="599"/>
      <c r="BM37" s="599"/>
      <c r="BN37" s="599"/>
      <c r="BO37" s="599"/>
      <c r="BP37" s="599"/>
      <c r="BQ37" s="599"/>
      <c r="BR37" s="599"/>
      <c r="BS37" s="599"/>
      <c r="BT37" s="599"/>
      <c r="BU37" s="599"/>
      <c r="BV37" s="167"/>
      <c r="BW37" s="598">
        <f t="shared" si="2"/>
        <v>24</v>
      </c>
      <c r="BX37" s="598"/>
      <c r="BY37" s="599" t="str">
        <f>IF('各会計、関係団体の財政状況及び健全化判断比率'!B71="","",'各会計、関係団体の財政状況及び健全化判断比率'!B71)</f>
        <v>糟屋郡篠栗町外一市五町財産組合</v>
      </c>
      <c r="BZ37" s="599"/>
      <c r="CA37" s="599"/>
      <c r="CB37" s="599"/>
      <c r="CC37" s="599"/>
      <c r="CD37" s="599"/>
      <c r="CE37" s="599"/>
      <c r="CF37" s="599"/>
      <c r="CG37" s="599"/>
      <c r="CH37" s="599"/>
      <c r="CI37" s="599"/>
      <c r="CJ37" s="599"/>
      <c r="CK37" s="599"/>
      <c r="CL37" s="599"/>
      <c r="CM37" s="599"/>
      <c r="CN37" s="167"/>
      <c r="CO37" s="598">
        <f t="shared" si="3"/>
        <v>33</v>
      </c>
      <c r="CP37" s="598"/>
      <c r="CQ37" s="599" t="str">
        <f>IF('各会計、関係団体の財政状況及び健全化判断比率'!BS10="","",'各会計、関係団体の財政状況及び健全化判断比率'!BS10)</f>
        <v>福岡観光コンベンションビューロー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公共用地先行取得事業特別会計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16</v>
      </c>
      <c r="AN38" s="598"/>
      <c r="AO38" s="599" t="str">
        <f>IF('各会計、関係団体の財政状況及び健全化判断比率'!B36="","",'各会計、関係団体の財政状況及び健全化判断比率'!B36)</f>
        <v>高速鉄道事業会計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25</v>
      </c>
      <c r="BX38" s="598"/>
      <c r="BY38" s="599" t="str">
        <f>IF('各会計、関係団体の財政状況及び健全化判断比率'!B72="","",'各会計、関係団体の財政状況及び健全化判断比率'!B72)</f>
        <v>北筑昇華苑組合</v>
      </c>
      <c r="BZ38" s="599"/>
      <c r="CA38" s="599"/>
      <c r="CB38" s="599"/>
      <c r="CC38" s="599"/>
      <c r="CD38" s="599"/>
      <c r="CE38" s="599"/>
      <c r="CF38" s="599"/>
      <c r="CG38" s="599"/>
      <c r="CH38" s="599"/>
      <c r="CI38" s="599"/>
      <c r="CJ38" s="599"/>
      <c r="CK38" s="599"/>
      <c r="CL38" s="599"/>
      <c r="CM38" s="599"/>
      <c r="CN38" s="167"/>
      <c r="CO38" s="598">
        <f t="shared" si="3"/>
        <v>34</v>
      </c>
      <c r="CP38" s="598"/>
      <c r="CQ38" s="599" t="str">
        <f>IF('各会計、関係団体の財政状況及び健全化判断比率'!BS11="","",'各会計、関係団体の財政状況及び健全化判断比率'!BS11)</f>
        <v>福岡市水道サービス公社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市立病院機構病院事業債管理特別会計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26</v>
      </c>
      <c r="BX39" s="598"/>
      <c r="BY39" s="599" t="str">
        <f>IF('各会計、関係団体の財政状況及び健全化判断比率'!B73="","",'各会計、関係団体の財政状況及び健全化判断比率'!B73)</f>
        <v>福岡都市圏南部環境事業組合</v>
      </c>
      <c r="BZ39" s="599"/>
      <c r="CA39" s="599"/>
      <c r="CB39" s="599"/>
      <c r="CC39" s="599"/>
      <c r="CD39" s="599"/>
      <c r="CE39" s="599"/>
      <c r="CF39" s="599"/>
      <c r="CG39" s="599"/>
      <c r="CH39" s="599"/>
      <c r="CI39" s="599"/>
      <c r="CJ39" s="599"/>
      <c r="CK39" s="599"/>
      <c r="CL39" s="599"/>
      <c r="CM39" s="599"/>
      <c r="CN39" s="167"/>
      <c r="CO39" s="598">
        <f t="shared" si="3"/>
        <v>35</v>
      </c>
      <c r="CP39" s="598"/>
      <c r="CQ39" s="599" t="str">
        <f>IF('各会計、関係団体の財政状況及び健全化判断比率'!BS12="","",'各会計、関係団体の財政状況及び健全化判断比率'!BS12)</f>
        <v>福岡市水産加工公社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市債管理特別会計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27</v>
      </c>
      <c r="BX40" s="598"/>
      <c r="BY40" s="599" t="str">
        <f>IF('各会計、関係団体の財政状況及び健全化判断比率'!B74="","",'各会計、関係団体の財政状況及び健全化判断比率'!B74)</f>
        <v>粕屋郡粕屋町外１市水利組合</v>
      </c>
      <c r="BZ40" s="599"/>
      <c r="CA40" s="599"/>
      <c r="CB40" s="599"/>
      <c r="CC40" s="599"/>
      <c r="CD40" s="599"/>
      <c r="CE40" s="599"/>
      <c r="CF40" s="599"/>
      <c r="CG40" s="599"/>
      <c r="CH40" s="599"/>
      <c r="CI40" s="599"/>
      <c r="CJ40" s="599"/>
      <c r="CK40" s="599"/>
      <c r="CL40" s="599"/>
      <c r="CM40" s="599"/>
      <c r="CN40" s="167"/>
      <c r="CO40" s="598">
        <f t="shared" si="3"/>
        <v>36</v>
      </c>
      <c r="CP40" s="598"/>
      <c r="CQ40" s="599" t="str">
        <f>IF('各会計、関係団体の財政状況及び健全化判断比率'!BS13="","",'各会計、関係団体の財政状況及び健全化判断比率'!BS13)</f>
        <v>福岡市交通事業振興会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28</v>
      </c>
      <c r="BX41" s="598"/>
      <c r="BY41" s="599" t="str">
        <f>IF('各会計、関係団体の財政状況及び健全化判断比率'!B75="","",'各会計、関係団体の財政状況及び健全化判断比率'!B75)</f>
        <v>福岡県後期高齢者医療広域連合</v>
      </c>
      <c r="BZ41" s="599"/>
      <c r="CA41" s="599"/>
      <c r="CB41" s="599"/>
      <c r="CC41" s="599"/>
      <c r="CD41" s="599"/>
      <c r="CE41" s="599"/>
      <c r="CF41" s="599"/>
      <c r="CG41" s="599"/>
      <c r="CH41" s="599"/>
      <c r="CI41" s="599"/>
      <c r="CJ41" s="599"/>
      <c r="CK41" s="599"/>
      <c r="CL41" s="599"/>
      <c r="CM41" s="599"/>
      <c r="CN41" s="167"/>
      <c r="CO41" s="598">
        <f t="shared" si="3"/>
        <v>37</v>
      </c>
      <c r="CP41" s="598"/>
      <c r="CQ41" s="599" t="str">
        <f>IF('各会計、関係団体の財政状況及び健全化判断比率'!BS14="","",'各会計、関係団体の財政状況及び健全化判断比率'!BS14)</f>
        <v>福岡市教育振興会</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29</v>
      </c>
      <c r="BX42" s="598"/>
      <c r="BY42" s="599" t="str">
        <f>IF('各会計、関係団体の財政状況及び健全化判断比率'!B76="","",'各会計、関係団体の財政状況及び健全化判断比率'!B76)</f>
        <v>福岡地区水道企業団</v>
      </c>
      <c r="BZ42" s="599"/>
      <c r="CA42" s="599"/>
      <c r="CB42" s="599"/>
      <c r="CC42" s="599"/>
      <c r="CD42" s="599"/>
      <c r="CE42" s="599"/>
      <c r="CF42" s="599"/>
      <c r="CG42" s="599"/>
      <c r="CH42" s="599"/>
      <c r="CI42" s="599"/>
      <c r="CJ42" s="599"/>
      <c r="CK42" s="599"/>
      <c r="CL42" s="599"/>
      <c r="CM42" s="599"/>
      <c r="CN42" s="167"/>
      <c r="CO42" s="598">
        <f t="shared" si="3"/>
        <v>38</v>
      </c>
      <c r="CP42" s="598"/>
      <c r="CQ42" s="599" t="str">
        <f>IF('各会計、関係団体の財政状況及び健全化判断比率'!BS15="","",'各会計、関係団体の財政状況及び健全化判断比率'!BS15)</f>
        <v>福岡市スポーツ協会</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39</v>
      </c>
      <c r="CP43" s="598"/>
      <c r="CQ43" s="599" t="str">
        <f>IF('各会計、関係団体の財政状況及び健全化判断比率'!BS16="","",'各会計、関係団体の財政状況及び健全化判断比率'!BS16)</f>
        <v>福岡市文化芸術振興財団</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4" t="s">
        <v>537</v>
      </c>
      <c r="D34" s="1184"/>
      <c r="E34" s="1185"/>
      <c r="F34" s="32">
        <v>2.34</v>
      </c>
      <c r="G34" s="33">
        <v>2.95</v>
      </c>
      <c r="H34" s="33">
        <v>3.31</v>
      </c>
      <c r="I34" s="33">
        <v>3.42</v>
      </c>
      <c r="J34" s="34">
        <v>4.0199999999999996</v>
      </c>
      <c r="K34" s="22"/>
      <c r="L34" s="22"/>
      <c r="M34" s="22"/>
      <c r="N34" s="22"/>
      <c r="O34" s="22"/>
      <c r="P34" s="22"/>
    </row>
    <row r="35" spans="1:16" ht="39" customHeight="1">
      <c r="A35" s="22"/>
      <c r="B35" s="35"/>
      <c r="C35" s="1178" t="s">
        <v>538</v>
      </c>
      <c r="D35" s="1179"/>
      <c r="E35" s="1180"/>
      <c r="F35" s="36">
        <v>2.56</v>
      </c>
      <c r="G35" s="37">
        <v>2.61</v>
      </c>
      <c r="H35" s="37">
        <v>2.08</v>
      </c>
      <c r="I35" s="37">
        <v>2.98</v>
      </c>
      <c r="J35" s="38">
        <v>2.62</v>
      </c>
      <c r="K35" s="22"/>
      <c r="L35" s="22"/>
      <c r="M35" s="22"/>
      <c r="N35" s="22"/>
      <c r="O35" s="22"/>
      <c r="P35" s="22"/>
    </row>
    <row r="36" spans="1:16" ht="39" customHeight="1">
      <c r="A36" s="22"/>
      <c r="B36" s="35"/>
      <c r="C36" s="1178" t="s">
        <v>539</v>
      </c>
      <c r="D36" s="1179"/>
      <c r="E36" s="1180"/>
      <c r="F36" s="36" t="s">
        <v>540</v>
      </c>
      <c r="G36" s="37" t="s">
        <v>540</v>
      </c>
      <c r="H36" s="37" t="s">
        <v>540</v>
      </c>
      <c r="I36" s="37" t="s">
        <v>540</v>
      </c>
      <c r="J36" s="38">
        <v>2.4</v>
      </c>
      <c r="K36" s="22"/>
      <c r="L36" s="22"/>
      <c r="M36" s="22"/>
      <c r="N36" s="22"/>
      <c r="O36" s="22"/>
      <c r="P36" s="22"/>
    </row>
    <row r="37" spans="1:16" ht="39" customHeight="1">
      <c r="A37" s="22"/>
      <c r="B37" s="35"/>
      <c r="C37" s="1178" t="s">
        <v>541</v>
      </c>
      <c r="D37" s="1179"/>
      <c r="E37" s="1180"/>
      <c r="F37" s="36">
        <v>2.31</v>
      </c>
      <c r="G37" s="37">
        <v>2.6</v>
      </c>
      <c r="H37" s="37">
        <v>2.19</v>
      </c>
      <c r="I37" s="37">
        <v>2.19</v>
      </c>
      <c r="J37" s="38">
        <v>2.35</v>
      </c>
      <c r="K37" s="22"/>
      <c r="L37" s="22"/>
      <c r="M37" s="22"/>
      <c r="N37" s="22"/>
      <c r="O37" s="22"/>
      <c r="P37" s="22"/>
    </row>
    <row r="38" spans="1:16" ht="39" customHeight="1">
      <c r="A38" s="22"/>
      <c r="B38" s="35"/>
      <c r="C38" s="1178" t="s">
        <v>542</v>
      </c>
      <c r="D38" s="1179"/>
      <c r="E38" s="1180"/>
      <c r="F38" s="36">
        <v>0.47</v>
      </c>
      <c r="G38" s="37">
        <v>0.3</v>
      </c>
      <c r="H38" s="37">
        <v>0.05</v>
      </c>
      <c r="I38" s="37">
        <v>0</v>
      </c>
      <c r="J38" s="38">
        <v>0.48</v>
      </c>
      <c r="K38" s="22"/>
      <c r="L38" s="22"/>
      <c r="M38" s="22"/>
      <c r="N38" s="22"/>
      <c r="O38" s="22"/>
      <c r="P38" s="22"/>
    </row>
    <row r="39" spans="1:16" ht="39" customHeight="1">
      <c r="A39" s="22"/>
      <c r="B39" s="35"/>
      <c r="C39" s="1178" t="s">
        <v>543</v>
      </c>
      <c r="D39" s="1179"/>
      <c r="E39" s="1180"/>
      <c r="F39" s="36">
        <v>0.25</v>
      </c>
      <c r="G39" s="37">
        <v>0.18</v>
      </c>
      <c r="H39" s="37">
        <v>0.24</v>
      </c>
      <c r="I39" s="37">
        <v>0.39</v>
      </c>
      <c r="J39" s="38">
        <v>0.21</v>
      </c>
      <c r="K39" s="22"/>
      <c r="L39" s="22"/>
      <c r="M39" s="22"/>
      <c r="N39" s="22"/>
      <c r="O39" s="22"/>
      <c r="P39" s="22"/>
    </row>
    <row r="40" spans="1:16" ht="39" customHeight="1">
      <c r="A40" s="22"/>
      <c r="B40" s="35"/>
      <c r="C40" s="1178" t="s">
        <v>544</v>
      </c>
      <c r="D40" s="1179"/>
      <c r="E40" s="1180"/>
      <c r="F40" s="36">
        <v>0.03</v>
      </c>
      <c r="G40" s="37">
        <v>0.03</v>
      </c>
      <c r="H40" s="37">
        <v>0.04</v>
      </c>
      <c r="I40" s="37">
        <v>0.04</v>
      </c>
      <c r="J40" s="38">
        <v>0.05</v>
      </c>
      <c r="K40" s="22"/>
      <c r="L40" s="22"/>
      <c r="M40" s="22"/>
      <c r="N40" s="22"/>
      <c r="O40" s="22"/>
      <c r="P40" s="22"/>
    </row>
    <row r="41" spans="1:16" ht="39" customHeight="1">
      <c r="A41" s="22"/>
      <c r="B41" s="35"/>
      <c r="C41" s="1178" t="s">
        <v>545</v>
      </c>
      <c r="D41" s="1179"/>
      <c r="E41" s="1180"/>
      <c r="F41" s="36">
        <v>0.02</v>
      </c>
      <c r="G41" s="37">
        <v>0.02</v>
      </c>
      <c r="H41" s="37">
        <v>0.02</v>
      </c>
      <c r="I41" s="37">
        <v>0.02</v>
      </c>
      <c r="J41" s="38">
        <v>0.02</v>
      </c>
      <c r="K41" s="22"/>
      <c r="L41" s="22"/>
      <c r="M41" s="22"/>
      <c r="N41" s="22"/>
      <c r="O41" s="22"/>
      <c r="P41" s="22"/>
    </row>
    <row r="42" spans="1:16" ht="39" customHeight="1">
      <c r="A42" s="22"/>
      <c r="B42" s="39"/>
      <c r="C42" s="1178" t="s">
        <v>546</v>
      </c>
      <c r="D42" s="1179"/>
      <c r="E42" s="1180"/>
      <c r="F42" s="36" t="s">
        <v>540</v>
      </c>
      <c r="G42" s="37" t="s">
        <v>540</v>
      </c>
      <c r="H42" s="37" t="s">
        <v>540</v>
      </c>
      <c r="I42" s="37" t="s">
        <v>540</v>
      </c>
      <c r="J42" s="38" t="s">
        <v>540</v>
      </c>
      <c r="K42" s="22"/>
      <c r="L42" s="22"/>
      <c r="M42" s="22"/>
      <c r="N42" s="22"/>
      <c r="O42" s="22"/>
      <c r="P42" s="22"/>
    </row>
    <row r="43" spans="1:16" ht="39" customHeight="1" thickBot="1">
      <c r="A43" s="22"/>
      <c r="B43" s="40"/>
      <c r="C43" s="1181" t="s">
        <v>547</v>
      </c>
      <c r="D43" s="1182"/>
      <c r="E43" s="1183"/>
      <c r="F43" s="41">
        <v>0.24</v>
      </c>
      <c r="G43" s="42">
        <v>0.13</v>
      </c>
      <c r="H43" s="42">
        <v>0.17</v>
      </c>
      <c r="I43" s="42">
        <v>1.85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4" t="s">
        <v>11</v>
      </c>
      <c r="C45" s="1195"/>
      <c r="D45" s="58"/>
      <c r="E45" s="1200" t="s">
        <v>12</v>
      </c>
      <c r="F45" s="1200"/>
      <c r="G45" s="1200"/>
      <c r="H45" s="1200"/>
      <c r="I45" s="1200"/>
      <c r="J45" s="1201"/>
      <c r="K45" s="59">
        <v>59255</v>
      </c>
      <c r="L45" s="60">
        <v>56634</v>
      </c>
      <c r="M45" s="60">
        <v>53964</v>
      </c>
      <c r="N45" s="60">
        <v>52784</v>
      </c>
      <c r="O45" s="61">
        <v>53036</v>
      </c>
      <c r="P45" s="48"/>
      <c r="Q45" s="48"/>
      <c r="R45" s="48"/>
      <c r="S45" s="48"/>
      <c r="T45" s="48"/>
      <c r="U45" s="48"/>
    </row>
    <row r="46" spans="1:21" ht="30.75" customHeight="1">
      <c r="A46" s="48"/>
      <c r="B46" s="1196"/>
      <c r="C46" s="1197"/>
      <c r="D46" s="62"/>
      <c r="E46" s="1188" t="s">
        <v>13</v>
      </c>
      <c r="F46" s="1188"/>
      <c r="G46" s="1188"/>
      <c r="H46" s="1188"/>
      <c r="I46" s="1188"/>
      <c r="J46" s="1189"/>
      <c r="K46" s="63">
        <v>2198</v>
      </c>
      <c r="L46" s="64">
        <v>4221</v>
      </c>
      <c r="M46" s="64">
        <v>4018</v>
      </c>
      <c r="N46" s="64">
        <v>5812</v>
      </c>
      <c r="O46" s="65">
        <v>4500</v>
      </c>
      <c r="P46" s="48"/>
      <c r="Q46" s="48"/>
      <c r="R46" s="48"/>
      <c r="S46" s="48"/>
      <c r="T46" s="48"/>
      <c r="U46" s="48"/>
    </row>
    <row r="47" spans="1:21" ht="30.75" customHeight="1">
      <c r="A47" s="48"/>
      <c r="B47" s="1196"/>
      <c r="C47" s="1197"/>
      <c r="D47" s="62"/>
      <c r="E47" s="1188" t="s">
        <v>14</v>
      </c>
      <c r="F47" s="1188"/>
      <c r="G47" s="1188"/>
      <c r="H47" s="1188"/>
      <c r="I47" s="1188"/>
      <c r="J47" s="1189"/>
      <c r="K47" s="63">
        <v>41335</v>
      </c>
      <c r="L47" s="64">
        <v>41373</v>
      </c>
      <c r="M47" s="64">
        <v>42744</v>
      </c>
      <c r="N47" s="64">
        <v>42877</v>
      </c>
      <c r="O47" s="65">
        <v>43495</v>
      </c>
      <c r="P47" s="48"/>
      <c r="Q47" s="48"/>
      <c r="R47" s="48"/>
      <c r="S47" s="48"/>
      <c r="T47" s="48"/>
      <c r="U47" s="48"/>
    </row>
    <row r="48" spans="1:21" ht="30.75" customHeight="1">
      <c r="A48" s="48"/>
      <c r="B48" s="1196"/>
      <c r="C48" s="1197"/>
      <c r="D48" s="62"/>
      <c r="E48" s="1188" t="s">
        <v>15</v>
      </c>
      <c r="F48" s="1188"/>
      <c r="G48" s="1188"/>
      <c r="H48" s="1188"/>
      <c r="I48" s="1188"/>
      <c r="J48" s="1189"/>
      <c r="K48" s="63">
        <v>23989</v>
      </c>
      <c r="L48" s="64">
        <v>23682</v>
      </c>
      <c r="M48" s="64">
        <v>23409</v>
      </c>
      <c r="N48" s="64">
        <v>25193</v>
      </c>
      <c r="O48" s="65">
        <v>24939</v>
      </c>
      <c r="P48" s="48"/>
      <c r="Q48" s="48"/>
      <c r="R48" s="48"/>
      <c r="S48" s="48"/>
      <c r="T48" s="48"/>
      <c r="U48" s="48"/>
    </row>
    <row r="49" spans="1:21" ht="30.75" customHeight="1">
      <c r="A49" s="48"/>
      <c r="B49" s="1196"/>
      <c r="C49" s="1197"/>
      <c r="D49" s="62"/>
      <c r="E49" s="1188" t="s">
        <v>16</v>
      </c>
      <c r="F49" s="1188"/>
      <c r="G49" s="1188"/>
      <c r="H49" s="1188"/>
      <c r="I49" s="1188"/>
      <c r="J49" s="1189"/>
      <c r="K49" s="63">
        <v>10</v>
      </c>
      <c r="L49" s="64">
        <v>8</v>
      </c>
      <c r="M49" s="64">
        <v>6</v>
      </c>
      <c r="N49" s="64">
        <v>42</v>
      </c>
      <c r="O49" s="65">
        <v>169</v>
      </c>
      <c r="P49" s="48"/>
      <c r="Q49" s="48"/>
      <c r="R49" s="48"/>
      <c r="S49" s="48"/>
      <c r="T49" s="48"/>
      <c r="U49" s="48"/>
    </row>
    <row r="50" spans="1:21" ht="30.75" customHeight="1">
      <c r="A50" s="48"/>
      <c r="B50" s="1196"/>
      <c r="C50" s="1197"/>
      <c r="D50" s="62"/>
      <c r="E50" s="1188" t="s">
        <v>17</v>
      </c>
      <c r="F50" s="1188"/>
      <c r="G50" s="1188"/>
      <c r="H50" s="1188"/>
      <c r="I50" s="1188"/>
      <c r="J50" s="1189"/>
      <c r="K50" s="63">
        <v>2669</v>
      </c>
      <c r="L50" s="64">
        <v>3721</v>
      </c>
      <c r="M50" s="64">
        <v>2604</v>
      </c>
      <c r="N50" s="64">
        <v>2684</v>
      </c>
      <c r="O50" s="65">
        <v>2773</v>
      </c>
      <c r="P50" s="48"/>
      <c r="Q50" s="48"/>
      <c r="R50" s="48"/>
      <c r="S50" s="48"/>
      <c r="T50" s="48"/>
      <c r="U50" s="48"/>
    </row>
    <row r="51" spans="1:21" ht="30.75" customHeight="1">
      <c r="A51" s="48"/>
      <c r="B51" s="1198"/>
      <c r="C51" s="1199"/>
      <c r="D51" s="66"/>
      <c r="E51" s="1188" t="s">
        <v>18</v>
      </c>
      <c r="F51" s="1188"/>
      <c r="G51" s="1188"/>
      <c r="H51" s="1188"/>
      <c r="I51" s="1188"/>
      <c r="J51" s="1189"/>
      <c r="K51" s="63">
        <v>204</v>
      </c>
      <c r="L51" s="64">
        <v>143</v>
      </c>
      <c r="M51" s="64">
        <v>118</v>
      </c>
      <c r="N51" s="64">
        <v>91</v>
      </c>
      <c r="O51" s="65">
        <v>29</v>
      </c>
      <c r="P51" s="48"/>
      <c r="Q51" s="48"/>
      <c r="R51" s="48"/>
      <c r="S51" s="48"/>
      <c r="T51" s="48"/>
      <c r="U51" s="48"/>
    </row>
    <row r="52" spans="1:21" ht="30.75" customHeight="1">
      <c r="A52" s="48"/>
      <c r="B52" s="1186" t="s">
        <v>19</v>
      </c>
      <c r="C52" s="1187"/>
      <c r="D52" s="66"/>
      <c r="E52" s="1188" t="s">
        <v>20</v>
      </c>
      <c r="F52" s="1188"/>
      <c r="G52" s="1188"/>
      <c r="H52" s="1188"/>
      <c r="I52" s="1188"/>
      <c r="J52" s="1189"/>
      <c r="K52" s="63">
        <v>92112</v>
      </c>
      <c r="L52" s="64">
        <v>92861</v>
      </c>
      <c r="M52" s="64">
        <v>91916</v>
      </c>
      <c r="N52" s="64">
        <v>92837</v>
      </c>
      <c r="O52" s="65">
        <v>92931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37548</v>
      </c>
      <c r="L53" s="69">
        <v>36921</v>
      </c>
      <c r="M53" s="69">
        <v>34947</v>
      </c>
      <c r="N53" s="69">
        <v>36646</v>
      </c>
      <c r="O53" s="70">
        <v>36010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02" t="s">
        <v>24</v>
      </c>
      <c r="C41" s="1203"/>
      <c r="D41" s="81"/>
      <c r="E41" s="1208" t="s">
        <v>25</v>
      </c>
      <c r="F41" s="1208"/>
      <c r="G41" s="1208"/>
      <c r="H41" s="1209"/>
      <c r="I41" s="82">
        <v>1422298</v>
      </c>
      <c r="J41" s="83">
        <v>1417600</v>
      </c>
      <c r="K41" s="83">
        <v>1428767</v>
      </c>
      <c r="L41" s="83">
        <v>1415368</v>
      </c>
      <c r="M41" s="84">
        <v>1407427</v>
      </c>
    </row>
    <row r="42" spans="2:13" ht="27.75" customHeight="1">
      <c r="B42" s="1204"/>
      <c r="C42" s="1205"/>
      <c r="D42" s="85"/>
      <c r="E42" s="1210" t="s">
        <v>26</v>
      </c>
      <c r="F42" s="1210"/>
      <c r="G42" s="1210"/>
      <c r="H42" s="1211"/>
      <c r="I42" s="86">
        <v>27281</v>
      </c>
      <c r="J42" s="87">
        <v>22152</v>
      </c>
      <c r="K42" s="87">
        <v>20802</v>
      </c>
      <c r="L42" s="87">
        <v>18774</v>
      </c>
      <c r="M42" s="88">
        <v>19336</v>
      </c>
    </row>
    <row r="43" spans="2:13" ht="27.75" customHeight="1">
      <c r="B43" s="1204"/>
      <c r="C43" s="1205"/>
      <c r="D43" s="85"/>
      <c r="E43" s="1210" t="s">
        <v>27</v>
      </c>
      <c r="F43" s="1210"/>
      <c r="G43" s="1210"/>
      <c r="H43" s="1211"/>
      <c r="I43" s="86">
        <v>330000</v>
      </c>
      <c r="J43" s="87">
        <v>319282</v>
      </c>
      <c r="K43" s="87">
        <v>309507</v>
      </c>
      <c r="L43" s="87">
        <v>311300</v>
      </c>
      <c r="M43" s="88">
        <v>307050</v>
      </c>
    </row>
    <row r="44" spans="2:13" ht="27.75" customHeight="1">
      <c r="B44" s="1204"/>
      <c r="C44" s="1205"/>
      <c r="D44" s="85"/>
      <c r="E44" s="1210" t="s">
        <v>28</v>
      </c>
      <c r="F44" s="1210"/>
      <c r="G44" s="1210"/>
      <c r="H44" s="1211"/>
      <c r="I44" s="86">
        <v>560</v>
      </c>
      <c r="J44" s="87">
        <v>498</v>
      </c>
      <c r="K44" s="87">
        <v>2196</v>
      </c>
      <c r="L44" s="87">
        <v>3887</v>
      </c>
      <c r="M44" s="88">
        <v>3971</v>
      </c>
    </row>
    <row r="45" spans="2:13" ht="27.75" customHeight="1">
      <c r="B45" s="1204"/>
      <c r="C45" s="1205"/>
      <c r="D45" s="85"/>
      <c r="E45" s="1210" t="s">
        <v>29</v>
      </c>
      <c r="F45" s="1210"/>
      <c r="G45" s="1210"/>
      <c r="H45" s="1211"/>
      <c r="I45" s="86">
        <v>77429</v>
      </c>
      <c r="J45" s="87">
        <v>73074</v>
      </c>
      <c r="K45" s="87">
        <v>66682</v>
      </c>
      <c r="L45" s="87">
        <v>62213</v>
      </c>
      <c r="M45" s="88">
        <v>60683</v>
      </c>
    </row>
    <row r="46" spans="2:13" ht="27.75" customHeight="1">
      <c r="B46" s="1204"/>
      <c r="C46" s="1205"/>
      <c r="D46" s="89"/>
      <c r="E46" s="1210" t="s">
        <v>30</v>
      </c>
      <c r="F46" s="1210"/>
      <c r="G46" s="1210"/>
      <c r="H46" s="1211"/>
      <c r="I46" s="86">
        <v>19687</v>
      </c>
      <c r="J46" s="87">
        <v>23298</v>
      </c>
      <c r="K46" s="87">
        <v>26942</v>
      </c>
      <c r="L46" s="87">
        <v>24051</v>
      </c>
      <c r="M46" s="88">
        <v>18858</v>
      </c>
    </row>
    <row r="47" spans="2:13" ht="27.75" customHeight="1">
      <c r="B47" s="1204"/>
      <c r="C47" s="1205"/>
      <c r="D47" s="90"/>
      <c r="E47" s="1212" t="s">
        <v>31</v>
      </c>
      <c r="F47" s="1213"/>
      <c r="G47" s="1213"/>
      <c r="H47" s="1214"/>
      <c r="I47" s="86" t="s">
        <v>540</v>
      </c>
      <c r="J47" s="87" t="s">
        <v>540</v>
      </c>
      <c r="K47" s="87" t="s">
        <v>540</v>
      </c>
      <c r="L47" s="87" t="s">
        <v>540</v>
      </c>
      <c r="M47" s="88" t="s">
        <v>540</v>
      </c>
    </row>
    <row r="48" spans="2:13" ht="27.75" customHeight="1">
      <c r="B48" s="1204"/>
      <c r="C48" s="1205"/>
      <c r="D48" s="85"/>
      <c r="E48" s="1210" t="s">
        <v>32</v>
      </c>
      <c r="F48" s="1210"/>
      <c r="G48" s="1210"/>
      <c r="H48" s="1211"/>
      <c r="I48" s="86" t="s">
        <v>540</v>
      </c>
      <c r="J48" s="87" t="s">
        <v>540</v>
      </c>
      <c r="K48" s="87" t="s">
        <v>540</v>
      </c>
      <c r="L48" s="87" t="s">
        <v>540</v>
      </c>
      <c r="M48" s="88" t="s">
        <v>540</v>
      </c>
    </row>
    <row r="49" spans="2:13" ht="27.75" customHeight="1">
      <c r="B49" s="1206"/>
      <c r="C49" s="1207"/>
      <c r="D49" s="85"/>
      <c r="E49" s="1210" t="s">
        <v>33</v>
      </c>
      <c r="F49" s="1210"/>
      <c r="G49" s="1210"/>
      <c r="H49" s="1211"/>
      <c r="I49" s="86" t="s">
        <v>540</v>
      </c>
      <c r="J49" s="87" t="s">
        <v>540</v>
      </c>
      <c r="K49" s="87" t="s">
        <v>540</v>
      </c>
      <c r="L49" s="87" t="s">
        <v>540</v>
      </c>
      <c r="M49" s="88" t="s">
        <v>540</v>
      </c>
    </row>
    <row r="50" spans="2:13" ht="27.75" customHeight="1">
      <c r="B50" s="1215" t="s">
        <v>34</v>
      </c>
      <c r="C50" s="1216"/>
      <c r="D50" s="91"/>
      <c r="E50" s="1210" t="s">
        <v>35</v>
      </c>
      <c r="F50" s="1210"/>
      <c r="G50" s="1210"/>
      <c r="H50" s="1211"/>
      <c r="I50" s="86">
        <v>178865</v>
      </c>
      <c r="J50" s="87">
        <v>192355</v>
      </c>
      <c r="K50" s="87">
        <v>200388</v>
      </c>
      <c r="L50" s="87">
        <v>204605</v>
      </c>
      <c r="M50" s="88">
        <v>220728</v>
      </c>
    </row>
    <row r="51" spans="2:13" ht="27.75" customHeight="1">
      <c r="B51" s="1204"/>
      <c r="C51" s="1205"/>
      <c r="D51" s="85"/>
      <c r="E51" s="1210" t="s">
        <v>36</v>
      </c>
      <c r="F51" s="1210"/>
      <c r="G51" s="1210"/>
      <c r="H51" s="1211"/>
      <c r="I51" s="86">
        <v>324288</v>
      </c>
      <c r="J51" s="87">
        <v>315956</v>
      </c>
      <c r="K51" s="87">
        <v>314592</v>
      </c>
      <c r="L51" s="87">
        <v>305581</v>
      </c>
      <c r="M51" s="88">
        <v>299834</v>
      </c>
    </row>
    <row r="52" spans="2:13" ht="27.75" customHeight="1">
      <c r="B52" s="1206"/>
      <c r="C52" s="1207"/>
      <c r="D52" s="85"/>
      <c r="E52" s="1210" t="s">
        <v>37</v>
      </c>
      <c r="F52" s="1210"/>
      <c r="G52" s="1210"/>
      <c r="H52" s="1211"/>
      <c r="I52" s="86">
        <v>828087</v>
      </c>
      <c r="J52" s="87">
        <v>841459</v>
      </c>
      <c r="K52" s="87">
        <v>849919</v>
      </c>
      <c r="L52" s="87">
        <v>849127</v>
      </c>
      <c r="M52" s="88">
        <v>843486</v>
      </c>
    </row>
    <row r="53" spans="2:13" ht="27.75" customHeight="1" thickBot="1">
      <c r="B53" s="1217" t="s">
        <v>21</v>
      </c>
      <c r="C53" s="1218"/>
      <c r="D53" s="92"/>
      <c r="E53" s="1219" t="s">
        <v>38</v>
      </c>
      <c r="F53" s="1219"/>
      <c r="G53" s="1219"/>
      <c r="H53" s="1220"/>
      <c r="I53" s="93">
        <v>546014</v>
      </c>
      <c r="J53" s="94">
        <v>506135</v>
      </c>
      <c r="K53" s="94">
        <v>489998</v>
      </c>
      <c r="L53" s="94">
        <v>476280</v>
      </c>
      <c r="M53" s="95">
        <v>453279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602</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602</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603</v>
      </c>
      <c r="C41" s="248"/>
      <c r="D41" s="248"/>
      <c r="E41" s="248"/>
      <c r="F41" s="248"/>
      <c r="G41" s="248"/>
      <c r="H41" s="248"/>
      <c r="I41" s="248"/>
      <c r="J41" s="248"/>
      <c r="K41" s="248"/>
      <c r="L41" s="248"/>
      <c r="M41" s="248"/>
      <c r="N41" s="248"/>
      <c r="O41" s="248"/>
      <c r="P41" s="249"/>
    </row>
    <row r="42" spans="2:17" ht="13.2">
      <c r="B42" s="250"/>
      <c r="C42" s="246"/>
      <c r="D42" s="246"/>
      <c r="E42" s="246"/>
      <c r="F42" s="246"/>
      <c r="G42" s="353" t="s">
        <v>604</v>
      </c>
      <c r="I42" s="354"/>
      <c r="J42" s="354"/>
      <c r="K42" s="354"/>
      <c r="L42" s="246"/>
      <c r="M42" s="246"/>
      <c r="N42" s="246"/>
      <c r="O42" s="246"/>
    </row>
    <row r="43" spans="2:17" ht="13.2">
      <c r="B43" s="250"/>
      <c r="C43" s="246"/>
      <c r="D43" s="246"/>
      <c r="E43" s="246"/>
      <c r="F43" s="246"/>
      <c r="G43" s="1221" t="s">
        <v>613</v>
      </c>
      <c r="H43" s="1222"/>
      <c r="I43" s="1222"/>
      <c r="J43" s="1222"/>
      <c r="K43" s="1222"/>
      <c r="L43" s="1222"/>
      <c r="M43" s="1222"/>
      <c r="N43" s="1222"/>
      <c r="O43" s="1223"/>
    </row>
    <row r="44" spans="2:17" ht="13.2">
      <c r="B44" s="250"/>
      <c r="C44" s="246"/>
      <c r="D44" s="246"/>
      <c r="E44" s="246"/>
      <c r="F44" s="246"/>
      <c r="G44" s="1224"/>
      <c r="H44" s="1225"/>
      <c r="I44" s="1225"/>
      <c r="J44" s="1225"/>
      <c r="K44" s="1225"/>
      <c r="L44" s="1225"/>
      <c r="M44" s="1225"/>
      <c r="N44" s="1225"/>
      <c r="O44" s="1226"/>
    </row>
    <row r="45" spans="2:17" ht="13.2">
      <c r="B45" s="250"/>
      <c r="C45" s="246"/>
      <c r="D45" s="246"/>
      <c r="E45" s="246"/>
      <c r="F45" s="246"/>
      <c r="G45" s="1224"/>
      <c r="H45" s="1225"/>
      <c r="I45" s="1225"/>
      <c r="J45" s="1225"/>
      <c r="K45" s="1225"/>
      <c r="L45" s="1225"/>
      <c r="M45" s="1225"/>
      <c r="N45" s="1225"/>
      <c r="O45" s="1226"/>
    </row>
    <row r="46" spans="2:17" ht="13.2">
      <c r="B46" s="250"/>
      <c r="C46" s="246"/>
      <c r="D46" s="246"/>
      <c r="E46" s="246"/>
      <c r="F46" s="246"/>
      <c r="G46" s="1224"/>
      <c r="H46" s="1225"/>
      <c r="I46" s="1225"/>
      <c r="J46" s="1225"/>
      <c r="K46" s="1225"/>
      <c r="L46" s="1225"/>
      <c r="M46" s="1225"/>
      <c r="N46" s="1225"/>
      <c r="O46" s="1226"/>
    </row>
    <row r="47" spans="2:17" ht="13.2">
      <c r="B47" s="250"/>
      <c r="C47" s="246"/>
      <c r="D47" s="246"/>
      <c r="E47" s="246"/>
      <c r="F47" s="246"/>
      <c r="G47" s="1227"/>
      <c r="H47" s="1228"/>
      <c r="I47" s="1228"/>
      <c r="J47" s="1228"/>
      <c r="K47" s="1228"/>
      <c r="L47" s="1228"/>
      <c r="M47" s="1228"/>
      <c r="N47" s="1228"/>
      <c r="O47" s="1229"/>
    </row>
    <row r="48" spans="2:17" ht="13.2">
      <c r="B48" s="250"/>
      <c r="C48" s="246"/>
      <c r="D48" s="246"/>
      <c r="E48" s="246"/>
      <c r="F48" s="246"/>
      <c r="G48" s="246"/>
      <c r="H48" s="355"/>
      <c r="I48" s="355"/>
      <c r="J48" s="355"/>
    </row>
    <row r="49" spans="1:17" ht="13.2">
      <c r="B49" s="250"/>
      <c r="C49" s="246"/>
      <c r="D49" s="246"/>
      <c r="E49" s="246"/>
      <c r="F49" s="246"/>
      <c r="G49" s="245" t="s">
        <v>605</v>
      </c>
    </row>
    <row r="50" spans="1:17" ht="13.2">
      <c r="B50" s="250"/>
      <c r="C50" s="246"/>
      <c r="D50" s="246"/>
      <c r="E50" s="246"/>
      <c r="F50" s="246"/>
      <c r="G50" s="1230"/>
      <c r="H50" s="1231"/>
      <c r="I50" s="1231"/>
      <c r="J50" s="1232"/>
      <c r="K50" s="356" t="s">
        <v>531</v>
      </c>
      <c r="L50" s="356" t="s">
        <v>532</v>
      </c>
      <c r="M50" s="356" t="s">
        <v>533</v>
      </c>
      <c r="N50" s="356" t="s">
        <v>534</v>
      </c>
      <c r="O50" s="356" t="s">
        <v>535</v>
      </c>
    </row>
    <row r="51" spans="1:17" ht="13.2">
      <c r="B51" s="250"/>
      <c r="C51" s="246"/>
      <c r="D51" s="246"/>
      <c r="E51" s="246"/>
      <c r="F51" s="246"/>
      <c r="G51" s="1233" t="s">
        <v>606</v>
      </c>
      <c r="H51" s="1234"/>
      <c r="I51" s="1239" t="s">
        <v>607</v>
      </c>
      <c r="J51" s="1239"/>
      <c r="K51" s="1241"/>
      <c r="L51" s="1241"/>
      <c r="M51" s="1241"/>
      <c r="N51" s="1242">
        <v>162.4</v>
      </c>
      <c r="O51" s="1241"/>
    </row>
    <row r="52" spans="1:17" ht="13.2">
      <c r="B52" s="250"/>
      <c r="C52" s="246"/>
      <c r="D52" s="246"/>
      <c r="E52" s="246"/>
      <c r="F52" s="246"/>
      <c r="G52" s="1235"/>
      <c r="H52" s="1236"/>
      <c r="I52" s="1240"/>
      <c r="J52" s="1240"/>
      <c r="K52" s="1242"/>
      <c r="L52" s="1242"/>
      <c r="M52" s="1242"/>
      <c r="N52" s="1242"/>
      <c r="O52" s="1242"/>
    </row>
    <row r="53" spans="1:17" ht="13.2">
      <c r="A53" s="357"/>
      <c r="B53" s="250"/>
      <c r="C53" s="246"/>
      <c r="D53" s="246"/>
      <c r="E53" s="246"/>
      <c r="F53" s="246"/>
      <c r="G53" s="1235"/>
      <c r="H53" s="1236"/>
      <c r="I53" s="1243" t="s">
        <v>608</v>
      </c>
      <c r="J53" s="1243"/>
      <c r="K53" s="1244"/>
      <c r="L53" s="1244"/>
      <c r="M53" s="1244"/>
      <c r="N53" s="1246">
        <v>57.6</v>
      </c>
      <c r="O53" s="1244"/>
    </row>
    <row r="54" spans="1:17" ht="13.2">
      <c r="A54" s="357"/>
      <c r="B54" s="250"/>
      <c r="C54" s="246"/>
      <c r="D54" s="246"/>
      <c r="E54" s="246"/>
      <c r="F54" s="246"/>
      <c r="G54" s="1237"/>
      <c r="H54" s="1238"/>
      <c r="I54" s="1243"/>
      <c r="J54" s="1243"/>
      <c r="K54" s="1245"/>
      <c r="L54" s="1245"/>
      <c r="M54" s="1245"/>
      <c r="N54" s="1245"/>
      <c r="O54" s="1245"/>
    </row>
    <row r="55" spans="1:17" ht="13.2">
      <c r="A55" s="357"/>
      <c r="B55" s="250"/>
      <c r="C55" s="246"/>
      <c r="D55" s="246"/>
      <c r="E55" s="246"/>
      <c r="F55" s="246"/>
      <c r="G55" s="1247" t="s">
        <v>609</v>
      </c>
      <c r="H55" s="1248"/>
      <c r="I55" s="1243" t="s">
        <v>607</v>
      </c>
      <c r="J55" s="1243"/>
      <c r="K55" s="1241"/>
      <c r="L55" s="1241"/>
      <c r="M55" s="1241"/>
      <c r="N55" s="1242">
        <v>124.2</v>
      </c>
      <c r="O55" s="1241"/>
    </row>
    <row r="56" spans="1:17" ht="13.2">
      <c r="A56" s="357"/>
      <c r="B56" s="250"/>
      <c r="C56" s="246"/>
      <c r="D56" s="246"/>
      <c r="E56" s="246"/>
      <c r="F56" s="246"/>
      <c r="G56" s="1249"/>
      <c r="H56" s="1250"/>
      <c r="I56" s="1243"/>
      <c r="J56" s="1243"/>
      <c r="K56" s="1242"/>
      <c r="L56" s="1242"/>
      <c r="M56" s="1242"/>
      <c r="N56" s="1242"/>
      <c r="O56" s="1242"/>
    </row>
    <row r="57" spans="1:17" s="357" customFormat="1" ht="13.2">
      <c r="B57" s="358"/>
      <c r="C57" s="354"/>
      <c r="D57" s="354"/>
      <c r="E57" s="354"/>
      <c r="F57" s="354"/>
      <c r="G57" s="1249"/>
      <c r="H57" s="1250"/>
      <c r="I57" s="1253" t="s">
        <v>614</v>
      </c>
      <c r="J57" s="1253"/>
      <c r="K57" s="1244"/>
      <c r="L57" s="1244"/>
      <c r="M57" s="1244"/>
      <c r="N57" s="1246">
        <v>59.4</v>
      </c>
      <c r="O57" s="1244"/>
      <c r="P57" s="359"/>
      <c r="Q57" s="358"/>
    </row>
    <row r="58" spans="1:17" s="357" customFormat="1" ht="13.2">
      <c r="A58" s="245"/>
      <c r="B58" s="358"/>
      <c r="C58" s="354"/>
      <c r="D58" s="354"/>
      <c r="E58" s="354"/>
      <c r="F58" s="354"/>
      <c r="G58" s="1251"/>
      <c r="H58" s="1252"/>
      <c r="I58" s="1253"/>
      <c r="J58" s="1253"/>
      <c r="K58" s="1245"/>
      <c r="L58" s="1245"/>
      <c r="M58" s="1245"/>
      <c r="N58" s="1245"/>
      <c r="O58" s="1245"/>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610</v>
      </c>
      <c r="C63" s="246"/>
      <c r="D63" s="246"/>
      <c r="E63" s="246"/>
      <c r="F63" s="246"/>
      <c r="G63" s="246"/>
      <c r="H63" s="246"/>
      <c r="I63" s="246"/>
      <c r="J63" s="246"/>
      <c r="K63" s="246"/>
      <c r="L63" s="246"/>
      <c r="M63" s="246"/>
      <c r="N63" s="246"/>
      <c r="O63" s="246"/>
    </row>
    <row r="64" spans="1:17" ht="13.2">
      <c r="B64" s="250"/>
      <c r="C64" s="246"/>
      <c r="D64" s="246"/>
      <c r="E64" s="246"/>
      <c r="F64" s="246"/>
      <c r="G64" s="353" t="s">
        <v>604</v>
      </c>
      <c r="I64" s="354"/>
      <c r="J64" s="354"/>
      <c r="K64" s="354"/>
      <c r="L64" s="246"/>
      <c r="M64" s="246"/>
      <c r="N64" s="246"/>
      <c r="O64" s="246"/>
    </row>
    <row r="65" spans="2:30" ht="13.2">
      <c r="B65" s="250"/>
      <c r="C65" s="246"/>
      <c r="D65" s="246"/>
      <c r="E65" s="246"/>
      <c r="F65" s="246"/>
      <c r="G65" s="1221" t="s">
        <v>615</v>
      </c>
      <c r="H65" s="1222"/>
      <c r="I65" s="1222"/>
      <c r="J65" s="1222"/>
      <c r="K65" s="1222"/>
      <c r="L65" s="1222"/>
      <c r="M65" s="1222"/>
      <c r="N65" s="1222"/>
      <c r="O65" s="1223"/>
    </row>
    <row r="66" spans="2:30" ht="13.2">
      <c r="B66" s="250"/>
      <c r="C66" s="246"/>
      <c r="D66" s="246"/>
      <c r="E66" s="246"/>
      <c r="F66" s="246"/>
      <c r="G66" s="1224"/>
      <c r="H66" s="1225"/>
      <c r="I66" s="1225"/>
      <c r="J66" s="1225"/>
      <c r="K66" s="1225"/>
      <c r="L66" s="1225"/>
      <c r="M66" s="1225"/>
      <c r="N66" s="1225"/>
      <c r="O66" s="1226"/>
    </row>
    <row r="67" spans="2:30" ht="13.2">
      <c r="B67" s="250"/>
      <c r="C67" s="246"/>
      <c r="D67" s="246"/>
      <c r="E67" s="246"/>
      <c r="F67" s="246"/>
      <c r="G67" s="1224"/>
      <c r="H67" s="1225"/>
      <c r="I67" s="1225"/>
      <c r="J67" s="1225"/>
      <c r="K67" s="1225"/>
      <c r="L67" s="1225"/>
      <c r="M67" s="1225"/>
      <c r="N67" s="1225"/>
      <c r="O67" s="1226"/>
    </row>
    <row r="68" spans="2:30" ht="13.2">
      <c r="B68" s="250"/>
      <c r="C68" s="246"/>
      <c r="D68" s="246"/>
      <c r="E68" s="246"/>
      <c r="F68" s="246"/>
      <c r="G68" s="1224"/>
      <c r="H68" s="1225"/>
      <c r="I68" s="1225"/>
      <c r="J68" s="1225"/>
      <c r="K68" s="1225"/>
      <c r="L68" s="1225"/>
      <c r="M68" s="1225"/>
      <c r="N68" s="1225"/>
      <c r="O68" s="1226"/>
    </row>
    <row r="69" spans="2:30" ht="13.2">
      <c r="B69" s="250"/>
      <c r="C69" s="246"/>
      <c r="D69" s="246"/>
      <c r="E69" s="246"/>
      <c r="F69" s="246"/>
      <c r="G69" s="1227"/>
      <c r="H69" s="1228"/>
      <c r="I69" s="1228"/>
      <c r="J69" s="1228"/>
      <c r="K69" s="1228"/>
      <c r="L69" s="1228"/>
      <c r="M69" s="1228"/>
      <c r="N69" s="1228"/>
      <c r="O69" s="1229"/>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611</v>
      </c>
      <c r="I71" s="370"/>
      <c r="J71" s="366"/>
      <c r="K71" s="366"/>
      <c r="L71" s="367"/>
      <c r="M71" s="366"/>
      <c r="N71" s="367"/>
      <c r="O71" s="368"/>
    </row>
    <row r="72" spans="2:30" ht="13.2">
      <c r="B72" s="250"/>
      <c r="C72" s="246"/>
      <c r="D72" s="246"/>
      <c r="E72" s="246"/>
      <c r="F72" s="246"/>
      <c r="G72" s="1230"/>
      <c r="H72" s="1231"/>
      <c r="I72" s="1231"/>
      <c r="J72" s="1232"/>
      <c r="K72" s="356" t="s">
        <v>531</v>
      </c>
      <c r="L72" s="356" t="s">
        <v>532</v>
      </c>
      <c r="M72" s="356" t="s">
        <v>533</v>
      </c>
      <c r="N72" s="356" t="s">
        <v>534</v>
      </c>
      <c r="O72" s="356" t="s">
        <v>535</v>
      </c>
    </row>
    <row r="73" spans="2:30" ht="13.2">
      <c r="B73" s="250"/>
      <c r="C73" s="246"/>
      <c r="D73" s="246"/>
      <c r="E73" s="246"/>
      <c r="F73" s="246"/>
      <c r="G73" s="1233" t="s">
        <v>606</v>
      </c>
      <c r="H73" s="1234"/>
      <c r="I73" s="1239" t="s">
        <v>607</v>
      </c>
      <c r="J73" s="1239"/>
      <c r="K73" s="1254">
        <v>191.9</v>
      </c>
      <c r="L73" s="1254">
        <v>174.8</v>
      </c>
      <c r="M73" s="1242">
        <v>168</v>
      </c>
      <c r="N73" s="1242">
        <v>162.4</v>
      </c>
      <c r="O73" s="1242">
        <v>152.69999999999999</v>
      </c>
      <c r="S73" s="245">
        <v>9.9</v>
      </c>
    </row>
    <row r="74" spans="2:30" ht="13.2">
      <c r="B74" s="250"/>
      <c r="C74" s="246"/>
      <c r="D74" s="246"/>
      <c r="E74" s="246"/>
      <c r="F74" s="246"/>
      <c r="G74" s="1235"/>
      <c r="H74" s="1236"/>
      <c r="I74" s="1240"/>
      <c r="J74" s="1240"/>
      <c r="K74" s="1254"/>
      <c r="L74" s="1254"/>
      <c r="M74" s="1242"/>
      <c r="N74" s="1242"/>
      <c r="O74" s="1242"/>
    </row>
    <row r="75" spans="2:30" ht="13.2">
      <c r="B75" s="250"/>
      <c r="C75" s="246"/>
      <c r="D75" s="246"/>
      <c r="E75" s="246"/>
      <c r="F75" s="246"/>
      <c r="G75" s="1235"/>
      <c r="H75" s="1236"/>
      <c r="I75" s="1243" t="s">
        <v>612</v>
      </c>
      <c r="J75" s="1243"/>
      <c r="K75" s="1246">
        <v>14.6</v>
      </c>
      <c r="L75" s="1246">
        <v>13.4</v>
      </c>
      <c r="M75" s="1246">
        <v>12.6</v>
      </c>
      <c r="N75" s="1246">
        <v>12.4</v>
      </c>
      <c r="O75" s="1246">
        <v>12.2</v>
      </c>
      <c r="U75" s="245">
        <v>81.2</v>
      </c>
      <c r="W75" s="245">
        <v>87.2</v>
      </c>
      <c r="Y75" s="245">
        <v>99.8</v>
      </c>
      <c r="AA75" s="245">
        <v>109.5</v>
      </c>
      <c r="AC75" s="245">
        <v>115.2</v>
      </c>
    </row>
    <row r="76" spans="2:30" ht="13.2">
      <c r="B76" s="250"/>
      <c r="C76" s="246"/>
      <c r="D76" s="246"/>
      <c r="E76" s="246"/>
      <c r="F76" s="246"/>
      <c r="G76" s="1237"/>
      <c r="H76" s="1238"/>
      <c r="I76" s="1243"/>
      <c r="J76" s="1243"/>
      <c r="K76" s="1245"/>
      <c r="L76" s="1245"/>
      <c r="M76" s="1245"/>
      <c r="N76" s="1245"/>
      <c r="O76" s="1245"/>
    </row>
    <row r="77" spans="2:30" ht="13.2">
      <c r="B77" s="250"/>
      <c r="C77" s="246"/>
      <c r="D77" s="246"/>
      <c r="E77" s="246"/>
      <c r="F77" s="246"/>
      <c r="G77" s="1247" t="s">
        <v>609</v>
      </c>
      <c r="H77" s="1248"/>
      <c r="I77" s="1243" t="s">
        <v>607</v>
      </c>
      <c r="J77" s="1243"/>
      <c r="K77" s="1254">
        <v>150.5</v>
      </c>
      <c r="L77" s="1254">
        <v>139</v>
      </c>
      <c r="M77" s="1242">
        <v>132.4</v>
      </c>
      <c r="N77" s="1242">
        <v>124.2</v>
      </c>
      <c r="O77" s="1242">
        <v>115.7</v>
      </c>
      <c r="R77" s="245">
        <v>12.3</v>
      </c>
      <c r="T77" s="245">
        <v>11.1</v>
      </c>
    </row>
    <row r="78" spans="2:30" ht="13.2">
      <c r="B78" s="250"/>
      <c r="C78" s="246"/>
      <c r="D78" s="246"/>
      <c r="E78" s="246"/>
      <c r="F78" s="246"/>
      <c r="G78" s="1249"/>
      <c r="H78" s="1250"/>
      <c r="I78" s="1243"/>
      <c r="J78" s="1243"/>
      <c r="K78" s="1254"/>
      <c r="L78" s="1254"/>
      <c r="M78" s="1242"/>
      <c r="N78" s="1242"/>
      <c r="O78" s="1242"/>
    </row>
    <row r="79" spans="2:30" ht="13.2">
      <c r="B79" s="250"/>
      <c r="C79" s="246"/>
      <c r="D79" s="246"/>
      <c r="E79" s="246"/>
      <c r="F79" s="246"/>
      <c r="G79" s="1249"/>
      <c r="H79" s="1250"/>
      <c r="I79" s="1255" t="s">
        <v>612</v>
      </c>
      <c r="J79" s="1253"/>
      <c r="K79" s="1256">
        <v>11.5</v>
      </c>
      <c r="L79" s="1256">
        <v>11.2</v>
      </c>
      <c r="M79" s="1256">
        <v>11.2</v>
      </c>
      <c r="N79" s="1256">
        <v>10.9</v>
      </c>
      <c r="O79" s="1256">
        <v>10.3</v>
      </c>
      <c r="V79" s="245">
        <v>53.5</v>
      </c>
      <c r="X79" s="245">
        <v>48.2</v>
      </c>
      <c r="Z79" s="245">
        <v>34.200000000000003</v>
      </c>
      <c r="AB79" s="245">
        <v>30.3</v>
      </c>
      <c r="AD79" s="245">
        <v>28.9</v>
      </c>
    </row>
    <row r="80" spans="2:30" ht="13.2">
      <c r="B80" s="250"/>
      <c r="C80" s="246"/>
      <c r="D80" s="246"/>
      <c r="E80" s="246"/>
      <c r="F80" s="246"/>
      <c r="G80" s="1251"/>
      <c r="H80" s="1252"/>
      <c r="I80" s="1253"/>
      <c r="J80" s="1253"/>
      <c r="K80" s="1256"/>
      <c r="L80" s="1256"/>
      <c r="M80" s="1256"/>
      <c r="N80" s="1256"/>
      <c r="O80" s="1256"/>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obcFB5oEvb7pUViSpWt3Gjwk4z6nVMi7GC8raC18lxRfkzkt2gTdU0peWDjf48V/y3HQ0+l2NxcnEU/UJ6u3A==" saltValue="VD9L7w488hRj6a1qzZsamg=="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530</v>
      </c>
      <c r="G2" s="113"/>
      <c r="H2" s="114"/>
    </row>
    <row r="3" spans="1:8">
      <c r="A3" s="110" t="s">
        <v>523</v>
      </c>
      <c r="B3" s="115"/>
      <c r="C3" s="116"/>
      <c r="D3" s="117">
        <v>49738</v>
      </c>
      <c r="E3" s="118"/>
      <c r="F3" s="119">
        <v>47129</v>
      </c>
      <c r="G3" s="120"/>
      <c r="H3" s="121"/>
    </row>
    <row r="4" spans="1:8">
      <c r="A4" s="122"/>
      <c r="B4" s="123"/>
      <c r="C4" s="124"/>
      <c r="D4" s="125">
        <v>19330</v>
      </c>
      <c r="E4" s="126"/>
      <c r="F4" s="127">
        <v>23069</v>
      </c>
      <c r="G4" s="128"/>
      <c r="H4" s="129"/>
    </row>
    <row r="5" spans="1:8">
      <c r="A5" s="110" t="s">
        <v>525</v>
      </c>
      <c r="B5" s="115"/>
      <c r="C5" s="116"/>
      <c r="D5" s="117">
        <v>58840</v>
      </c>
      <c r="E5" s="118"/>
      <c r="F5" s="119">
        <v>50848</v>
      </c>
      <c r="G5" s="120"/>
      <c r="H5" s="121"/>
    </row>
    <row r="6" spans="1:8">
      <c r="A6" s="122"/>
      <c r="B6" s="123"/>
      <c r="C6" s="124"/>
      <c r="D6" s="125">
        <v>19525</v>
      </c>
      <c r="E6" s="126"/>
      <c r="F6" s="127">
        <v>22583</v>
      </c>
      <c r="G6" s="128"/>
      <c r="H6" s="129"/>
    </row>
    <row r="7" spans="1:8">
      <c r="A7" s="110" t="s">
        <v>526</v>
      </c>
      <c r="B7" s="115"/>
      <c r="C7" s="116"/>
      <c r="D7" s="117">
        <v>56334</v>
      </c>
      <c r="E7" s="118"/>
      <c r="F7" s="119">
        <v>53572</v>
      </c>
      <c r="G7" s="120"/>
      <c r="H7" s="121"/>
    </row>
    <row r="8" spans="1:8">
      <c r="A8" s="122"/>
      <c r="B8" s="123"/>
      <c r="C8" s="124"/>
      <c r="D8" s="125">
        <v>23036</v>
      </c>
      <c r="E8" s="126"/>
      <c r="F8" s="127">
        <v>25259</v>
      </c>
      <c r="G8" s="128"/>
      <c r="H8" s="129"/>
    </row>
    <row r="9" spans="1:8">
      <c r="A9" s="110" t="s">
        <v>527</v>
      </c>
      <c r="B9" s="115"/>
      <c r="C9" s="116"/>
      <c r="D9" s="117">
        <v>56261</v>
      </c>
      <c r="E9" s="118"/>
      <c r="F9" s="119">
        <v>51898</v>
      </c>
      <c r="G9" s="120"/>
      <c r="H9" s="121"/>
    </row>
    <row r="10" spans="1:8">
      <c r="A10" s="122"/>
      <c r="B10" s="123"/>
      <c r="C10" s="124"/>
      <c r="D10" s="125">
        <v>23095</v>
      </c>
      <c r="E10" s="126"/>
      <c r="F10" s="127">
        <v>25986</v>
      </c>
      <c r="G10" s="128"/>
      <c r="H10" s="129"/>
    </row>
    <row r="11" spans="1:8">
      <c r="A11" s="110" t="s">
        <v>528</v>
      </c>
      <c r="B11" s="115"/>
      <c r="C11" s="116"/>
      <c r="D11" s="117">
        <v>57934</v>
      </c>
      <c r="E11" s="118"/>
      <c r="F11" s="119">
        <v>51684</v>
      </c>
      <c r="G11" s="120"/>
      <c r="H11" s="121"/>
    </row>
    <row r="12" spans="1:8">
      <c r="A12" s="122"/>
      <c r="B12" s="123"/>
      <c r="C12" s="130"/>
      <c r="D12" s="125">
        <v>26124</v>
      </c>
      <c r="E12" s="126"/>
      <c r="F12" s="127">
        <v>26671</v>
      </c>
      <c r="G12" s="128"/>
      <c r="H12" s="129"/>
    </row>
    <row r="13" spans="1:8">
      <c r="A13" s="110"/>
      <c r="B13" s="115"/>
      <c r="C13" s="131"/>
      <c r="D13" s="132">
        <v>55821</v>
      </c>
      <c r="E13" s="133"/>
      <c r="F13" s="134">
        <v>51026</v>
      </c>
      <c r="G13" s="135"/>
      <c r="H13" s="121"/>
    </row>
    <row r="14" spans="1:8">
      <c r="A14" s="122"/>
      <c r="B14" s="123"/>
      <c r="C14" s="124"/>
      <c r="D14" s="125">
        <v>22222</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2.56</v>
      </c>
      <c r="C19" s="136">
        <f>ROUND(VALUE(SUBSTITUTE(実質収支比率等に係る経年分析!G$48,"▲","-")),2)</f>
        <v>2.62</v>
      </c>
      <c r="D19" s="136">
        <f>ROUND(VALUE(SUBSTITUTE(実質収支比率等に係る経年分析!H$48,"▲","-")),2)</f>
        <v>2.17</v>
      </c>
      <c r="E19" s="136">
        <f>ROUND(VALUE(SUBSTITUTE(実質収支比率等に係る経年分析!I$48,"▲","-")),2)</f>
        <v>2.99</v>
      </c>
      <c r="F19" s="136">
        <f>ROUND(VALUE(SUBSTITUTE(実質収支比率等に係る経年分析!J$48,"▲","-")),2)</f>
        <v>2.62</v>
      </c>
    </row>
    <row r="20" spans="1:11">
      <c r="A20" s="136" t="s">
        <v>43</v>
      </c>
      <c r="B20" s="136">
        <f>ROUND(VALUE(SUBSTITUTE(実質収支比率等に係る経年分析!F$47,"▲","-")),2)</f>
        <v>4.1399999999999997</v>
      </c>
      <c r="C20" s="136">
        <f>ROUND(VALUE(SUBSTITUTE(実質収支比率等に係る経年分析!G$47,"▲","-")),2)</f>
        <v>5.6</v>
      </c>
      <c r="D20" s="136">
        <f>ROUND(VALUE(SUBSTITUTE(実質収支比率等に係る経年分析!H$47,"▲","-")),2)</f>
        <v>5.62</v>
      </c>
      <c r="E20" s="136">
        <f>ROUND(VALUE(SUBSTITUTE(実質収支比率等に係る経年分析!I$47,"▲","-")),2)</f>
        <v>6.26</v>
      </c>
      <c r="F20" s="136">
        <f>ROUND(VALUE(SUBSTITUTE(実質収支比率等に係る経年分析!J$47,"▲","-")),2)</f>
        <v>6.72</v>
      </c>
    </row>
    <row r="21" spans="1:11">
      <c r="A21" s="136" t="s">
        <v>44</v>
      </c>
      <c r="B21" s="136">
        <f>IF(ISNUMBER(VALUE(SUBSTITUTE(実質収支比率等に係る経年分析!F$49,"▲","-"))),ROUND(VALUE(SUBSTITUTE(実質収支比率等に係る経年分析!F$49,"▲","-")),2),NA())</f>
        <v>1.41</v>
      </c>
      <c r="C21" s="136">
        <f>IF(ISNUMBER(VALUE(SUBSTITUTE(実質収支比率等に係る経年分析!G$49,"▲","-"))),ROUND(VALUE(SUBSTITUTE(実質収支比率等に係る経年分析!G$49,"▲","-")),2),NA())</f>
        <v>1.62</v>
      </c>
      <c r="D21" s="136">
        <f>IF(ISNUMBER(VALUE(SUBSTITUTE(実質収支比率等に係る経年分析!H$49,"▲","-"))),ROUND(VALUE(SUBSTITUTE(実質収支比率等に係る経年分析!H$49,"▲","-")),2),NA())</f>
        <v>-0.4</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0.16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1.85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0.48</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2.35</v>
      </c>
    </row>
    <row r="34" spans="1:16">
      <c r="A34" s="137" t="str">
        <f>IF(連結実質赤字比率に係る赤字・黒字の構成分析!C$36="",NA(),連結実質赤字比率に係る赤字・黒字の構成分析!C$36)</f>
        <v>モーターボート競走事業会計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2.62</v>
      </c>
    </row>
    <row r="36" spans="1:16">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4.0199999999999996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92112</v>
      </c>
      <c r="E42" s="138"/>
      <c r="F42" s="138"/>
      <c r="G42" s="138">
        <f>'実質公債費比率（分子）の構造'!L$52</f>
        <v>92861</v>
      </c>
      <c r="H42" s="138"/>
      <c r="I42" s="138"/>
      <c r="J42" s="138">
        <f>'実質公債費比率（分子）の構造'!M$52</f>
        <v>91916</v>
      </c>
      <c r="K42" s="138"/>
      <c r="L42" s="138"/>
      <c r="M42" s="138">
        <f>'実質公債費比率（分子）の構造'!N$52</f>
        <v>92837</v>
      </c>
      <c r="N42" s="138"/>
      <c r="O42" s="138"/>
      <c r="P42" s="138">
        <f>'実質公債費比率（分子）の構造'!O$52</f>
        <v>92931</v>
      </c>
    </row>
    <row r="43" spans="1:16">
      <c r="A43" s="138" t="s">
        <v>52</v>
      </c>
      <c r="B43" s="138">
        <f>'実質公債費比率（分子）の構造'!K$51</f>
        <v>204</v>
      </c>
      <c r="C43" s="138"/>
      <c r="D43" s="138"/>
      <c r="E43" s="138">
        <f>'実質公債費比率（分子）の構造'!L$51</f>
        <v>143</v>
      </c>
      <c r="F43" s="138"/>
      <c r="G43" s="138"/>
      <c r="H43" s="138">
        <f>'実質公債費比率（分子）の構造'!M$51</f>
        <v>118</v>
      </c>
      <c r="I43" s="138"/>
      <c r="J43" s="138"/>
      <c r="K43" s="138">
        <f>'実質公債費比率（分子）の構造'!N$51</f>
        <v>91</v>
      </c>
      <c r="L43" s="138"/>
      <c r="M43" s="138"/>
      <c r="N43" s="138">
        <f>'実質公債費比率（分子）の構造'!O$51</f>
        <v>29</v>
      </c>
      <c r="O43" s="138"/>
      <c r="P43" s="138"/>
    </row>
    <row r="44" spans="1:16">
      <c r="A44" s="138" t="s">
        <v>53</v>
      </c>
      <c r="B44" s="138">
        <f>'実質公債費比率（分子）の構造'!K$50</f>
        <v>2669</v>
      </c>
      <c r="C44" s="138"/>
      <c r="D44" s="138"/>
      <c r="E44" s="138">
        <f>'実質公債費比率（分子）の構造'!L$50</f>
        <v>3721</v>
      </c>
      <c r="F44" s="138"/>
      <c r="G44" s="138"/>
      <c r="H44" s="138">
        <f>'実質公債費比率（分子）の構造'!M$50</f>
        <v>2604</v>
      </c>
      <c r="I44" s="138"/>
      <c r="J44" s="138"/>
      <c r="K44" s="138">
        <f>'実質公債費比率（分子）の構造'!N$50</f>
        <v>2684</v>
      </c>
      <c r="L44" s="138"/>
      <c r="M44" s="138"/>
      <c r="N44" s="138">
        <f>'実質公債費比率（分子）の構造'!O$50</f>
        <v>2773</v>
      </c>
      <c r="O44" s="138"/>
      <c r="P44" s="138"/>
    </row>
    <row r="45" spans="1:16">
      <c r="A45" s="138" t="s">
        <v>54</v>
      </c>
      <c r="B45" s="138">
        <f>'実質公債費比率（分子）の構造'!K$49</f>
        <v>10</v>
      </c>
      <c r="C45" s="138"/>
      <c r="D45" s="138"/>
      <c r="E45" s="138">
        <f>'実質公債費比率（分子）の構造'!L$49</f>
        <v>8</v>
      </c>
      <c r="F45" s="138"/>
      <c r="G45" s="138"/>
      <c r="H45" s="138">
        <f>'実質公債費比率（分子）の構造'!M$49</f>
        <v>6</v>
      </c>
      <c r="I45" s="138"/>
      <c r="J45" s="138"/>
      <c r="K45" s="138">
        <f>'実質公債費比率（分子）の構造'!N$49</f>
        <v>42</v>
      </c>
      <c r="L45" s="138"/>
      <c r="M45" s="138"/>
      <c r="N45" s="138">
        <f>'実質公債費比率（分子）の構造'!O$49</f>
        <v>169</v>
      </c>
      <c r="O45" s="138"/>
      <c r="P45" s="138"/>
    </row>
    <row r="46" spans="1:16">
      <c r="A46" s="138" t="s">
        <v>55</v>
      </c>
      <c r="B46" s="138">
        <f>'実質公債費比率（分子）の構造'!K$48</f>
        <v>23989</v>
      </c>
      <c r="C46" s="138"/>
      <c r="D46" s="138"/>
      <c r="E46" s="138">
        <f>'実質公債費比率（分子）の構造'!L$48</f>
        <v>23682</v>
      </c>
      <c r="F46" s="138"/>
      <c r="G46" s="138"/>
      <c r="H46" s="138">
        <f>'実質公債費比率（分子）の構造'!M$48</f>
        <v>23409</v>
      </c>
      <c r="I46" s="138"/>
      <c r="J46" s="138"/>
      <c r="K46" s="138">
        <f>'実質公債費比率（分子）の構造'!N$48</f>
        <v>25193</v>
      </c>
      <c r="L46" s="138"/>
      <c r="M46" s="138"/>
      <c r="N46" s="138">
        <f>'実質公債費比率（分子）の構造'!O$48</f>
        <v>24939</v>
      </c>
      <c r="O46" s="138"/>
      <c r="P46" s="138"/>
    </row>
    <row r="47" spans="1:16">
      <c r="A47" s="138" t="s">
        <v>56</v>
      </c>
      <c r="B47" s="138">
        <f>'実質公債費比率（分子）の構造'!K$47</f>
        <v>41335</v>
      </c>
      <c r="C47" s="138"/>
      <c r="D47" s="138"/>
      <c r="E47" s="138">
        <f>'実質公債費比率（分子）の構造'!L$47</f>
        <v>41373</v>
      </c>
      <c r="F47" s="138"/>
      <c r="G47" s="138"/>
      <c r="H47" s="138">
        <f>'実質公債費比率（分子）の構造'!M$47</f>
        <v>42744</v>
      </c>
      <c r="I47" s="138"/>
      <c r="J47" s="138"/>
      <c r="K47" s="138">
        <f>'実質公債費比率（分子）の構造'!N$47</f>
        <v>42877</v>
      </c>
      <c r="L47" s="138"/>
      <c r="M47" s="138"/>
      <c r="N47" s="138">
        <f>'実質公債費比率（分子）の構造'!O$47</f>
        <v>43495</v>
      </c>
      <c r="O47" s="138"/>
      <c r="P47" s="138"/>
    </row>
    <row r="48" spans="1:16">
      <c r="A48" s="138" t="s">
        <v>57</v>
      </c>
      <c r="B48" s="138">
        <f>'実質公債費比率（分子）の構造'!K$46</f>
        <v>2198</v>
      </c>
      <c r="C48" s="138"/>
      <c r="D48" s="138"/>
      <c r="E48" s="138">
        <f>'実質公債費比率（分子）の構造'!L$46</f>
        <v>4221</v>
      </c>
      <c r="F48" s="138"/>
      <c r="G48" s="138"/>
      <c r="H48" s="138">
        <f>'実質公債費比率（分子）の構造'!M$46</f>
        <v>4018</v>
      </c>
      <c r="I48" s="138"/>
      <c r="J48" s="138"/>
      <c r="K48" s="138">
        <f>'実質公債費比率（分子）の構造'!N$46</f>
        <v>5812</v>
      </c>
      <c r="L48" s="138"/>
      <c r="M48" s="138"/>
      <c r="N48" s="138">
        <f>'実質公債費比率（分子）の構造'!O$46</f>
        <v>4500</v>
      </c>
      <c r="O48" s="138"/>
      <c r="P48" s="138"/>
    </row>
    <row r="49" spans="1:16">
      <c r="A49" s="138" t="s">
        <v>58</v>
      </c>
      <c r="B49" s="138">
        <f>'実質公債費比率（分子）の構造'!K$45</f>
        <v>59255</v>
      </c>
      <c r="C49" s="138"/>
      <c r="D49" s="138"/>
      <c r="E49" s="138">
        <f>'実質公債費比率（分子）の構造'!L$45</f>
        <v>56634</v>
      </c>
      <c r="F49" s="138"/>
      <c r="G49" s="138"/>
      <c r="H49" s="138">
        <f>'実質公債費比率（分子）の構造'!M$45</f>
        <v>53964</v>
      </c>
      <c r="I49" s="138"/>
      <c r="J49" s="138"/>
      <c r="K49" s="138">
        <f>'実質公債費比率（分子）の構造'!N$45</f>
        <v>52784</v>
      </c>
      <c r="L49" s="138"/>
      <c r="M49" s="138"/>
      <c r="N49" s="138">
        <f>'実質公債費比率（分子）の構造'!O$45</f>
        <v>53036</v>
      </c>
      <c r="O49" s="138"/>
      <c r="P49" s="138"/>
    </row>
    <row r="50" spans="1:16">
      <c r="A50" s="138" t="s">
        <v>59</v>
      </c>
      <c r="B50" s="138" t="e">
        <f>NA()</f>
        <v>#N/A</v>
      </c>
      <c r="C50" s="138">
        <f>IF(ISNUMBER('実質公債費比率（分子）の構造'!K$53),'実質公債費比率（分子）の構造'!K$53,NA())</f>
        <v>37548</v>
      </c>
      <c r="D50" s="138" t="e">
        <f>NA()</f>
        <v>#N/A</v>
      </c>
      <c r="E50" s="138" t="e">
        <f>NA()</f>
        <v>#N/A</v>
      </c>
      <c r="F50" s="138">
        <f>IF(ISNUMBER('実質公債費比率（分子）の構造'!L$53),'実質公債費比率（分子）の構造'!L$53,NA())</f>
        <v>36921</v>
      </c>
      <c r="G50" s="138" t="e">
        <f>NA()</f>
        <v>#N/A</v>
      </c>
      <c r="H50" s="138" t="e">
        <f>NA()</f>
        <v>#N/A</v>
      </c>
      <c r="I50" s="138">
        <f>IF(ISNUMBER('実質公債費比率（分子）の構造'!M$53),'実質公債費比率（分子）の構造'!M$53,NA())</f>
        <v>34947</v>
      </c>
      <c r="J50" s="138" t="e">
        <f>NA()</f>
        <v>#N/A</v>
      </c>
      <c r="K50" s="138" t="e">
        <f>NA()</f>
        <v>#N/A</v>
      </c>
      <c r="L50" s="138">
        <f>IF(ISNUMBER('実質公債費比率（分子）の構造'!N$53),'実質公債費比率（分子）の構造'!N$53,NA())</f>
        <v>36646</v>
      </c>
      <c r="M50" s="138" t="e">
        <f>NA()</f>
        <v>#N/A</v>
      </c>
      <c r="N50" s="138" t="e">
        <f>NA()</f>
        <v>#N/A</v>
      </c>
      <c r="O50" s="138">
        <f>IF(ISNUMBER('実質公債費比率（分子）の構造'!O$53),'実質公債費比率（分子）の構造'!O$53,NA())</f>
        <v>36010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828087</v>
      </c>
      <c r="E56" s="137"/>
      <c r="F56" s="137"/>
      <c r="G56" s="137">
        <f>'将来負担比率（分子）の構造'!J$52</f>
        <v>841459</v>
      </c>
      <c r="H56" s="137"/>
      <c r="I56" s="137"/>
      <c r="J56" s="137">
        <f>'将来負担比率（分子）の構造'!K$52</f>
        <v>849919</v>
      </c>
      <c r="K56" s="137"/>
      <c r="L56" s="137"/>
      <c r="M56" s="137">
        <f>'将来負担比率（分子）の構造'!L$52</f>
        <v>849127</v>
      </c>
      <c r="N56" s="137"/>
      <c r="O56" s="137"/>
      <c r="P56" s="137">
        <f>'将来負担比率（分子）の構造'!M$52</f>
        <v>843486</v>
      </c>
    </row>
    <row r="57" spans="1:16">
      <c r="A57" s="137" t="s">
        <v>36</v>
      </c>
      <c r="B57" s="137"/>
      <c r="C57" s="137"/>
      <c r="D57" s="137">
        <f>'将来負担比率（分子）の構造'!I$51</f>
        <v>324288</v>
      </c>
      <c r="E57" s="137"/>
      <c r="F57" s="137"/>
      <c r="G57" s="137">
        <f>'将来負担比率（分子）の構造'!J$51</f>
        <v>315956</v>
      </c>
      <c r="H57" s="137"/>
      <c r="I57" s="137"/>
      <c r="J57" s="137">
        <f>'将来負担比率（分子）の構造'!K$51</f>
        <v>314592</v>
      </c>
      <c r="K57" s="137"/>
      <c r="L57" s="137"/>
      <c r="M57" s="137">
        <f>'将来負担比率（分子）の構造'!L$51</f>
        <v>305581</v>
      </c>
      <c r="N57" s="137"/>
      <c r="O57" s="137"/>
      <c r="P57" s="137">
        <f>'将来負担比率（分子）の構造'!M$51</f>
        <v>299834</v>
      </c>
    </row>
    <row r="58" spans="1:16">
      <c r="A58" s="137" t="s">
        <v>35</v>
      </c>
      <c r="B58" s="137"/>
      <c r="C58" s="137"/>
      <c r="D58" s="137">
        <f>'将来負担比率（分子）の構造'!I$50</f>
        <v>178865</v>
      </c>
      <c r="E58" s="137"/>
      <c r="F58" s="137"/>
      <c r="G58" s="137">
        <f>'将来負担比率（分子）の構造'!J$50</f>
        <v>192355</v>
      </c>
      <c r="H58" s="137"/>
      <c r="I58" s="137"/>
      <c r="J58" s="137">
        <f>'将来負担比率（分子）の構造'!K$50</f>
        <v>200388</v>
      </c>
      <c r="K58" s="137"/>
      <c r="L58" s="137"/>
      <c r="M58" s="137">
        <f>'将来負担比率（分子）の構造'!L$50</f>
        <v>204605</v>
      </c>
      <c r="N58" s="137"/>
      <c r="O58" s="137"/>
      <c r="P58" s="137">
        <f>'将来負担比率（分子）の構造'!M$50</f>
        <v>220728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19687</v>
      </c>
      <c r="C61" s="137"/>
      <c r="D61" s="137"/>
      <c r="E61" s="137">
        <f>'将来負担比率（分子）の構造'!J$46</f>
        <v>23298</v>
      </c>
      <c r="F61" s="137"/>
      <c r="G61" s="137"/>
      <c r="H61" s="137">
        <f>'将来負担比率（分子）の構造'!K$46</f>
        <v>26942</v>
      </c>
      <c r="I61" s="137"/>
      <c r="J61" s="137"/>
      <c r="K61" s="137">
        <f>'将来負担比率（分子）の構造'!L$46</f>
        <v>24051</v>
      </c>
      <c r="L61" s="137"/>
      <c r="M61" s="137"/>
      <c r="N61" s="137">
        <f>'将来負担比率（分子）の構造'!M$46</f>
        <v>18858</v>
      </c>
      <c r="O61" s="137"/>
      <c r="P61" s="137"/>
    </row>
    <row r="62" spans="1:16">
      <c r="A62" s="137" t="s">
        <v>29</v>
      </c>
      <c r="B62" s="137">
        <f>'将来負担比率（分子）の構造'!I$45</f>
        <v>77429</v>
      </c>
      <c r="C62" s="137"/>
      <c r="D62" s="137"/>
      <c r="E62" s="137">
        <f>'将来負担比率（分子）の構造'!J$45</f>
        <v>73074</v>
      </c>
      <c r="F62" s="137"/>
      <c r="G62" s="137"/>
      <c r="H62" s="137">
        <f>'将来負担比率（分子）の構造'!K$45</f>
        <v>66682</v>
      </c>
      <c r="I62" s="137"/>
      <c r="J62" s="137"/>
      <c r="K62" s="137">
        <f>'将来負担比率（分子）の構造'!L$45</f>
        <v>62213</v>
      </c>
      <c r="L62" s="137"/>
      <c r="M62" s="137"/>
      <c r="N62" s="137">
        <f>'将来負担比率（分子）の構造'!M$45</f>
        <v>60683</v>
      </c>
      <c r="O62" s="137"/>
      <c r="P62" s="137"/>
    </row>
    <row r="63" spans="1:16">
      <c r="A63" s="137" t="s">
        <v>28</v>
      </c>
      <c r="B63" s="137">
        <f>'将来負担比率（分子）の構造'!I$44</f>
        <v>560</v>
      </c>
      <c r="C63" s="137"/>
      <c r="D63" s="137"/>
      <c r="E63" s="137">
        <f>'将来負担比率（分子）の構造'!J$44</f>
        <v>498</v>
      </c>
      <c r="F63" s="137"/>
      <c r="G63" s="137"/>
      <c r="H63" s="137">
        <f>'将来負担比率（分子）の構造'!K$44</f>
        <v>2196</v>
      </c>
      <c r="I63" s="137"/>
      <c r="J63" s="137"/>
      <c r="K63" s="137">
        <f>'将来負担比率（分子）の構造'!L$44</f>
        <v>3887</v>
      </c>
      <c r="L63" s="137"/>
      <c r="M63" s="137"/>
      <c r="N63" s="137">
        <f>'将来負担比率（分子）の構造'!M$44</f>
        <v>3971</v>
      </c>
      <c r="O63" s="137"/>
      <c r="P63" s="137"/>
    </row>
    <row r="64" spans="1:16">
      <c r="A64" s="137" t="s">
        <v>27</v>
      </c>
      <c r="B64" s="137">
        <f>'将来負担比率（分子）の構造'!I$43</f>
        <v>330000</v>
      </c>
      <c r="C64" s="137"/>
      <c r="D64" s="137"/>
      <c r="E64" s="137">
        <f>'将来負担比率（分子）の構造'!J$43</f>
        <v>319282</v>
      </c>
      <c r="F64" s="137"/>
      <c r="G64" s="137"/>
      <c r="H64" s="137">
        <f>'将来負担比率（分子）の構造'!K$43</f>
        <v>309507</v>
      </c>
      <c r="I64" s="137"/>
      <c r="J64" s="137"/>
      <c r="K64" s="137">
        <f>'将来負担比率（分子）の構造'!L$43</f>
        <v>311300</v>
      </c>
      <c r="L64" s="137"/>
      <c r="M64" s="137"/>
      <c r="N64" s="137">
        <f>'将来負担比率（分子）の構造'!M$43</f>
        <v>307050</v>
      </c>
      <c r="O64" s="137"/>
      <c r="P64" s="137"/>
    </row>
    <row r="65" spans="1:16">
      <c r="A65" s="137" t="s">
        <v>26</v>
      </c>
      <c r="B65" s="137">
        <f>'将来負担比率（分子）の構造'!I$42</f>
        <v>27281</v>
      </c>
      <c r="C65" s="137"/>
      <c r="D65" s="137"/>
      <c r="E65" s="137">
        <f>'将来負担比率（分子）の構造'!J$42</f>
        <v>22152</v>
      </c>
      <c r="F65" s="137"/>
      <c r="G65" s="137"/>
      <c r="H65" s="137">
        <f>'将来負担比率（分子）の構造'!K$42</f>
        <v>20802</v>
      </c>
      <c r="I65" s="137"/>
      <c r="J65" s="137"/>
      <c r="K65" s="137">
        <f>'将来負担比率（分子）の構造'!L$42</f>
        <v>18774</v>
      </c>
      <c r="L65" s="137"/>
      <c r="M65" s="137"/>
      <c r="N65" s="137">
        <f>'将来負担比率（分子）の構造'!M$42</f>
        <v>19336</v>
      </c>
      <c r="O65" s="137"/>
      <c r="P65" s="137"/>
    </row>
    <row r="66" spans="1:16">
      <c r="A66" s="137" t="s">
        <v>25</v>
      </c>
      <c r="B66" s="137">
        <f>'将来負担比率（分子）の構造'!I$41</f>
        <v>1422298</v>
      </c>
      <c r="C66" s="137"/>
      <c r="D66" s="137"/>
      <c r="E66" s="137">
        <f>'将来負担比率（分子）の構造'!J$41</f>
        <v>1417600</v>
      </c>
      <c r="F66" s="137"/>
      <c r="G66" s="137"/>
      <c r="H66" s="137">
        <f>'将来負担比率（分子）の構造'!K$41</f>
        <v>1428767</v>
      </c>
      <c r="I66" s="137"/>
      <c r="J66" s="137"/>
      <c r="K66" s="137">
        <f>'将来負担比率（分子）の構造'!L$41</f>
        <v>1415368</v>
      </c>
      <c r="L66" s="137"/>
      <c r="M66" s="137"/>
      <c r="N66" s="137">
        <f>'将来負担比率（分子）の構造'!M$41</f>
        <v>1407427</v>
      </c>
      <c r="O66" s="137"/>
      <c r="P66" s="137"/>
    </row>
    <row r="67" spans="1:16">
      <c r="A67" s="137" t="s">
        <v>63</v>
      </c>
      <c r="B67" s="137" t="e">
        <f>NA()</f>
        <v>#N/A</v>
      </c>
      <c r="C67" s="137">
        <f>IF(ISNUMBER('将来負担比率（分子）の構造'!I$53), IF('将来負担比率（分子）の構造'!I$53 &lt; 0, 0, '将来負担比率（分子）の構造'!I$53), NA())</f>
        <v>546014</v>
      </c>
      <c r="D67" s="137" t="e">
        <f>NA()</f>
        <v>#N/A</v>
      </c>
      <c r="E67" s="137" t="e">
        <f>NA()</f>
        <v>#N/A</v>
      </c>
      <c r="F67" s="137">
        <f>IF(ISNUMBER('将来負担比率（分子）の構造'!J$53), IF('将来負担比率（分子）の構造'!J$53 &lt; 0, 0, '将来負担比率（分子）の構造'!J$53), NA())</f>
        <v>506135</v>
      </c>
      <c r="G67" s="137" t="e">
        <f>NA()</f>
        <v>#N/A</v>
      </c>
      <c r="H67" s="137" t="e">
        <f>NA()</f>
        <v>#N/A</v>
      </c>
      <c r="I67" s="137">
        <f>IF(ISNUMBER('将来負担比率（分子）の構造'!K$53), IF('将来負担比率（分子）の構造'!K$53 &lt; 0, 0, '将来負担比率（分子）の構造'!K$53), NA())</f>
        <v>489998</v>
      </c>
      <c r="J67" s="137" t="e">
        <f>NA()</f>
        <v>#N/A</v>
      </c>
      <c r="K67" s="137" t="e">
        <f>NA()</f>
        <v>#N/A</v>
      </c>
      <c r="L67" s="137">
        <f>IF(ISNUMBER('将来負担比率（分子）の構造'!L$53), IF('将来負担比率（分子）の構造'!L$53 &lt; 0, 0, '将来負担比率（分子）の構造'!L$53), NA())</f>
        <v>476280</v>
      </c>
      <c r="M67" s="137" t="e">
        <f>NA()</f>
        <v>#N/A</v>
      </c>
      <c r="N67" s="137" t="e">
        <f>NA()</f>
        <v>#N/A</v>
      </c>
      <c r="O67" s="137">
        <f>IF(ISNUMBER('将来負担比率（分子）の構造'!M$53), IF('将来負担比率（分子）の構造'!M$53 &lt; 0, 0, '将来負担比率（分子）の構造'!M$53), NA())</f>
        <v>453279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288287809</v>
      </c>
      <c r="S5" s="615"/>
      <c r="T5" s="615"/>
      <c r="U5" s="615"/>
      <c r="V5" s="615"/>
      <c r="W5" s="615"/>
      <c r="X5" s="615"/>
      <c r="Y5" s="616"/>
      <c r="Z5" s="617">
        <v>35.700000000000003</v>
      </c>
      <c r="AA5" s="617"/>
      <c r="AB5" s="617"/>
      <c r="AC5" s="617"/>
      <c r="AD5" s="618">
        <v>265189175</v>
      </c>
      <c r="AE5" s="618"/>
      <c r="AF5" s="618"/>
      <c r="AG5" s="618"/>
      <c r="AH5" s="618"/>
      <c r="AI5" s="618"/>
      <c r="AJ5" s="618"/>
      <c r="AK5" s="618"/>
      <c r="AL5" s="619">
        <v>78.099999999999994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257477405</v>
      </c>
      <c r="BH5" s="626"/>
      <c r="BI5" s="626"/>
      <c r="BJ5" s="626"/>
      <c r="BK5" s="626"/>
      <c r="BL5" s="626"/>
      <c r="BM5" s="626"/>
      <c r="BN5" s="627"/>
      <c r="BO5" s="628">
        <v>89.3</v>
      </c>
      <c r="BP5" s="628"/>
      <c r="BQ5" s="628"/>
      <c r="BR5" s="628"/>
      <c r="BS5" s="629">
        <v>7153032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6085788</v>
      </c>
      <c r="S6" s="626"/>
      <c r="T6" s="626"/>
      <c r="U6" s="626"/>
      <c r="V6" s="626"/>
      <c r="W6" s="626"/>
      <c r="X6" s="626"/>
      <c r="Y6" s="627"/>
      <c r="Z6" s="628">
        <v>0.8</v>
      </c>
      <c r="AA6" s="628"/>
      <c r="AB6" s="628"/>
      <c r="AC6" s="628"/>
      <c r="AD6" s="629">
        <v>6085788</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257477405</v>
      </c>
      <c r="BH6" s="626"/>
      <c r="BI6" s="626"/>
      <c r="BJ6" s="626"/>
      <c r="BK6" s="626"/>
      <c r="BL6" s="626"/>
      <c r="BM6" s="626"/>
      <c r="BN6" s="627"/>
      <c r="BO6" s="628">
        <v>89.3</v>
      </c>
      <c r="BP6" s="628"/>
      <c r="BQ6" s="628"/>
      <c r="BR6" s="628"/>
      <c r="BS6" s="629">
        <v>7153032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1821792</v>
      </c>
      <c r="CS6" s="626"/>
      <c r="CT6" s="626"/>
      <c r="CU6" s="626"/>
      <c r="CV6" s="626"/>
      <c r="CW6" s="626"/>
      <c r="CX6" s="626"/>
      <c r="CY6" s="627"/>
      <c r="CZ6" s="628">
        <v>0.2</v>
      </c>
      <c r="DA6" s="628"/>
      <c r="DB6" s="628"/>
      <c r="DC6" s="628"/>
      <c r="DD6" s="634" t="s">
        <v>217</v>
      </c>
      <c r="DE6" s="626"/>
      <c r="DF6" s="626"/>
      <c r="DG6" s="626"/>
      <c r="DH6" s="626"/>
      <c r="DI6" s="626"/>
      <c r="DJ6" s="626"/>
      <c r="DK6" s="626"/>
      <c r="DL6" s="626"/>
      <c r="DM6" s="626"/>
      <c r="DN6" s="626"/>
      <c r="DO6" s="626"/>
      <c r="DP6" s="627"/>
      <c r="DQ6" s="634">
        <v>1821792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216435</v>
      </c>
      <c r="S7" s="626"/>
      <c r="T7" s="626"/>
      <c r="U7" s="626"/>
      <c r="V7" s="626"/>
      <c r="W7" s="626"/>
      <c r="X7" s="626"/>
      <c r="Y7" s="627"/>
      <c r="Z7" s="628">
        <v>0</v>
      </c>
      <c r="AA7" s="628"/>
      <c r="AB7" s="628"/>
      <c r="AC7" s="628"/>
      <c r="AD7" s="629">
        <v>216435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131625330</v>
      </c>
      <c r="BH7" s="626"/>
      <c r="BI7" s="626"/>
      <c r="BJ7" s="626"/>
      <c r="BK7" s="626"/>
      <c r="BL7" s="626"/>
      <c r="BM7" s="626"/>
      <c r="BN7" s="627"/>
      <c r="BO7" s="628">
        <v>45.7</v>
      </c>
      <c r="BP7" s="628"/>
      <c r="BQ7" s="628"/>
      <c r="BR7" s="628"/>
      <c r="BS7" s="629">
        <v>7153032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44933553</v>
      </c>
      <c r="CS7" s="626"/>
      <c r="CT7" s="626"/>
      <c r="CU7" s="626"/>
      <c r="CV7" s="626"/>
      <c r="CW7" s="626"/>
      <c r="CX7" s="626"/>
      <c r="CY7" s="627"/>
      <c r="CZ7" s="628">
        <v>5.7</v>
      </c>
      <c r="DA7" s="628"/>
      <c r="DB7" s="628"/>
      <c r="DC7" s="628"/>
      <c r="DD7" s="634">
        <v>660688</v>
      </c>
      <c r="DE7" s="626"/>
      <c r="DF7" s="626"/>
      <c r="DG7" s="626"/>
      <c r="DH7" s="626"/>
      <c r="DI7" s="626"/>
      <c r="DJ7" s="626"/>
      <c r="DK7" s="626"/>
      <c r="DL7" s="626"/>
      <c r="DM7" s="626"/>
      <c r="DN7" s="626"/>
      <c r="DO7" s="626"/>
      <c r="DP7" s="627"/>
      <c r="DQ7" s="634">
        <v>36560427</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707905</v>
      </c>
      <c r="S8" s="626"/>
      <c r="T8" s="626"/>
      <c r="U8" s="626"/>
      <c r="V8" s="626"/>
      <c r="W8" s="626"/>
      <c r="X8" s="626"/>
      <c r="Y8" s="627"/>
      <c r="Z8" s="628">
        <v>0.1</v>
      </c>
      <c r="AA8" s="628"/>
      <c r="AB8" s="628"/>
      <c r="AC8" s="628"/>
      <c r="AD8" s="629">
        <v>707905</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2457177</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285053939</v>
      </c>
      <c r="CS8" s="626"/>
      <c r="CT8" s="626"/>
      <c r="CU8" s="626"/>
      <c r="CV8" s="626"/>
      <c r="CW8" s="626"/>
      <c r="CX8" s="626"/>
      <c r="CY8" s="627"/>
      <c r="CZ8" s="628">
        <v>35.9</v>
      </c>
      <c r="DA8" s="628"/>
      <c r="DB8" s="628"/>
      <c r="DC8" s="628"/>
      <c r="DD8" s="634">
        <v>5643634</v>
      </c>
      <c r="DE8" s="626"/>
      <c r="DF8" s="626"/>
      <c r="DG8" s="626"/>
      <c r="DH8" s="626"/>
      <c r="DI8" s="626"/>
      <c r="DJ8" s="626"/>
      <c r="DK8" s="626"/>
      <c r="DL8" s="626"/>
      <c r="DM8" s="626"/>
      <c r="DN8" s="626"/>
      <c r="DO8" s="626"/>
      <c r="DP8" s="627"/>
      <c r="DQ8" s="634">
        <v>122205720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472440</v>
      </c>
      <c r="S9" s="626"/>
      <c r="T9" s="626"/>
      <c r="U9" s="626"/>
      <c r="V9" s="626"/>
      <c r="W9" s="626"/>
      <c r="X9" s="626"/>
      <c r="Y9" s="627"/>
      <c r="Z9" s="628">
        <v>0.1</v>
      </c>
      <c r="AA9" s="628"/>
      <c r="AB9" s="628"/>
      <c r="AC9" s="628"/>
      <c r="AD9" s="629">
        <v>472440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89060300</v>
      </c>
      <c r="BH9" s="626"/>
      <c r="BI9" s="626"/>
      <c r="BJ9" s="626"/>
      <c r="BK9" s="626"/>
      <c r="BL9" s="626"/>
      <c r="BM9" s="626"/>
      <c r="BN9" s="627"/>
      <c r="BO9" s="628">
        <v>30.9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47759979</v>
      </c>
      <c r="CS9" s="626"/>
      <c r="CT9" s="626"/>
      <c r="CU9" s="626"/>
      <c r="CV9" s="626"/>
      <c r="CW9" s="626"/>
      <c r="CX9" s="626"/>
      <c r="CY9" s="627"/>
      <c r="CZ9" s="628">
        <v>6</v>
      </c>
      <c r="DA9" s="628"/>
      <c r="DB9" s="628"/>
      <c r="DC9" s="628"/>
      <c r="DD9" s="634">
        <v>2436863</v>
      </c>
      <c r="DE9" s="626"/>
      <c r="DF9" s="626"/>
      <c r="DG9" s="626"/>
      <c r="DH9" s="626"/>
      <c r="DI9" s="626"/>
      <c r="DJ9" s="626"/>
      <c r="DK9" s="626"/>
      <c r="DL9" s="626"/>
      <c r="DM9" s="626"/>
      <c r="DN9" s="626"/>
      <c r="DO9" s="626"/>
      <c r="DP9" s="627"/>
      <c r="DQ9" s="634">
        <v>35389435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28758123</v>
      </c>
      <c r="S10" s="626"/>
      <c r="T10" s="626"/>
      <c r="U10" s="626"/>
      <c r="V10" s="626"/>
      <c r="W10" s="626"/>
      <c r="X10" s="626"/>
      <c r="Y10" s="627"/>
      <c r="Z10" s="628">
        <v>3.6</v>
      </c>
      <c r="AA10" s="628"/>
      <c r="AB10" s="628"/>
      <c r="AC10" s="628"/>
      <c r="AD10" s="629">
        <v>28758123</v>
      </c>
      <c r="AE10" s="629"/>
      <c r="AF10" s="629"/>
      <c r="AG10" s="629"/>
      <c r="AH10" s="629"/>
      <c r="AI10" s="629"/>
      <c r="AJ10" s="629"/>
      <c r="AK10" s="629"/>
      <c r="AL10" s="630">
        <v>8.5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8496461</v>
      </c>
      <c r="BH10" s="626"/>
      <c r="BI10" s="626"/>
      <c r="BJ10" s="626"/>
      <c r="BK10" s="626"/>
      <c r="BL10" s="626"/>
      <c r="BM10" s="626"/>
      <c r="BN10" s="627"/>
      <c r="BO10" s="628">
        <v>2.9</v>
      </c>
      <c r="BP10" s="628"/>
      <c r="BQ10" s="628"/>
      <c r="BR10" s="628"/>
      <c r="BS10" s="634">
        <v>1067303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125759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125159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38422</v>
      </c>
      <c r="S11" s="626"/>
      <c r="T11" s="626"/>
      <c r="U11" s="626"/>
      <c r="V11" s="626"/>
      <c r="W11" s="626"/>
      <c r="X11" s="626"/>
      <c r="Y11" s="627"/>
      <c r="Z11" s="628">
        <v>0</v>
      </c>
      <c r="AA11" s="628"/>
      <c r="AB11" s="628"/>
      <c r="AC11" s="628"/>
      <c r="AD11" s="629">
        <v>38422</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31611392</v>
      </c>
      <c r="BH11" s="626"/>
      <c r="BI11" s="626"/>
      <c r="BJ11" s="626"/>
      <c r="BK11" s="626"/>
      <c r="BL11" s="626"/>
      <c r="BM11" s="626"/>
      <c r="BN11" s="627"/>
      <c r="BO11" s="628">
        <v>11</v>
      </c>
      <c r="BP11" s="628"/>
      <c r="BQ11" s="628"/>
      <c r="BR11" s="628"/>
      <c r="BS11" s="634">
        <v>6085729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3961302</v>
      </c>
      <c r="CS11" s="626"/>
      <c r="CT11" s="626"/>
      <c r="CU11" s="626"/>
      <c r="CV11" s="626"/>
      <c r="CW11" s="626"/>
      <c r="CX11" s="626"/>
      <c r="CY11" s="627"/>
      <c r="CZ11" s="628">
        <v>0.5</v>
      </c>
      <c r="DA11" s="628"/>
      <c r="DB11" s="628"/>
      <c r="DC11" s="628"/>
      <c r="DD11" s="634">
        <v>1105845</v>
      </c>
      <c r="DE11" s="626"/>
      <c r="DF11" s="626"/>
      <c r="DG11" s="626"/>
      <c r="DH11" s="626"/>
      <c r="DI11" s="626"/>
      <c r="DJ11" s="626"/>
      <c r="DK11" s="626"/>
      <c r="DL11" s="626"/>
      <c r="DM11" s="626"/>
      <c r="DN11" s="626"/>
      <c r="DO11" s="626"/>
      <c r="DP11" s="627"/>
      <c r="DQ11" s="634">
        <v>2335995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111832839</v>
      </c>
      <c r="BH12" s="626"/>
      <c r="BI12" s="626"/>
      <c r="BJ12" s="626"/>
      <c r="BK12" s="626"/>
      <c r="BL12" s="626"/>
      <c r="BM12" s="626"/>
      <c r="BN12" s="627"/>
      <c r="BO12" s="628">
        <v>38.799999999999997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96733745</v>
      </c>
      <c r="CS12" s="626"/>
      <c r="CT12" s="626"/>
      <c r="CU12" s="626"/>
      <c r="CV12" s="626"/>
      <c r="CW12" s="626"/>
      <c r="CX12" s="626"/>
      <c r="CY12" s="627"/>
      <c r="CZ12" s="628">
        <v>12.2</v>
      </c>
      <c r="DA12" s="628"/>
      <c r="DB12" s="628"/>
      <c r="DC12" s="628"/>
      <c r="DD12" s="634">
        <v>894798</v>
      </c>
      <c r="DE12" s="626"/>
      <c r="DF12" s="626"/>
      <c r="DG12" s="626"/>
      <c r="DH12" s="626"/>
      <c r="DI12" s="626"/>
      <c r="DJ12" s="626"/>
      <c r="DK12" s="626"/>
      <c r="DL12" s="626"/>
      <c r="DM12" s="626"/>
      <c r="DN12" s="626"/>
      <c r="DO12" s="626"/>
      <c r="DP12" s="627"/>
      <c r="DQ12" s="634">
        <v>9378516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960437</v>
      </c>
      <c r="S13" s="626"/>
      <c r="T13" s="626"/>
      <c r="U13" s="626"/>
      <c r="V13" s="626"/>
      <c r="W13" s="626"/>
      <c r="X13" s="626"/>
      <c r="Y13" s="627"/>
      <c r="Z13" s="628">
        <v>0.1</v>
      </c>
      <c r="AA13" s="628"/>
      <c r="AB13" s="628"/>
      <c r="AC13" s="628"/>
      <c r="AD13" s="629">
        <v>960437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111022416</v>
      </c>
      <c r="BH13" s="626"/>
      <c r="BI13" s="626"/>
      <c r="BJ13" s="626"/>
      <c r="BK13" s="626"/>
      <c r="BL13" s="626"/>
      <c r="BM13" s="626"/>
      <c r="BN13" s="627"/>
      <c r="BO13" s="628">
        <v>38.5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95148141</v>
      </c>
      <c r="CS13" s="626"/>
      <c r="CT13" s="626"/>
      <c r="CU13" s="626"/>
      <c r="CV13" s="626"/>
      <c r="CW13" s="626"/>
      <c r="CX13" s="626"/>
      <c r="CY13" s="627"/>
      <c r="CZ13" s="628">
        <v>12</v>
      </c>
      <c r="DA13" s="628"/>
      <c r="DB13" s="628"/>
      <c r="DC13" s="628"/>
      <c r="DD13" s="634">
        <v>51416066</v>
      </c>
      <c r="DE13" s="626"/>
      <c r="DF13" s="626"/>
      <c r="DG13" s="626"/>
      <c r="DH13" s="626"/>
      <c r="DI13" s="626"/>
      <c r="DJ13" s="626"/>
      <c r="DK13" s="626"/>
      <c r="DL13" s="626"/>
      <c r="DM13" s="626"/>
      <c r="DN13" s="626"/>
      <c r="DO13" s="626"/>
      <c r="DP13" s="627"/>
      <c r="DQ13" s="634">
        <v>46704706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v>5488349</v>
      </c>
      <c r="S14" s="626"/>
      <c r="T14" s="626"/>
      <c r="U14" s="626"/>
      <c r="V14" s="626"/>
      <c r="W14" s="626"/>
      <c r="X14" s="626"/>
      <c r="Y14" s="627"/>
      <c r="Z14" s="628">
        <v>0.7</v>
      </c>
      <c r="AA14" s="628"/>
      <c r="AB14" s="628"/>
      <c r="AC14" s="628"/>
      <c r="AD14" s="629">
        <v>5488349</v>
      </c>
      <c r="AE14" s="629"/>
      <c r="AF14" s="629"/>
      <c r="AG14" s="629"/>
      <c r="AH14" s="629"/>
      <c r="AI14" s="629"/>
      <c r="AJ14" s="629"/>
      <c r="AK14" s="629"/>
      <c r="AL14" s="630">
        <v>1.6</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1688051</v>
      </c>
      <c r="BH14" s="626"/>
      <c r="BI14" s="626"/>
      <c r="BJ14" s="626"/>
      <c r="BK14" s="626"/>
      <c r="BL14" s="626"/>
      <c r="BM14" s="626"/>
      <c r="BN14" s="627"/>
      <c r="BO14" s="628">
        <v>0.6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14404588</v>
      </c>
      <c r="CS14" s="626"/>
      <c r="CT14" s="626"/>
      <c r="CU14" s="626"/>
      <c r="CV14" s="626"/>
      <c r="CW14" s="626"/>
      <c r="CX14" s="626"/>
      <c r="CY14" s="627"/>
      <c r="CZ14" s="628">
        <v>1.8</v>
      </c>
      <c r="DA14" s="628"/>
      <c r="DB14" s="628"/>
      <c r="DC14" s="628"/>
      <c r="DD14" s="634">
        <v>2204357</v>
      </c>
      <c r="DE14" s="626"/>
      <c r="DF14" s="626"/>
      <c r="DG14" s="626"/>
      <c r="DH14" s="626"/>
      <c r="DI14" s="626"/>
      <c r="DJ14" s="626"/>
      <c r="DK14" s="626"/>
      <c r="DL14" s="626"/>
      <c r="DM14" s="626"/>
      <c r="DN14" s="626"/>
      <c r="DO14" s="626"/>
      <c r="DP14" s="627"/>
      <c r="DQ14" s="634">
        <v>12574775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711640</v>
      </c>
      <c r="S15" s="626"/>
      <c r="T15" s="626"/>
      <c r="U15" s="626"/>
      <c r="V15" s="626"/>
      <c r="W15" s="626"/>
      <c r="X15" s="626"/>
      <c r="Y15" s="627"/>
      <c r="Z15" s="628">
        <v>0.1</v>
      </c>
      <c r="AA15" s="628"/>
      <c r="AB15" s="628"/>
      <c r="AC15" s="628"/>
      <c r="AD15" s="629">
        <v>711640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12331185</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81822916</v>
      </c>
      <c r="CS15" s="626"/>
      <c r="CT15" s="626"/>
      <c r="CU15" s="626"/>
      <c r="CV15" s="626"/>
      <c r="CW15" s="626"/>
      <c r="CX15" s="626"/>
      <c r="CY15" s="627"/>
      <c r="CZ15" s="628">
        <v>10.3</v>
      </c>
      <c r="DA15" s="628"/>
      <c r="DB15" s="628"/>
      <c r="DC15" s="628"/>
      <c r="DD15" s="634">
        <v>23403742</v>
      </c>
      <c r="DE15" s="626"/>
      <c r="DF15" s="626"/>
      <c r="DG15" s="626"/>
      <c r="DH15" s="626"/>
      <c r="DI15" s="626"/>
      <c r="DJ15" s="626"/>
      <c r="DK15" s="626"/>
      <c r="DL15" s="626"/>
      <c r="DM15" s="626"/>
      <c r="DN15" s="626"/>
      <c r="DO15" s="626"/>
      <c r="DP15" s="627"/>
      <c r="DQ15" s="634">
        <v>50317371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27996602</v>
      </c>
      <c r="S16" s="626"/>
      <c r="T16" s="626"/>
      <c r="U16" s="626"/>
      <c r="V16" s="626"/>
      <c r="W16" s="626"/>
      <c r="X16" s="626"/>
      <c r="Y16" s="627"/>
      <c r="Z16" s="628">
        <v>3.5</v>
      </c>
      <c r="AA16" s="628"/>
      <c r="AB16" s="628"/>
      <c r="AC16" s="628"/>
      <c r="AD16" s="629">
        <v>26605331</v>
      </c>
      <c r="AE16" s="629"/>
      <c r="AF16" s="629"/>
      <c r="AG16" s="629"/>
      <c r="AH16" s="629"/>
      <c r="AI16" s="629"/>
      <c r="AJ16" s="629"/>
      <c r="AK16" s="629"/>
      <c r="AL16" s="630">
        <v>7.8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39978</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35018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26605331</v>
      </c>
      <c r="S17" s="626"/>
      <c r="T17" s="626"/>
      <c r="U17" s="626"/>
      <c r="V17" s="626"/>
      <c r="W17" s="626"/>
      <c r="X17" s="626"/>
      <c r="Y17" s="627"/>
      <c r="Z17" s="628">
        <v>3.3</v>
      </c>
      <c r="AA17" s="628"/>
      <c r="AB17" s="628"/>
      <c r="AC17" s="628"/>
      <c r="AD17" s="629">
        <v>26605331</v>
      </c>
      <c r="AE17" s="629"/>
      <c r="AF17" s="629"/>
      <c r="AG17" s="629"/>
      <c r="AH17" s="629"/>
      <c r="AI17" s="629"/>
      <c r="AJ17" s="629"/>
      <c r="AK17" s="629"/>
      <c r="AL17" s="630">
        <v>7.8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103401212</v>
      </c>
      <c r="CS17" s="626"/>
      <c r="CT17" s="626"/>
      <c r="CU17" s="626"/>
      <c r="CV17" s="626"/>
      <c r="CW17" s="626"/>
      <c r="CX17" s="626"/>
      <c r="CY17" s="627"/>
      <c r="CZ17" s="628">
        <v>13</v>
      </c>
      <c r="DA17" s="628"/>
      <c r="DB17" s="628"/>
      <c r="DC17" s="628"/>
      <c r="DD17" s="634" t="s">
        <v>112</v>
      </c>
      <c r="DE17" s="626"/>
      <c r="DF17" s="626"/>
      <c r="DG17" s="626"/>
      <c r="DH17" s="626"/>
      <c r="DI17" s="626"/>
      <c r="DJ17" s="626"/>
      <c r="DK17" s="626"/>
      <c r="DL17" s="626"/>
      <c r="DM17" s="626"/>
      <c r="DN17" s="626"/>
      <c r="DO17" s="626"/>
      <c r="DP17" s="627"/>
      <c r="DQ17" s="634">
        <v>94143184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1391220</v>
      </c>
      <c r="S18" s="626"/>
      <c r="T18" s="626"/>
      <c r="U18" s="626"/>
      <c r="V18" s="626"/>
      <c r="W18" s="626"/>
      <c r="X18" s="626"/>
      <c r="Y18" s="627"/>
      <c r="Z18" s="628">
        <v>0.2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18562055</v>
      </c>
      <c r="CS18" s="626"/>
      <c r="CT18" s="626"/>
      <c r="CU18" s="626"/>
      <c r="CV18" s="626"/>
      <c r="CW18" s="626"/>
      <c r="CX18" s="626"/>
      <c r="CY18" s="627"/>
      <c r="CZ18" s="628">
        <v>2.2999999999999998</v>
      </c>
      <c r="DA18" s="628"/>
      <c r="DB18" s="628"/>
      <c r="DC18" s="628"/>
      <c r="DD18" s="634" t="s">
        <v>112</v>
      </c>
      <c r="DE18" s="626"/>
      <c r="DF18" s="626"/>
      <c r="DG18" s="626"/>
      <c r="DH18" s="626"/>
      <c r="DI18" s="626"/>
      <c r="DJ18" s="626"/>
      <c r="DK18" s="626"/>
      <c r="DL18" s="626"/>
      <c r="DM18" s="626"/>
      <c r="DN18" s="626"/>
      <c r="DO18" s="626"/>
      <c r="DP18" s="627"/>
      <c r="DQ18" s="634">
        <v>6543796</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51</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30810404</v>
      </c>
      <c r="BH19" s="626"/>
      <c r="BI19" s="626"/>
      <c r="BJ19" s="626"/>
      <c r="BK19" s="626"/>
      <c r="BL19" s="626"/>
      <c r="BM19" s="626"/>
      <c r="BN19" s="627"/>
      <c r="BO19" s="628">
        <v>10.7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359723950</v>
      </c>
      <c r="S20" s="626"/>
      <c r="T20" s="626"/>
      <c r="U20" s="626"/>
      <c r="V20" s="626"/>
      <c r="W20" s="626"/>
      <c r="X20" s="626"/>
      <c r="Y20" s="627"/>
      <c r="Z20" s="628">
        <v>44.5</v>
      </c>
      <c r="AA20" s="628"/>
      <c r="AB20" s="628"/>
      <c r="AC20" s="628"/>
      <c r="AD20" s="629">
        <v>335234045</v>
      </c>
      <c r="AE20" s="629"/>
      <c r="AF20" s="629"/>
      <c r="AG20" s="629"/>
      <c r="AH20" s="629"/>
      <c r="AI20" s="629"/>
      <c r="AJ20" s="629"/>
      <c r="AK20" s="629"/>
      <c r="AL20" s="630">
        <v>98.7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30810404</v>
      </c>
      <c r="BH20" s="626"/>
      <c r="BI20" s="626"/>
      <c r="BJ20" s="626"/>
      <c r="BK20" s="626"/>
      <c r="BL20" s="626"/>
      <c r="BM20" s="626"/>
      <c r="BN20" s="627"/>
      <c r="BO20" s="628">
        <v>10.7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793768959</v>
      </c>
      <c r="CS20" s="626"/>
      <c r="CT20" s="626"/>
      <c r="CU20" s="626"/>
      <c r="CV20" s="626"/>
      <c r="CW20" s="626"/>
      <c r="CX20" s="626"/>
      <c r="CY20" s="627"/>
      <c r="CZ20" s="628">
        <v>100</v>
      </c>
      <c r="DA20" s="628"/>
      <c r="DB20" s="628"/>
      <c r="DC20" s="628"/>
      <c r="DD20" s="634">
        <v>87765993</v>
      </c>
      <c r="DE20" s="626"/>
      <c r="DF20" s="626"/>
      <c r="DG20" s="626"/>
      <c r="DH20" s="626"/>
      <c r="DI20" s="626"/>
      <c r="DJ20" s="626"/>
      <c r="DK20" s="626"/>
      <c r="DL20" s="626"/>
      <c r="DM20" s="626"/>
      <c r="DN20" s="626"/>
      <c r="DO20" s="626"/>
      <c r="DP20" s="627"/>
      <c r="DQ20" s="634">
        <v>418135894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669219</v>
      </c>
      <c r="S21" s="626"/>
      <c r="T21" s="626"/>
      <c r="U21" s="626"/>
      <c r="V21" s="626"/>
      <c r="W21" s="626"/>
      <c r="X21" s="626"/>
      <c r="Y21" s="627"/>
      <c r="Z21" s="628">
        <v>0.1</v>
      </c>
      <c r="AA21" s="628"/>
      <c r="AB21" s="628"/>
      <c r="AC21" s="628"/>
      <c r="AD21" s="629">
        <v>669219</v>
      </c>
      <c r="AE21" s="629"/>
      <c r="AF21" s="629"/>
      <c r="AG21" s="629"/>
      <c r="AH21" s="629"/>
      <c r="AI21" s="629"/>
      <c r="AJ21" s="629"/>
      <c r="AK21" s="629"/>
      <c r="AL21" s="630">
        <v>0.2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47812</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13727152</v>
      </c>
      <c r="S22" s="626"/>
      <c r="T22" s="626"/>
      <c r="U22" s="626"/>
      <c r="V22" s="626"/>
      <c r="W22" s="626"/>
      <c r="X22" s="626"/>
      <c r="Y22" s="627"/>
      <c r="Z22" s="628">
        <v>1.7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v>7663958</v>
      </c>
      <c r="BH22" s="626"/>
      <c r="BI22" s="626"/>
      <c r="BJ22" s="626"/>
      <c r="BK22" s="626"/>
      <c r="BL22" s="626"/>
      <c r="BM22" s="626"/>
      <c r="BN22" s="627"/>
      <c r="BO22" s="628">
        <v>2.7</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16272526</v>
      </c>
      <c r="S23" s="626"/>
      <c r="T23" s="626"/>
      <c r="U23" s="626"/>
      <c r="V23" s="626"/>
      <c r="W23" s="626"/>
      <c r="X23" s="626"/>
      <c r="Y23" s="627"/>
      <c r="Z23" s="628">
        <v>2</v>
      </c>
      <c r="AA23" s="628"/>
      <c r="AB23" s="628"/>
      <c r="AC23" s="628"/>
      <c r="AD23" s="629">
        <v>2302853</v>
      </c>
      <c r="AE23" s="629"/>
      <c r="AF23" s="629"/>
      <c r="AG23" s="629"/>
      <c r="AH23" s="629"/>
      <c r="AI23" s="629"/>
      <c r="AJ23" s="629"/>
      <c r="AK23" s="629"/>
      <c r="AL23" s="630">
        <v>0.7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23098634</v>
      </c>
      <c r="BH23" s="626"/>
      <c r="BI23" s="626"/>
      <c r="BJ23" s="626"/>
      <c r="BK23" s="626"/>
      <c r="BL23" s="626"/>
      <c r="BM23" s="626"/>
      <c r="BN23" s="627"/>
      <c r="BO23" s="628">
        <v>8</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8288438</v>
      </c>
      <c r="S24" s="626"/>
      <c r="T24" s="626"/>
      <c r="U24" s="626"/>
      <c r="V24" s="626"/>
      <c r="W24" s="626"/>
      <c r="X24" s="626"/>
      <c r="Y24" s="627"/>
      <c r="Z24" s="628">
        <v>1</v>
      </c>
      <c r="AA24" s="628"/>
      <c r="AB24" s="628"/>
      <c r="AC24" s="628"/>
      <c r="AD24" s="629">
        <v>22803</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384782413</v>
      </c>
      <c r="CS24" s="615"/>
      <c r="CT24" s="615"/>
      <c r="CU24" s="615"/>
      <c r="CV24" s="615"/>
      <c r="CW24" s="615"/>
      <c r="CX24" s="615"/>
      <c r="CY24" s="616"/>
      <c r="CZ24" s="652">
        <v>48.5</v>
      </c>
      <c r="DA24" s="653"/>
      <c r="DB24" s="653"/>
      <c r="DC24" s="654"/>
      <c r="DD24" s="651">
        <v>226351229</v>
      </c>
      <c r="DE24" s="615"/>
      <c r="DF24" s="615"/>
      <c r="DG24" s="615"/>
      <c r="DH24" s="615"/>
      <c r="DI24" s="615"/>
      <c r="DJ24" s="615"/>
      <c r="DK24" s="616"/>
      <c r="DL24" s="651">
        <v>220797522</v>
      </c>
      <c r="DM24" s="615"/>
      <c r="DN24" s="615"/>
      <c r="DO24" s="615"/>
      <c r="DP24" s="615"/>
      <c r="DQ24" s="615"/>
      <c r="DR24" s="615"/>
      <c r="DS24" s="615"/>
      <c r="DT24" s="615"/>
      <c r="DU24" s="615"/>
      <c r="DV24" s="616"/>
      <c r="DW24" s="619">
        <v>59.6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144136987</v>
      </c>
      <c r="S25" s="626"/>
      <c r="T25" s="626"/>
      <c r="U25" s="626"/>
      <c r="V25" s="626"/>
      <c r="W25" s="626"/>
      <c r="X25" s="626"/>
      <c r="Y25" s="627"/>
      <c r="Z25" s="628">
        <v>17.8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75417348</v>
      </c>
      <c r="CS25" s="657"/>
      <c r="CT25" s="657"/>
      <c r="CU25" s="657"/>
      <c r="CV25" s="657"/>
      <c r="CW25" s="657"/>
      <c r="CX25" s="657"/>
      <c r="CY25" s="658"/>
      <c r="CZ25" s="659">
        <v>9.5</v>
      </c>
      <c r="DA25" s="660"/>
      <c r="DB25" s="660"/>
      <c r="DC25" s="661"/>
      <c r="DD25" s="634">
        <v>71473197</v>
      </c>
      <c r="DE25" s="657"/>
      <c r="DF25" s="657"/>
      <c r="DG25" s="657"/>
      <c r="DH25" s="657"/>
      <c r="DI25" s="657"/>
      <c r="DJ25" s="657"/>
      <c r="DK25" s="658"/>
      <c r="DL25" s="634">
        <v>69812464</v>
      </c>
      <c r="DM25" s="657"/>
      <c r="DN25" s="657"/>
      <c r="DO25" s="657"/>
      <c r="DP25" s="657"/>
      <c r="DQ25" s="657"/>
      <c r="DR25" s="657"/>
      <c r="DS25" s="657"/>
      <c r="DT25" s="657"/>
      <c r="DU25" s="657"/>
      <c r="DV25" s="658"/>
      <c r="DW25" s="630">
        <v>18.8</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29324</v>
      </c>
      <c r="S26" s="626"/>
      <c r="T26" s="626"/>
      <c r="U26" s="626"/>
      <c r="V26" s="626"/>
      <c r="W26" s="626"/>
      <c r="X26" s="626"/>
      <c r="Y26" s="627"/>
      <c r="Z26" s="628">
        <v>0</v>
      </c>
      <c r="AA26" s="628"/>
      <c r="AB26" s="628"/>
      <c r="AC26" s="628"/>
      <c r="AD26" s="629">
        <v>29324</v>
      </c>
      <c r="AE26" s="629"/>
      <c r="AF26" s="629"/>
      <c r="AG26" s="629"/>
      <c r="AH26" s="629"/>
      <c r="AI26" s="629"/>
      <c r="AJ26" s="629"/>
      <c r="AK26" s="629"/>
      <c r="AL26" s="630">
        <v>0</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49917901</v>
      </c>
      <c r="CS26" s="626"/>
      <c r="CT26" s="626"/>
      <c r="CU26" s="626"/>
      <c r="CV26" s="626"/>
      <c r="CW26" s="626"/>
      <c r="CX26" s="626"/>
      <c r="CY26" s="627"/>
      <c r="CZ26" s="659">
        <v>6.3</v>
      </c>
      <c r="DA26" s="660"/>
      <c r="DB26" s="660"/>
      <c r="DC26" s="661"/>
      <c r="DD26" s="634">
        <v>46754116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34918774</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288287809</v>
      </c>
      <c r="BH27" s="626"/>
      <c r="BI27" s="626"/>
      <c r="BJ27" s="626"/>
      <c r="BK27" s="626"/>
      <c r="BL27" s="626"/>
      <c r="BM27" s="626"/>
      <c r="BN27" s="627"/>
      <c r="BO27" s="628">
        <v>100</v>
      </c>
      <c r="BP27" s="628"/>
      <c r="BQ27" s="628"/>
      <c r="BR27" s="628"/>
      <c r="BS27" s="634">
        <v>7153032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206380225</v>
      </c>
      <c r="CS27" s="657"/>
      <c r="CT27" s="657"/>
      <c r="CU27" s="657"/>
      <c r="CV27" s="657"/>
      <c r="CW27" s="657"/>
      <c r="CX27" s="657"/>
      <c r="CY27" s="658"/>
      <c r="CZ27" s="659">
        <v>26</v>
      </c>
      <c r="DA27" s="660"/>
      <c r="DB27" s="660"/>
      <c r="DC27" s="661"/>
      <c r="DD27" s="634">
        <v>61147150</v>
      </c>
      <c r="DE27" s="657"/>
      <c r="DF27" s="657"/>
      <c r="DG27" s="657"/>
      <c r="DH27" s="657"/>
      <c r="DI27" s="657"/>
      <c r="DJ27" s="657"/>
      <c r="DK27" s="658"/>
      <c r="DL27" s="634">
        <v>59811526</v>
      </c>
      <c r="DM27" s="657"/>
      <c r="DN27" s="657"/>
      <c r="DO27" s="657"/>
      <c r="DP27" s="657"/>
      <c r="DQ27" s="657"/>
      <c r="DR27" s="657"/>
      <c r="DS27" s="657"/>
      <c r="DT27" s="657"/>
      <c r="DU27" s="657"/>
      <c r="DV27" s="658"/>
      <c r="DW27" s="630">
        <v>16.100000000000001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12299950</v>
      </c>
      <c r="S28" s="626"/>
      <c r="T28" s="626"/>
      <c r="U28" s="626"/>
      <c r="V28" s="626"/>
      <c r="W28" s="626"/>
      <c r="X28" s="626"/>
      <c r="Y28" s="627"/>
      <c r="Z28" s="628">
        <v>1.5</v>
      </c>
      <c r="AA28" s="628"/>
      <c r="AB28" s="628"/>
      <c r="AC28" s="628"/>
      <c r="AD28" s="629">
        <v>760323</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102984840</v>
      </c>
      <c r="CS28" s="626"/>
      <c r="CT28" s="626"/>
      <c r="CU28" s="626"/>
      <c r="CV28" s="626"/>
      <c r="CW28" s="626"/>
      <c r="CX28" s="626"/>
      <c r="CY28" s="627"/>
      <c r="CZ28" s="659">
        <v>13</v>
      </c>
      <c r="DA28" s="660"/>
      <c r="DB28" s="660"/>
      <c r="DC28" s="661"/>
      <c r="DD28" s="634">
        <v>93730882</v>
      </c>
      <c r="DE28" s="626"/>
      <c r="DF28" s="626"/>
      <c r="DG28" s="626"/>
      <c r="DH28" s="626"/>
      <c r="DI28" s="626"/>
      <c r="DJ28" s="626"/>
      <c r="DK28" s="627"/>
      <c r="DL28" s="634">
        <v>91173532</v>
      </c>
      <c r="DM28" s="626"/>
      <c r="DN28" s="626"/>
      <c r="DO28" s="626"/>
      <c r="DP28" s="626"/>
      <c r="DQ28" s="626"/>
      <c r="DR28" s="626"/>
      <c r="DS28" s="626"/>
      <c r="DT28" s="626"/>
      <c r="DU28" s="626"/>
      <c r="DV28" s="627"/>
      <c r="DW28" s="630">
        <v>24.6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361891</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102904056</v>
      </c>
      <c r="CS29" s="657"/>
      <c r="CT29" s="657"/>
      <c r="CU29" s="657"/>
      <c r="CV29" s="657"/>
      <c r="CW29" s="657"/>
      <c r="CX29" s="657"/>
      <c r="CY29" s="658"/>
      <c r="CZ29" s="659">
        <v>13</v>
      </c>
      <c r="DA29" s="660"/>
      <c r="DB29" s="660"/>
      <c r="DC29" s="661"/>
      <c r="DD29" s="634">
        <v>93650098</v>
      </c>
      <c r="DE29" s="657"/>
      <c r="DF29" s="657"/>
      <c r="DG29" s="657"/>
      <c r="DH29" s="657"/>
      <c r="DI29" s="657"/>
      <c r="DJ29" s="657"/>
      <c r="DK29" s="658"/>
      <c r="DL29" s="634">
        <v>91092748</v>
      </c>
      <c r="DM29" s="657"/>
      <c r="DN29" s="657"/>
      <c r="DO29" s="657"/>
      <c r="DP29" s="657"/>
      <c r="DQ29" s="657"/>
      <c r="DR29" s="657"/>
      <c r="DS29" s="657"/>
      <c r="DT29" s="657"/>
      <c r="DU29" s="657"/>
      <c r="DV29" s="658"/>
      <c r="DW29" s="630">
        <v>24.6</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14528777</v>
      </c>
      <c r="S30" s="626"/>
      <c r="T30" s="626"/>
      <c r="U30" s="626"/>
      <c r="V30" s="626"/>
      <c r="W30" s="626"/>
      <c r="X30" s="626"/>
      <c r="Y30" s="627"/>
      <c r="Z30" s="628">
        <v>1.8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98.2</v>
      </c>
      <c r="BN30" s="684"/>
      <c r="BO30" s="684"/>
      <c r="BP30" s="684"/>
      <c r="BQ30" s="685"/>
      <c r="BR30" s="683">
        <v>99.2</v>
      </c>
      <c r="BS30" s="684"/>
      <c r="BT30" s="684"/>
      <c r="BU30" s="684"/>
      <c r="BV30" s="684"/>
      <c r="BW30" s="684"/>
      <c r="BX30" s="620">
        <v>97.9</v>
      </c>
      <c r="BY30" s="684"/>
      <c r="BZ30" s="684"/>
      <c r="CA30" s="684"/>
      <c r="CB30" s="685"/>
      <c r="CD30" s="688"/>
      <c r="CE30" s="689"/>
      <c r="CF30" s="639" t="s">
        <v>293</v>
      </c>
      <c r="CG30" s="640"/>
      <c r="CH30" s="640"/>
      <c r="CI30" s="640"/>
      <c r="CJ30" s="640"/>
      <c r="CK30" s="640"/>
      <c r="CL30" s="640"/>
      <c r="CM30" s="640"/>
      <c r="CN30" s="640"/>
      <c r="CO30" s="640"/>
      <c r="CP30" s="640"/>
      <c r="CQ30" s="641"/>
      <c r="CR30" s="625">
        <v>87194403</v>
      </c>
      <c r="CS30" s="626"/>
      <c r="CT30" s="626"/>
      <c r="CU30" s="626"/>
      <c r="CV30" s="626"/>
      <c r="CW30" s="626"/>
      <c r="CX30" s="626"/>
      <c r="CY30" s="627"/>
      <c r="CZ30" s="659">
        <v>11</v>
      </c>
      <c r="DA30" s="660"/>
      <c r="DB30" s="660"/>
      <c r="DC30" s="661"/>
      <c r="DD30" s="634">
        <v>78390333</v>
      </c>
      <c r="DE30" s="626"/>
      <c r="DF30" s="626"/>
      <c r="DG30" s="626"/>
      <c r="DH30" s="626"/>
      <c r="DI30" s="626"/>
      <c r="DJ30" s="626"/>
      <c r="DK30" s="627"/>
      <c r="DL30" s="634">
        <v>75836333</v>
      </c>
      <c r="DM30" s="626"/>
      <c r="DN30" s="626"/>
      <c r="DO30" s="626"/>
      <c r="DP30" s="626"/>
      <c r="DQ30" s="626"/>
      <c r="DR30" s="626"/>
      <c r="DS30" s="626"/>
      <c r="DT30" s="626"/>
      <c r="DU30" s="626"/>
      <c r="DV30" s="627"/>
      <c r="DW30" s="630">
        <v>20.5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14308651</v>
      </c>
      <c r="S31" s="626"/>
      <c r="T31" s="626"/>
      <c r="U31" s="626"/>
      <c r="V31" s="626"/>
      <c r="W31" s="626"/>
      <c r="X31" s="626"/>
      <c r="Y31" s="627"/>
      <c r="Z31" s="628">
        <v>1.8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97.7</v>
      </c>
      <c r="BN31" s="681"/>
      <c r="BO31" s="681"/>
      <c r="BP31" s="681"/>
      <c r="BQ31" s="682"/>
      <c r="BR31" s="680">
        <v>99.1</v>
      </c>
      <c r="BS31" s="657"/>
      <c r="BT31" s="657"/>
      <c r="BU31" s="657"/>
      <c r="BV31" s="657"/>
      <c r="BW31" s="657"/>
      <c r="BX31" s="631">
        <v>97.4</v>
      </c>
      <c r="BY31" s="681"/>
      <c r="BZ31" s="681"/>
      <c r="CA31" s="681"/>
      <c r="CB31" s="682"/>
      <c r="CD31" s="688"/>
      <c r="CE31" s="689"/>
      <c r="CF31" s="639" t="s">
        <v>297</v>
      </c>
      <c r="CG31" s="640"/>
      <c r="CH31" s="640"/>
      <c r="CI31" s="640"/>
      <c r="CJ31" s="640"/>
      <c r="CK31" s="640"/>
      <c r="CL31" s="640"/>
      <c r="CM31" s="640"/>
      <c r="CN31" s="640"/>
      <c r="CO31" s="640"/>
      <c r="CP31" s="640"/>
      <c r="CQ31" s="641"/>
      <c r="CR31" s="625">
        <v>15709653</v>
      </c>
      <c r="CS31" s="657"/>
      <c r="CT31" s="657"/>
      <c r="CU31" s="657"/>
      <c r="CV31" s="657"/>
      <c r="CW31" s="657"/>
      <c r="CX31" s="657"/>
      <c r="CY31" s="658"/>
      <c r="CZ31" s="659">
        <v>2</v>
      </c>
      <c r="DA31" s="660"/>
      <c r="DB31" s="660"/>
      <c r="DC31" s="661"/>
      <c r="DD31" s="634">
        <v>15259765</v>
      </c>
      <c r="DE31" s="657"/>
      <c r="DF31" s="657"/>
      <c r="DG31" s="657"/>
      <c r="DH31" s="657"/>
      <c r="DI31" s="657"/>
      <c r="DJ31" s="657"/>
      <c r="DK31" s="658"/>
      <c r="DL31" s="634">
        <v>15256415</v>
      </c>
      <c r="DM31" s="657"/>
      <c r="DN31" s="657"/>
      <c r="DO31" s="657"/>
      <c r="DP31" s="657"/>
      <c r="DQ31" s="657"/>
      <c r="DR31" s="657"/>
      <c r="DS31" s="657"/>
      <c r="DT31" s="657"/>
      <c r="DU31" s="657"/>
      <c r="DV31" s="658"/>
      <c r="DW31" s="630">
        <v>4.0999999999999996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113693757</v>
      </c>
      <c r="S32" s="626"/>
      <c r="T32" s="626"/>
      <c r="U32" s="626"/>
      <c r="V32" s="626"/>
      <c r="W32" s="626"/>
      <c r="X32" s="626"/>
      <c r="Y32" s="627"/>
      <c r="Z32" s="628">
        <v>14.1</v>
      </c>
      <c r="AA32" s="628"/>
      <c r="AB32" s="628"/>
      <c r="AC32" s="628"/>
      <c r="AD32" s="629">
        <v>472124</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98.6</v>
      </c>
      <c r="BN32" s="693"/>
      <c r="BO32" s="693"/>
      <c r="BP32" s="693"/>
      <c r="BQ32" s="695"/>
      <c r="BR32" s="692">
        <v>99.3</v>
      </c>
      <c r="BS32" s="693"/>
      <c r="BT32" s="693"/>
      <c r="BU32" s="693"/>
      <c r="BV32" s="693"/>
      <c r="BW32" s="693"/>
      <c r="BX32" s="694">
        <v>98.2</v>
      </c>
      <c r="BY32" s="693"/>
      <c r="BZ32" s="693"/>
      <c r="CA32" s="693"/>
      <c r="CB32" s="695"/>
      <c r="CD32" s="690"/>
      <c r="CE32" s="691"/>
      <c r="CF32" s="639" t="s">
        <v>300</v>
      </c>
      <c r="CG32" s="640"/>
      <c r="CH32" s="640"/>
      <c r="CI32" s="640"/>
      <c r="CJ32" s="640"/>
      <c r="CK32" s="640"/>
      <c r="CL32" s="640"/>
      <c r="CM32" s="640"/>
      <c r="CN32" s="640"/>
      <c r="CO32" s="640"/>
      <c r="CP32" s="640"/>
      <c r="CQ32" s="641"/>
      <c r="CR32" s="625">
        <v>80784</v>
      </c>
      <c r="CS32" s="626"/>
      <c r="CT32" s="626"/>
      <c r="CU32" s="626"/>
      <c r="CV32" s="626"/>
      <c r="CW32" s="626"/>
      <c r="CX32" s="626"/>
      <c r="CY32" s="627"/>
      <c r="CZ32" s="659">
        <v>0</v>
      </c>
      <c r="DA32" s="660"/>
      <c r="DB32" s="660"/>
      <c r="DC32" s="661"/>
      <c r="DD32" s="634">
        <v>80784</v>
      </c>
      <c r="DE32" s="626"/>
      <c r="DF32" s="626"/>
      <c r="DG32" s="626"/>
      <c r="DH32" s="626"/>
      <c r="DI32" s="626"/>
      <c r="DJ32" s="626"/>
      <c r="DK32" s="627"/>
      <c r="DL32" s="634">
        <v>80784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75198100</v>
      </c>
      <c r="S33" s="626"/>
      <c r="T33" s="626"/>
      <c r="U33" s="626"/>
      <c r="V33" s="626"/>
      <c r="W33" s="626"/>
      <c r="X33" s="626"/>
      <c r="Y33" s="627"/>
      <c r="Z33" s="628">
        <v>9.3000000000000007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321180575</v>
      </c>
      <c r="CS33" s="657"/>
      <c r="CT33" s="657"/>
      <c r="CU33" s="657"/>
      <c r="CV33" s="657"/>
      <c r="CW33" s="657"/>
      <c r="CX33" s="657"/>
      <c r="CY33" s="658"/>
      <c r="CZ33" s="659">
        <v>40.5</v>
      </c>
      <c r="DA33" s="660"/>
      <c r="DB33" s="660"/>
      <c r="DC33" s="661"/>
      <c r="DD33" s="634">
        <v>167971605</v>
      </c>
      <c r="DE33" s="657"/>
      <c r="DF33" s="657"/>
      <c r="DG33" s="657"/>
      <c r="DH33" s="657"/>
      <c r="DI33" s="657"/>
      <c r="DJ33" s="657"/>
      <c r="DK33" s="658"/>
      <c r="DL33" s="634">
        <v>128694846</v>
      </c>
      <c r="DM33" s="657"/>
      <c r="DN33" s="657"/>
      <c r="DO33" s="657"/>
      <c r="DP33" s="657"/>
      <c r="DQ33" s="657"/>
      <c r="DR33" s="657"/>
      <c r="DS33" s="657"/>
      <c r="DT33" s="657"/>
      <c r="DU33" s="657"/>
      <c r="DV33" s="658"/>
      <c r="DW33" s="630">
        <v>34.700000000000003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82500839</v>
      </c>
      <c r="CS34" s="626"/>
      <c r="CT34" s="626"/>
      <c r="CU34" s="626"/>
      <c r="CV34" s="626"/>
      <c r="CW34" s="626"/>
      <c r="CX34" s="626"/>
      <c r="CY34" s="627"/>
      <c r="CZ34" s="659">
        <v>10.4</v>
      </c>
      <c r="DA34" s="660"/>
      <c r="DB34" s="660"/>
      <c r="DC34" s="661"/>
      <c r="DD34" s="634">
        <v>56921064</v>
      </c>
      <c r="DE34" s="626"/>
      <c r="DF34" s="626"/>
      <c r="DG34" s="626"/>
      <c r="DH34" s="626"/>
      <c r="DI34" s="626"/>
      <c r="DJ34" s="626"/>
      <c r="DK34" s="627"/>
      <c r="DL34" s="634">
        <v>52786852</v>
      </c>
      <c r="DM34" s="626"/>
      <c r="DN34" s="626"/>
      <c r="DO34" s="626"/>
      <c r="DP34" s="626"/>
      <c r="DQ34" s="626"/>
      <c r="DR34" s="626"/>
      <c r="DS34" s="626"/>
      <c r="DT34" s="626"/>
      <c r="DU34" s="626"/>
      <c r="DV34" s="627"/>
      <c r="DW34" s="630">
        <v>14.2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31199800</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92706596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1742477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9373070</v>
      </c>
      <c r="CS35" s="657"/>
      <c r="CT35" s="657"/>
      <c r="CU35" s="657"/>
      <c r="CV35" s="657"/>
      <c r="CW35" s="657"/>
      <c r="CX35" s="657"/>
      <c r="CY35" s="658"/>
      <c r="CZ35" s="659">
        <v>1.2</v>
      </c>
      <c r="DA35" s="660"/>
      <c r="DB35" s="660"/>
      <c r="DC35" s="661"/>
      <c r="DD35" s="634">
        <v>6628789</v>
      </c>
      <c r="DE35" s="657"/>
      <c r="DF35" s="657"/>
      <c r="DG35" s="657"/>
      <c r="DH35" s="657"/>
      <c r="DI35" s="657"/>
      <c r="DJ35" s="657"/>
      <c r="DK35" s="658"/>
      <c r="DL35" s="634">
        <v>6628789</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808157496</v>
      </c>
      <c r="S36" s="698"/>
      <c r="T36" s="698"/>
      <c r="U36" s="698"/>
      <c r="V36" s="698"/>
      <c r="W36" s="698"/>
      <c r="X36" s="698"/>
      <c r="Y36" s="699"/>
      <c r="Z36" s="700">
        <v>100</v>
      </c>
      <c r="AA36" s="700"/>
      <c r="AB36" s="700"/>
      <c r="AC36" s="700"/>
      <c r="AD36" s="701">
        <v>339490691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21089615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-5170649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58713873</v>
      </c>
      <c r="CS36" s="626"/>
      <c r="CT36" s="626"/>
      <c r="CU36" s="626"/>
      <c r="CV36" s="626"/>
      <c r="CW36" s="626"/>
      <c r="CX36" s="626"/>
      <c r="CY36" s="627"/>
      <c r="CZ36" s="659">
        <v>7.4</v>
      </c>
      <c r="DA36" s="660"/>
      <c r="DB36" s="660"/>
      <c r="DC36" s="661"/>
      <c r="DD36" s="634">
        <v>48491731</v>
      </c>
      <c r="DE36" s="626"/>
      <c r="DF36" s="626"/>
      <c r="DG36" s="626"/>
      <c r="DH36" s="626"/>
      <c r="DI36" s="626"/>
      <c r="DJ36" s="626"/>
      <c r="DK36" s="627"/>
      <c r="DL36" s="634">
        <v>32902336</v>
      </c>
      <c r="DM36" s="626"/>
      <c r="DN36" s="626"/>
      <c r="DO36" s="626"/>
      <c r="DP36" s="626"/>
      <c r="DQ36" s="626"/>
      <c r="DR36" s="626"/>
      <c r="DS36" s="626"/>
      <c r="DT36" s="626"/>
      <c r="DU36" s="626"/>
      <c r="DV36" s="627"/>
      <c r="DW36" s="630">
        <v>8.9</v>
      </c>
      <c r="DX36" s="655"/>
      <c r="DY36" s="655"/>
      <c r="DZ36" s="655"/>
      <c r="EA36" s="655"/>
      <c r="EB36" s="655"/>
      <c r="EC36" s="656"/>
    </row>
    <row r="37" spans="2:133" ht="11.25" customHeight="1">
      <c r="AQ37" s="704" t="s">
        <v>315</v>
      </c>
      <c r="AR37" s="705"/>
      <c r="AS37" s="705"/>
      <c r="AT37" s="705"/>
      <c r="AU37" s="705"/>
      <c r="AV37" s="705"/>
      <c r="AW37" s="705"/>
      <c r="AX37" s="705"/>
      <c r="AY37" s="706"/>
      <c r="AZ37" s="625">
        <v>18562055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217840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209771</v>
      </c>
      <c r="CS37" s="657"/>
      <c r="CT37" s="657"/>
      <c r="CU37" s="657"/>
      <c r="CV37" s="657"/>
      <c r="CW37" s="657"/>
      <c r="CX37" s="657"/>
      <c r="CY37" s="658"/>
      <c r="CZ37" s="659">
        <v>0</v>
      </c>
      <c r="DA37" s="660"/>
      <c r="DB37" s="660"/>
      <c r="DC37" s="661"/>
      <c r="DD37" s="634">
        <v>209771</v>
      </c>
      <c r="DE37" s="657"/>
      <c r="DF37" s="657"/>
      <c r="DG37" s="657"/>
      <c r="DH37" s="657"/>
      <c r="DI37" s="657"/>
      <c r="DJ37" s="657"/>
      <c r="DK37" s="658"/>
      <c r="DL37" s="634">
        <v>207604</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318</v>
      </c>
      <c r="AR38" s="705"/>
      <c r="AS38" s="705"/>
      <c r="AT38" s="705"/>
      <c r="AU38" s="705"/>
      <c r="AV38" s="705"/>
      <c r="AW38" s="705"/>
      <c r="AX38" s="705"/>
      <c r="AY38" s="706"/>
      <c r="AZ38" s="625">
        <v>2156051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332663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51779702</v>
      </c>
      <c r="CS38" s="626"/>
      <c r="CT38" s="626"/>
      <c r="CU38" s="626"/>
      <c r="CV38" s="626"/>
      <c r="CW38" s="626"/>
      <c r="CX38" s="626"/>
      <c r="CY38" s="627"/>
      <c r="CZ38" s="659">
        <v>6.5</v>
      </c>
      <c r="DA38" s="660"/>
      <c r="DB38" s="660"/>
      <c r="DC38" s="661"/>
      <c r="DD38" s="634">
        <v>42180728</v>
      </c>
      <c r="DE38" s="626"/>
      <c r="DF38" s="626"/>
      <c r="DG38" s="626"/>
      <c r="DH38" s="626"/>
      <c r="DI38" s="626"/>
      <c r="DJ38" s="626"/>
      <c r="DK38" s="627"/>
      <c r="DL38" s="634">
        <v>36375832</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c r="AQ39" s="704" t="s">
        <v>321</v>
      </c>
      <c r="AR39" s="705"/>
      <c r="AS39" s="705"/>
      <c r="AT39" s="705"/>
      <c r="AU39" s="705"/>
      <c r="AV39" s="705"/>
      <c r="AW39" s="705"/>
      <c r="AX39" s="705"/>
      <c r="AY39" s="706"/>
      <c r="AZ39" s="625">
        <v>2058954</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17407208</v>
      </c>
      <c r="CS39" s="657"/>
      <c r="CT39" s="657"/>
      <c r="CU39" s="657"/>
      <c r="CV39" s="657"/>
      <c r="CW39" s="657"/>
      <c r="CX39" s="657"/>
      <c r="CY39" s="658"/>
      <c r="CZ39" s="659">
        <v>2.2000000000000002</v>
      </c>
      <c r="DA39" s="660"/>
      <c r="DB39" s="660"/>
      <c r="DC39" s="661"/>
      <c r="DD39" s="634">
        <v>13243308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18074425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101405883</v>
      </c>
      <c r="CS40" s="626"/>
      <c r="CT40" s="626"/>
      <c r="CU40" s="626"/>
      <c r="CV40" s="626"/>
      <c r="CW40" s="626"/>
      <c r="CX40" s="626"/>
      <c r="CY40" s="627"/>
      <c r="CZ40" s="659">
        <v>12.8</v>
      </c>
      <c r="DA40" s="660"/>
      <c r="DB40" s="660"/>
      <c r="DC40" s="661"/>
      <c r="DD40" s="634">
        <v>505985</v>
      </c>
      <c r="DE40" s="626"/>
      <c r="DF40" s="626"/>
      <c r="DG40" s="626"/>
      <c r="DH40" s="626"/>
      <c r="DI40" s="626"/>
      <c r="DJ40" s="626"/>
      <c r="DK40" s="627"/>
      <c r="DL40" s="634">
        <v>1037</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30765496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87805971</v>
      </c>
      <c r="CS42" s="626"/>
      <c r="CT42" s="626"/>
      <c r="CU42" s="626"/>
      <c r="CV42" s="626"/>
      <c r="CW42" s="626"/>
      <c r="CX42" s="626"/>
      <c r="CY42" s="627"/>
      <c r="CZ42" s="659">
        <v>11.1</v>
      </c>
      <c r="DA42" s="708"/>
      <c r="DB42" s="708"/>
      <c r="DC42" s="709"/>
      <c r="DD42" s="634">
        <v>23813060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3786093</v>
      </c>
      <c r="CS43" s="657"/>
      <c r="CT43" s="657"/>
      <c r="CU43" s="657"/>
      <c r="CV43" s="657"/>
      <c r="CW43" s="657"/>
      <c r="CX43" s="657"/>
      <c r="CY43" s="658"/>
      <c r="CZ43" s="659">
        <v>0.5</v>
      </c>
      <c r="DA43" s="660"/>
      <c r="DB43" s="660"/>
      <c r="DC43" s="661"/>
      <c r="DD43" s="634">
        <v>3568365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87765993</v>
      </c>
      <c r="CS44" s="626"/>
      <c r="CT44" s="626"/>
      <c r="CU44" s="626"/>
      <c r="CV44" s="626"/>
      <c r="CW44" s="626"/>
      <c r="CX44" s="626"/>
      <c r="CY44" s="627"/>
      <c r="CZ44" s="659">
        <v>11.1</v>
      </c>
      <c r="DA44" s="708"/>
      <c r="DB44" s="708"/>
      <c r="DC44" s="709"/>
      <c r="DD44" s="634">
        <v>23778042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43315618</v>
      </c>
      <c r="CS45" s="657"/>
      <c r="CT45" s="657"/>
      <c r="CU45" s="657"/>
      <c r="CV45" s="657"/>
      <c r="CW45" s="657"/>
      <c r="CX45" s="657"/>
      <c r="CY45" s="658"/>
      <c r="CZ45" s="659">
        <v>5.5</v>
      </c>
      <c r="DA45" s="660"/>
      <c r="DB45" s="660"/>
      <c r="DC45" s="661"/>
      <c r="DD45" s="634">
        <v>2301950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39576091</v>
      </c>
      <c r="CS46" s="626"/>
      <c r="CT46" s="626"/>
      <c r="CU46" s="626"/>
      <c r="CV46" s="626"/>
      <c r="CW46" s="626"/>
      <c r="CX46" s="626"/>
      <c r="CY46" s="627"/>
      <c r="CZ46" s="659">
        <v>5</v>
      </c>
      <c r="DA46" s="708"/>
      <c r="DB46" s="708"/>
      <c r="DC46" s="709"/>
      <c r="DD46" s="634">
        <v>21104808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39978</v>
      </c>
      <c r="CS47" s="657"/>
      <c r="CT47" s="657"/>
      <c r="CU47" s="657"/>
      <c r="CV47" s="657"/>
      <c r="CW47" s="657"/>
      <c r="CX47" s="657"/>
      <c r="CY47" s="658"/>
      <c r="CZ47" s="659">
        <v>0</v>
      </c>
      <c r="DA47" s="660"/>
      <c r="DB47" s="660"/>
      <c r="DC47" s="661"/>
      <c r="DD47" s="634">
        <v>35018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793768959</v>
      </c>
      <c r="CS49" s="693"/>
      <c r="CT49" s="693"/>
      <c r="CU49" s="693"/>
      <c r="CV49" s="693"/>
      <c r="CW49" s="693"/>
      <c r="CX49" s="693"/>
      <c r="CY49" s="720"/>
      <c r="CZ49" s="721">
        <v>100</v>
      </c>
      <c r="DA49" s="722"/>
      <c r="DB49" s="722"/>
      <c r="DC49" s="723"/>
      <c r="DD49" s="724">
        <v>418135894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800357</v>
      </c>
      <c r="R7" s="755"/>
      <c r="S7" s="755"/>
      <c r="T7" s="755"/>
      <c r="U7" s="755"/>
      <c r="V7" s="755">
        <v>786965</v>
      </c>
      <c r="W7" s="755"/>
      <c r="X7" s="755"/>
      <c r="Y7" s="755"/>
      <c r="Z7" s="755"/>
      <c r="AA7" s="755">
        <v>13392</v>
      </c>
      <c r="AB7" s="755"/>
      <c r="AC7" s="755"/>
      <c r="AD7" s="755"/>
      <c r="AE7" s="756"/>
      <c r="AF7" s="757">
        <v>9451</v>
      </c>
      <c r="AG7" s="758"/>
      <c r="AH7" s="758"/>
      <c r="AI7" s="758"/>
      <c r="AJ7" s="759"/>
      <c r="AK7" s="794">
        <v>11468</v>
      </c>
      <c r="AL7" s="795"/>
      <c r="AM7" s="795"/>
      <c r="AN7" s="795"/>
      <c r="AO7" s="795"/>
      <c r="AP7" s="795">
        <v>1355020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561</v>
      </c>
      <c r="BT7" s="799" t="s">
        <v>561</v>
      </c>
      <c r="BU7" s="799" t="s">
        <v>561</v>
      </c>
      <c r="BV7" s="799" t="s">
        <v>561</v>
      </c>
      <c r="BW7" s="799" t="s">
        <v>561</v>
      </c>
      <c r="BX7" s="799" t="s">
        <v>561</v>
      </c>
      <c r="BY7" s="799" t="s">
        <v>561</v>
      </c>
      <c r="BZ7" s="799" t="s">
        <v>561</v>
      </c>
      <c r="CA7" s="799" t="s">
        <v>561</v>
      </c>
      <c r="CB7" s="799" t="s">
        <v>561</v>
      </c>
      <c r="CC7" s="799" t="s">
        <v>561</v>
      </c>
      <c r="CD7" s="799" t="s">
        <v>561</v>
      </c>
      <c r="CE7" s="799" t="s">
        <v>561</v>
      </c>
      <c r="CF7" s="799" t="s">
        <v>561</v>
      </c>
      <c r="CG7" s="800" t="s">
        <v>561</v>
      </c>
      <c r="CH7" s="791">
        <v>15</v>
      </c>
      <c r="CI7" s="792"/>
      <c r="CJ7" s="792"/>
      <c r="CK7" s="792"/>
      <c r="CL7" s="793"/>
      <c r="CM7" s="791">
        <v>1493</v>
      </c>
      <c r="CN7" s="792"/>
      <c r="CO7" s="792"/>
      <c r="CP7" s="792"/>
      <c r="CQ7" s="793"/>
      <c r="CR7" s="791">
        <v>35</v>
      </c>
      <c r="CS7" s="792"/>
      <c r="CT7" s="792"/>
      <c r="CU7" s="792"/>
      <c r="CV7" s="793"/>
      <c r="CW7" s="791" t="s">
        <v>540</v>
      </c>
      <c r="CX7" s="792"/>
      <c r="CY7" s="792"/>
      <c r="CZ7" s="792"/>
      <c r="DA7" s="793"/>
      <c r="DB7" s="791" t="s">
        <v>540</v>
      </c>
      <c r="DC7" s="792"/>
      <c r="DD7" s="792"/>
      <c r="DE7" s="792"/>
      <c r="DF7" s="793"/>
      <c r="DG7" s="791" t="s">
        <v>540</v>
      </c>
      <c r="DH7" s="792"/>
      <c r="DI7" s="792"/>
      <c r="DJ7" s="792"/>
      <c r="DK7" s="793"/>
      <c r="DL7" s="791" t="s">
        <v>540</v>
      </c>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1246</v>
      </c>
      <c r="R8" s="779"/>
      <c r="S8" s="779"/>
      <c r="T8" s="779"/>
      <c r="U8" s="779"/>
      <c r="V8" s="779">
        <v>423</v>
      </c>
      <c r="W8" s="779"/>
      <c r="X8" s="779"/>
      <c r="Y8" s="779"/>
      <c r="Z8" s="779"/>
      <c r="AA8" s="779">
        <v>823</v>
      </c>
      <c r="AB8" s="779"/>
      <c r="AC8" s="779"/>
      <c r="AD8" s="779"/>
      <c r="AE8" s="780"/>
      <c r="AF8" s="781" t="s">
        <v>112</v>
      </c>
      <c r="AG8" s="782"/>
      <c r="AH8" s="782"/>
      <c r="AI8" s="782"/>
      <c r="AJ8" s="783"/>
      <c r="AK8" s="784">
        <v>17</v>
      </c>
      <c r="AL8" s="785"/>
      <c r="AM8" s="785"/>
      <c r="AN8" s="785"/>
      <c r="AO8" s="785"/>
      <c r="AP8" s="785">
        <v>5161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560</v>
      </c>
      <c r="BS8" s="788" t="s">
        <v>562</v>
      </c>
      <c r="BT8" s="789"/>
      <c r="BU8" s="789"/>
      <c r="BV8" s="789"/>
      <c r="BW8" s="789"/>
      <c r="BX8" s="789"/>
      <c r="BY8" s="789"/>
      <c r="BZ8" s="789"/>
      <c r="CA8" s="789"/>
      <c r="CB8" s="789"/>
      <c r="CC8" s="789"/>
      <c r="CD8" s="789"/>
      <c r="CE8" s="789"/>
      <c r="CF8" s="789"/>
      <c r="CG8" s="790"/>
      <c r="CH8" s="801">
        <v>908</v>
      </c>
      <c r="CI8" s="802"/>
      <c r="CJ8" s="802"/>
      <c r="CK8" s="802"/>
      <c r="CL8" s="803"/>
      <c r="CM8" s="801">
        <v>9520</v>
      </c>
      <c r="CN8" s="802"/>
      <c r="CO8" s="802"/>
      <c r="CP8" s="802"/>
      <c r="CQ8" s="803"/>
      <c r="CR8" s="801">
        <v>185</v>
      </c>
      <c r="CS8" s="802"/>
      <c r="CT8" s="802"/>
      <c r="CU8" s="802"/>
      <c r="CV8" s="803"/>
      <c r="CW8" s="801">
        <v>819</v>
      </c>
      <c r="CX8" s="802"/>
      <c r="CY8" s="802"/>
      <c r="CZ8" s="802"/>
      <c r="DA8" s="803"/>
      <c r="DB8" s="801" t="s">
        <v>540</v>
      </c>
      <c r="DC8" s="802"/>
      <c r="DD8" s="802"/>
      <c r="DE8" s="802"/>
      <c r="DF8" s="803"/>
      <c r="DG8" s="801" t="s">
        <v>540</v>
      </c>
      <c r="DH8" s="802"/>
      <c r="DI8" s="802"/>
      <c r="DJ8" s="802"/>
      <c r="DK8" s="803"/>
      <c r="DL8" s="801">
        <v>3357</v>
      </c>
      <c r="DM8" s="802"/>
      <c r="DN8" s="802"/>
      <c r="DO8" s="802"/>
      <c r="DP8" s="803"/>
      <c r="DQ8" s="801">
        <v>3357</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1386</v>
      </c>
      <c r="R9" s="779"/>
      <c r="S9" s="779"/>
      <c r="T9" s="779"/>
      <c r="U9" s="779"/>
      <c r="V9" s="779">
        <v>1386</v>
      </c>
      <c r="W9" s="779"/>
      <c r="X9" s="779"/>
      <c r="Y9" s="779"/>
      <c r="Z9" s="779"/>
      <c r="AA9" s="779" t="s">
        <v>601</v>
      </c>
      <c r="AB9" s="779"/>
      <c r="AC9" s="779"/>
      <c r="AD9" s="779"/>
      <c r="AE9" s="780"/>
      <c r="AF9" s="781" t="s">
        <v>112</v>
      </c>
      <c r="AG9" s="782"/>
      <c r="AH9" s="782"/>
      <c r="AI9" s="782"/>
      <c r="AJ9" s="783"/>
      <c r="AK9" s="784">
        <v>1338</v>
      </c>
      <c r="AL9" s="785"/>
      <c r="AM9" s="785"/>
      <c r="AN9" s="785"/>
      <c r="AO9" s="785"/>
      <c r="AP9" s="785">
        <v>12807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563</v>
      </c>
      <c r="BT9" s="789" t="s">
        <v>563</v>
      </c>
      <c r="BU9" s="789" t="s">
        <v>563</v>
      </c>
      <c r="BV9" s="789" t="s">
        <v>563</v>
      </c>
      <c r="BW9" s="789" t="s">
        <v>563</v>
      </c>
      <c r="BX9" s="789" t="s">
        <v>563</v>
      </c>
      <c r="BY9" s="789" t="s">
        <v>563</v>
      </c>
      <c r="BZ9" s="789" t="s">
        <v>563</v>
      </c>
      <c r="CA9" s="789" t="s">
        <v>563</v>
      </c>
      <c r="CB9" s="789" t="s">
        <v>563</v>
      </c>
      <c r="CC9" s="789" t="s">
        <v>563</v>
      </c>
      <c r="CD9" s="789" t="s">
        <v>563</v>
      </c>
      <c r="CE9" s="789" t="s">
        <v>563</v>
      </c>
      <c r="CF9" s="789" t="s">
        <v>563</v>
      </c>
      <c r="CG9" s="790" t="s">
        <v>563</v>
      </c>
      <c r="CH9" s="801">
        <v>3</v>
      </c>
      <c r="CI9" s="802"/>
      <c r="CJ9" s="802"/>
      <c r="CK9" s="802"/>
      <c r="CL9" s="803"/>
      <c r="CM9" s="801">
        <v>228</v>
      </c>
      <c r="CN9" s="802"/>
      <c r="CO9" s="802"/>
      <c r="CP9" s="802"/>
      <c r="CQ9" s="803"/>
      <c r="CR9" s="801">
        <v>10</v>
      </c>
      <c r="CS9" s="802"/>
      <c r="CT9" s="802"/>
      <c r="CU9" s="802"/>
      <c r="CV9" s="803"/>
      <c r="CW9" s="801" t="s">
        <v>540</v>
      </c>
      <c r="CX9" s="802"/>
      <c r="CY9" s="802"/>
      <c r="CZ9" s="802"/>
      <c r="DA9" s="803"/>
      <c r="DB9" s="801" t="s">
        <v>540</v>
      </c>
      <c r="DC9" s="802"/>
      <c r="DD9" s="802"/>
      <c r="DE9" s="802"/>
      <c r="DF9" s="803"/>
      <c r="DG9" s="801" t="s">
        <v>540</v>
      </c>
      <c r="DH9" s="802"/>
      <c r="DI9" s="802"/>
      <c r="DJ9" s="802"/>
      <c r="DK9" s="803"/>
      <c r="DL9" s="801" t="s">
        <v>540</v>
      </c>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4859</v>
      </c>
      <c r="R10" s="779"/>
      <c r="S10" s="779"/>
      <c r="T10" s="779"/>
      <c r="U10" s="779"/>
      <c r="V10" s="779">
        <v>4685</v>
      </c>
      <c r="W10" s="779"/>
      <c r="X10" s="779"/>
      <c r="Y10" s="779"/>
      <c r="Z10" s="779"/>
      <c r="AA10" s="779">
        <v>174</v>
      </c>
      <c r="AB10" s="779"/>
      <c r="AC10" s="779"/>
      <c r="AD10" s="779"/>
      <c r="AE10" s="780"/>
      <c r="AF10" s="781" t="s">
        <v>112</v>
      </c>
      <c r="AG10" s="782"/>
      <c r="AH10" s="782"/>
      <c r="AI10" s="782"/>
      <c r="AJ10" s="783"/>
      <c r="AK10" s="784">
        <v>1503</v>
      </c>
      <c r="AL10" s="785"/>
      <c r="AM10" s="785"/>
      <c r="AN10" s="785"/>
      <c r="AO10" s="785"/>
      <c r="AP10" s="785">
        <v>15142</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564</v>
      </c>
      <c r="BT10" s="789" t="s">
        <v>564</v>
      </c>
      <c r="BU10" s="789" t="s">
        <v>564</v>
      </c>
      <c r="BV10" s="789" t="s">
        <v>564</v>
      </c>
      <c r="BW10" s="789" t="s">
        <v>564</v>
      </c>
      <c r="BX10" s="789" t="s">
        <v>564</v>
      </c>
      <c r="BY10" s="789" t="s">
        <v>564</v>
      </c>
      <c r="BZ10" s="789" t="s">
        <v>564</v>
      </c>
      <c r="CA10" s="789" t="s">
        <v>564</v>
      </c>
      <c r="CB10" s="789" t="s">
        <v>564</v>
      </c>
      <c r="CC10" s="789" t="s">
        <v>564</v>
      </c>
      <c r="CD10" s="789" t="s">
        <v>564</v>
      </c>
      <c r="CE10" s="789" t="s">
        <v>564</v>
      </c>
      <c r="CF10" s="789" t="s">
        <v>564</v>
      </c>
      <c r="CG10" s="790" t="s">
        <v>564</v>
      </c>
      <c r="CH10" s="801">
        <v>8</v>
      </c>
      <c r="CI10" s="802"/>
      <c r="CJ10" s="802"/>
      <c r="CK10" s="802"/>
      <c r="CL10" s="803"/>
      <c r="CM10" s="801">
        <v>842</v>
      </c>
      <c r="CN10" s="802"/>
      <c r="CO10" s="802"/>
      <c r="CP10" s="802"/>
      <c r="CQ10" s="803"/>
      <c r="CR10" s="801">
        <v>755</v>
      </c>
      <c r="CS10" s="802"/>
      <c r="CT10" s="802"/>
      <c r="CU10" s="802"/>
      <c r="CV10" s="803"/>
      <c r="CW10" s="801" t="s">
        <v>540</v>
      </c>
      <c r="CX10" s="802"/>
      <c r="CY10" s="802"/>
      <c r="CZ10" s="802"/>
      <c r="DA10" s="803"/>
      <c r="DB10" s="801" t="s">
        <v>540</v>
      </c>
      <c r="DC10" s="802"/>
      <c r="DD10" s="802"/>
      <c r="DE10" s="802"/>
      <c r="DF10" s="803"/>
      <c r="DG10" s="801" t="s">
        <v>540</v>
      </c>
      <c r="DH10" s="802"/>
      <c r="DI10" s="802"/>
      <c r="DJ10" s="802"/>
      <c r="DK10" s="803"/>
      <c r="DL10" s="801" t="s">
        <v>540</v>
      </c>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2701</v>
      </c>
      <c r="R11" s="779"/>
      <c r="S11" s="779"/>
      <c r="T11" s="779"/>
      <c r="U11" s="779"/>
      <c r="V11" s="779">
        <v>2701</v>
      </c>
      <c r="W11" s="779"/>
      <c r="X11" s="779"/>
      <c r="Y11" s="779"/>
      <c r="Z11" s="779"/>
      <c r="AA11" s="779" t="s">
        <v>601</v>
      </c>
      <c r="AB11" s="779"/>
      <c r="AC11" s="779"/>
      <c r="AD11" s="779"/>
      <c r="AE11" s="780"/>
      <c r="AF11" s="781" t="s">
        <v>112</v>
      </c>
      <c r="AG11" s="782"/>
      <c r="AH11" s="782"/>
      <c r="AI11" s="782"/>
      <c r="AJ11" s="783"/>
      <c r="AK11" s="784" t="s">
        <v>601</v>
      </c>
      <c r="AL11" s="785"/>
      <c r="AM11" s="785"/>
      <c r="AN11" s="785"/>
      <c r="AO11" s="785"/>
      <c r="AP11" s="785">
        <v>689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565</v>
      </c>
      <c r="BT11" s="789" t="s">
        <v>565</v>
      </c>
      <c r="BU11" s="789" t="s">
        <v>565</v>
      </c>
      <c r="BV11" s="789" t="s">
        <v>565</v>
      </c>
      <c r="BW11" s="789" t="s">
        <v>565</v>
      </c>
      <c r="BX11" s="789" t="s">
        <v>565</v>
      </c>
      <c r="BY11" s="789" t="s">
        <v>565</v>
      </c>
      <c r="BZ11" s="789" t="s">
        <v>565</v>
      </c>
      <c r="CA11" s="789" t="s">
        <v>565</v>
      </c>
      <c r="CB11" s="789" t="s">
        <v>565</v>
      </c>
      <c r="CC11" s="789" t="s">
        <v>565</v>
      </c>
      <c r="CD11" s="789" t="s">
        <v>565</v>
      </c>
      <c r="CE11" s="789" t="s">
        <v>565</v>
      </c>
      <c r="CF11" s="789" t="s">
        <v>565</v>
      </c>
      <c r="CG11" s="790" t="s">
        <v>565</v>
      </c>
      <c r="CH11" s="801">
        <v>0</v>
      </c>
      <c r="CI11" s="802"/>
      <c r="CJ11" s="802"/>
      <c r="CK11" s="802"/>
      <c r="CL11" s="803"/>
      <c r="CM11" s="801">
        <v>16</v>
      </c>
      <c r="CN11" s="802"/>
      <c r="CO11" s="802"/>
      <c r="CP11" s="802"/>
      <c r="CQ11" s="803"/>
      <c r="CR11" s="801">
        <v>10</v>
      </c>
      <c r="CS11" s="802"/>
      <c r="CT11" s="802"/>
      <c r="CU11" s="802"/>
      <c r="CV11" s="803"/>
      <c r="CW11" s="801" t="s">
        <v>540</v>
      </c>
      <c r="CX11" s="802"/>
      <c r="CY11" s="802"/>
      <c r="CZ11" s="802"/>
      <c r="DA11" s="803"/>
      <c r="DB11" s="801" t="s">
        <v>540</v>
      </c>
      <c r="DC11" s="802"/>
      <c r="DD11" s="802"/>
      <c r="DE11" s="802"/>
      <c r="DF11" s="803"/>
      <c r="DG11" s="801" t="s">
        <v>540</v>
      </c>
      <c r="DH11" s="802"/>
      <c r="DI11" s="802"/>
      <c r="DJ11" s="802"/>
      <c r="DK11" s="803"/>
      <c r="DL11" s="801" t="s">
        <v>540</v>
      </c>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t="s">
        <v>371</v>
      </c>
      <c r="C12" s="776"/>
      <c r="D12" s="776"/>
      <c r="E12" s="776"/>
      <c r="F12" s="776"/>
      <c r="G12" s="776"/>
      <c r="H12" s="776"/>
      <c r="I12" s="776"/>
      <c r="J12" s="776"/>
      <c r="K12" s="776"/>
      <c r="L12" s="776"/>
      <c r="M12" s="776"/>
      <c r="N12" s="776"/>
      <c r="O12" s="776"/>
      <c r="P12" s="777"/>
      <c r="Q12" s="778">
        <v>2369</v>
      </c>
      <c r="R12" s="779"/>
      <c r="S12" s="779"/>
      <c r="T12" s="779"/>
      <c r="U12" s="779"/>
      <c r="V12" s="779">
        <v>2369</v>
      </c>
      <c r="W12" s="779"/>
      <c r="X12" s="779"/>
      <c r="Y12" s="779"/>
      <c r="Z12" s="779"/>
      <c r="AA12" s="779" t="s">
        <v>601</v>
      </c>
      <c r="AB12" s="779"/>
      <c r="AC12" s="779"/>
      <c r="AD12" s="779"/>
      <c r="AE12" s="780"/>
      <c r="AF12" s="781" t="s">
        <v>112</v>
      </c>
      <c r="AG12" s="782"/>
      <c r="AH12" s="782"/>
      <c r="AI12" s="782"/>
      <c r="AJ12" s="783"/>
      <c r="AK12" s="784" t="s">
        <v>601</v>
      </c>
      <c r="AL12" s="785"/>
      <c r="AM12" s="785"/>
      <c r="AN12" s="785"/>
      <c r="AO12" s="785"/>
      <c r="AP12" s="785">
        <v>18609</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560</v>
      </c>
      <c r="BS12" s="788" t="s">
        <v>566</v>
      </c>
      <c r="BT12" s="789"/>
      <c r="BU12" s="789"/>
      <c r="BV12" s="789"/>
      <c r="BW12" s="789"/>
      <c r="BX12" s="789"/>
      <c r="BY12" s="789"/>
      <c r="BZ12" s="789"/>
      <c r="CA12" s="789"/>
      <c r="CB12" s="789"/>
      <c r="CC12" s="789"/>
      <c r="CD12" s="789"/>
      <c r="CE12" s="789"/>
      <c r="CF12" s="789"/>
      <c r="CG12" s="790"/>
      <c r="CH12" s="801">
        <v>-96</v>
      </c>
      <c r="CI12" s="802"/>
      <c r="CJ12" s="802"/>
      <c r="CK12" s="802"/>
      <c r="CL12" s="803"/>
      <c r="CM12" s="801">
        <v>210</v>
      </c>
      <c r="CN12" s="802"/>
      <c r="CO12" s="802"/>
      <c r="CP12" s="802"/>
      <c r="CQ12" s="803"/>
      <c r="CR12" s="801">
        <v>10</v>
      </c>
      <c r="CS12" s="802"/>
      <c r="CT12" s="802"/>
      <c r="CU12" s="802"/>
      <c r="CV12" s="803"/>
      <c r="CW12" s="801">
        <v>226</v>
      </c>
      <c r="CX12" s="802"/>
      <c r="CY12" s="802"/>
      <c r="CZ12" s="802"/>
      <c r="DA12" s="803"/>
      <c r="DB12" s="801">
        <v>441</v>
      </c>
      <c r="DC12" s="802"/>
      <c r="DD12" s="802"/>
      <c r="DE12" s="802"/>
      <c r="DF12" s="803"/>
      <c r="DG12" s="801" t="s">
        <v>540</v>
      </c>
      <c r="DH12" s="802"/>
      <c r="DI12" s="802"/>
      <c r="DJ12" s="802"/>
      <c r="DK12" s="803"/>
      <c r="DL12" s="801">
        <v>441</v>
      </c>
      <c r="DM12" s="802"/>
      <c r="DN12" s="802"/>
      <c r="DO12" s="802"/>
      <c r="DP12" s="803"/>
      <c r="DQ12" s="801">
        <v>441</v>
      </c>
      <c r="DR12" s="802"/>
      <c r="DS12" s="802"/>
      <c r="DT12" s="802"/>
      <c r="DU12" s="803"/>
      <c r="DV12" s="804"/>
      <c r="DW12" s="805"/>
      <c r="DX12" s="805"/>
      <c r="DY12" s="805"/>
      <c r="DZ12" s="806"/>
      <c r="EA12" s="207"/>
    </row>
    <row r="13" spans="1:131" s="208" customFormat="1" ht="26.25" customHeight="1">
      <c r="A13" s="214">
        <v>7</v>
      </c>
      <c r="B13" s="775" t="s">
        <v>372</v>
      </c>
      <c r="C13" s="776"/>
      <c r="D13" s="776"/>
      <c r="E13" s="776"/>
      <c r="F13" s="776"/>
      <c r="G13" s="776"/>
      <c r="H13" s="776"/>
      <c r="I13" s="776"/>
      <c r="J13" s="776"/>
      <c r="K13" s="776"/>
      <c r="L13" s="776"/>
      <c r="M13" s="776"/>
      <c r="N13" s="776"/>
      <c r="O13" s="776"/>
      <c r="P13" s="777"/>
      <c r="Q13" s="778">
        <v>467493</v>
      </c>
      <c r="R13" s="779"/>
      <c r="S13" s="779"/>
      <c r="T13" s="779"/>
      <c r="U13" s="779"/>
      <c r="V13" s="779">
        <v>467493</v>
      </c>
      <c r="W13" s="779"/>
      <c r="X13" s="779"/>
      <c r="Y13" s="779"/>
      <c r="Z13" s="779"/>
      <c r="AA13" s="779" t="s">
        <v>601</v>
      </c>
      <c r="AB13" s="779"/>
      <c r="AC13" s="779"/>
      <c r="AD13" s="779"/>
      <c r="AE13" s="780"/>
      <c r="AF13" s="781" t="s">
        <v>112</v>
      </c>
      <c r="AG13" s="782"/>
      <c r="AH13" s="782"/>
      <c r="AI13" s="782"/>
      <c r="AJ13" s="783"/>
      <c r="AK13" s="784">
        <v>236385</v>
      </c>
      <c r="AL13" s="785"/>
      <c r="AM13" s="785"/>
      <c r="AN13" s="785"/>
      <c r="AO13" s="785"/>
      <c r="AP13" s="785" t="s">
        <v>601</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567</v>
      </c>
      <c r="BT13" s="789" t="s">
        <v>567</v>
      </c>
      <c r="BU13" s="789" t="s">
        <v>567</v>
      </c>
      <c r="BV13" s="789" t="s">
        <v>567</v>
      </c>
      <c r="BW13" s="789" t="s">
        <v>567</v>
      </c>
      <c r="BX13" s="789" t="s">
        <v>567</v>
      </c>
      <c r="BY13" s="789" t="s">
        <v>567</v>
      </c>
      <c r="BZ13" s="789" t="s">
        <v>567</v>
      </c>
      <c r="CA13" s="789" t="s">
        <v>567</v>
      </c>
      <c r="CB13" s="789" t="s">
        <v>567</v>
      </c>
      <c r="CC13" s="789" t="s">
        <v>567</v>
      </c>
      <c r="CD13" s="789" t="s">
        <v>567</v>
      </c>
      <c r="CE13" s="789" t="s">
        <v>567</v>
      </c>
      <c r="CF13" s="789" t="s">
        <v>567</v>
      </c>
      <c r="CG13" s="790" t="s">
        <v>567</v>
      </c>
      <c r="CH13" s="801">
        <v>92</v>
      </c>
      <c r="CI13" s="802"/>
      <c r="CJ13" s="802"/>
      <c r="CK13" s="802"/>
      <c r="CL13" s="803"/>
      <c r="CM13" s="801">
        <v>320</v>
      </c>
      <c r="CN13" s="802"/>
      <c r="CO13" s="802"/>
      <c r="CP13" s="802"/>
      <c r="CQ13" s="803"/>
      <c r="CR13" s="801">
        <v>10</v>
      </c>
      <c r="CS13" s="802"/>
      <c r="CT13" s="802"/>
      <c r="CU13" s="802"/>
      <c r="CV13" s="803"/>
      <c r="CW13" s="801" t="s">
        <v>540</v>
      </c>
      <c r="CX13" s="802"/>
      <c r="CY13" s="802"/>
      <c r="CZ13" s="802"/>
      <c r="DA13" s="803"/>
      <c r="DB13" s="801" t="s">
        <v>540</v>
      </c>
      <c r="DC13" s="802"/>
      <c r="DD13" s="802"/>
      <c r="DE13" s="802"/>
      <c r="DF13" s="803"/>
      <c r="DG13" s="801" t="s">
        <v>540</v>
      </c>
      <c r="DH13" s="802"/>
      <c r="DI13" s="802"/>
      <c r="DJ13" s="802"/>
      <c r="DK13" s="803"/>
      <c r="DL13" s="801" t="s">
        <v>540</v>
      </c>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t="s">
        <v>560</v>
      </c>
      <c r="BS14" s="788" t="s">
        <v>568</v>
      </c>
      <c r="BT14" s="789" t="s">
        <v>568</v>
      </c>
      <c r="BU14" s="789" t="s">
        <v>568</v>
      </c>
      <c r="BV14" s="789" t="s">
        <v>568</v>
      </c>
      <c r="BW14" s="789" t="s">
        <v>568</v>
      </c>
      <c r="BX14" s="789" t="s">
        <v>568</v>
      </c>
      <c r="BY14" s="789" t="s">
        <v>568</v>
      </c>
      <c r="BZ14" s="789" t="s">
        <v>568</v>
      </c>
      <c r="CA14" s="789" t="s">
        <v>568</v>
      </c>
      <c r="CB14" s="789" t="s">
        <v>568</v>
      </c>
      <c r="CC14" s="789" t="s">
        <v>568</v>
      </c>
      <c r="CD14" s="789" t="s">
        <v>568</v>
      </c>
      <c r="CE14" s="789" t="s">
        <v>568</v>
      </c>
      <c r="CF14" s="789" t="s">
        <v>568</v>
      </c>
      <c r="CG14" s="790" t="s">
        <v>568</v>
      </c>
      <c r="CH14" s="801">
        <v>-30</v>
      </c>
      <c r="CI14" s="802"/>
      <c r="CJ14" s="802"/>
      <c r="CK14" s="802"/>
      <c r="CL14" s="803"/>
      <c r="CM14" s="801">
        <v>1139</v>
      </c>
      <c r="CN14" s="802"/>
      <c r="CO14" s="802"/>
      <c r="CP14" s="802"/>
      <c r="CQ14" s="803"/>
      <c r="CR14" s="801">
        <v>29</v>
      </c>
      <c r="CS14" s="802"/>
      <c r="CT14" s="802"/>
      <c r="CU14" s="802"/>
      <c r="CV14" s="803"/>
      <c r="CW14" s="801">
        <v>52</v>
      </c>
      <c r="CX14" s="802"/>
      <c r="CY14" s="802"/>
      <c r="CZ14" s="802"/>
      <c r="DA14" s="803"/>
      <c r="DB14" s="801" t="s">
        <v>540</v>
      </c>
      <c r="DC14" s="802"/>
      <c r="DD14" s="802"/>
      <c r="DE14" s="802"/>
      <c r="DF14" s="803"/>
      <c r="DG14" s="801" t="s">
        <v>540</v>
      </c>
      <c r="DH14" s="802"/>
      <c r="DI14" s="802"/>
      <c r="DJ14" s="802"/>
      <c r="DK14" s="803"/>
      <c r="DL14" s="801" t="s">
        <v>540</v>
      </c>
      <c r="DM14" s="802"/>
      <c r="DN14" s="802"/>
      <c r="DO14" s="802"/>
      <c r="DP14" s="803"/>
      <c r="DQ14" s="801">
        <v>599</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569</v>
      </c>
      <c r="BT15" s="789" t="s">
        <v>569</v>
      </c>
      <c r="BU15" s="789" t="s">
        <v>569</v>
      </c>
      <c r="BV15" s="789" t="s">
        <v>569</v>
      </c>
      <c r="BW15" s="789" t="s">
        <v>569</v>
      </c>
      <c r="BX15" s="789" t="s">
        <v>569</v>
      </c>
      <c r="BY15" s="789" t="s">
        <v>569</v>
      </c>
      <c r="BZ15" s="789" t="s">
        <v>569</v>
      </c>
      <c r="CA15" s="789" t="s">
        <v>569</v>
      </c>
      <c r="CB15" s="789" t="s">
        <v>569</v>
      </c>
      <c r="CC15" s="789" t="s">
        <v>569</v>
      </c>
      <c r="CD15" s="789" t="s">
        <v>569</v>
      </c>
      <c r="CE15" s="789" t="s">
        <v>569</v>
      </c>
      <c r="CF15" s="789" t="s">
        <v>569</v>
      </c>
      <c r="CG15" s="790" t="s">
        <v>569</v>
      </c>
      <c r="CH15" s="801">
        <v>10</v>
      </c>
      <c r="CI15" s="802"/>
      <c r="CJ15" s="802"/>
      <c r="CK15" s="802"/>
      <c r="CL15" s="803"/>
      <c r="CM15" s="801">
        <v>249</v>
      </c>
      <c r="CN15" s="802"/>
      <c r="CO15" s="802"/>
      <c r="CP15" s="802"/>
      <c r="CQ15" s="803"/>
      <c r="CR15" s="801">
        <v>160</v>
      </c>
      <c r="CS15" s="802"/>
      <c r="CT15" s="802"/>
      <c r="CU15" s="802"/>
      <c r="CV15" s="803"/>
      <c r="CW15" s="801">
        <v>98</v>
      </c>
      <c r="CX15" s="802"/>
      <c r="CY15" s="802"/>
      <c r="CZ15" s="802"/>
      <c r="DA15" s="803"/>
      <c r="DB15" s="801" t="s">
        <v>540</v>
      </c>
      <c r="DC15" s="802"/>
      <c r="DD15" s="802"/>
      <c r="DE15" s="802"/>
      <c r="DF15" s="803"/>
      <c r="DG15" s="801" t="s">
        <v>540</v>
      </c>
      <c r="DH15" s="802"/>
      <c r="DI15" s="802"/>
      <c r="DJ15" s="802"/>
      <c r="DK15" s="803"/>
      <c r="DL15" s="801" t="s">
        <v>540</v>
      </c>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570</v>
      </c>
      <c r="BT16" s="789" t="s">
        <v>570</v>
      </c>
      <c r="BU16" s="789" t="s">
        <v>570</v>
      </c>
      <c r="BV16" s="789" t="s">
        <v>570</v>
      </c>
      <c r="BW16" s="789" t="s">
        <v>570</v>
      </c>
      <c r="BX16" s="789" t="s">
        <v>570</v>
      </c>
      <c r="BY16" s="789" t="s">
        <v>570</v>
      </c>
      <c r="BZ16" s="789" t="s">
        <v>570</v>
      </c>
      <c r="CA16" s="789" t="s">
        <v>570</v>
      </c>
      <c r="CB16" s="789" t="s">
        <v>570</v>
      </c>
      <c r="CC16" s="789" t="s">
        <v>570</v>
      </c>
      <c r="CD16" s="789" t="s">
        <v>570</v>
      </c>
      <c r="CE16" s="789" t="s">
        <v>570</v>
      </c>
      <c r="CF16" s="789" t="s">
        <v>570</v>
      </c>
      <c r="CG16" s="790" t="s">
        <v>570</v>
      </c>
      <c r="CH16" s="801">
        <v>-0.42</v>
      </c>
      <c r="CI16" s="802"/>
      <c r="CJ16" s="802"/>
      <c r="CK16" s="802"/>
      <c r="CL16" s="803"/>
      <c r="CM16" s="801">
        <v>658</v>
      </c>
      <c r="CN16" s="802"/>
      <c r="CO16" s="802"/>
      <c r="CP16" s="802"/>
      <c r="CQ16" s="803"/>
      <c r="CR16" s="801">
        <v>200</v>
      </c>
      <c r="CS16" s="802"/>
      <c r="CT16" s="802"/>
      <c r="CU16" s="802"/>
      <c r="CV16" s="803"/>
      <c r="CW16" s="801">
        <v>149</v>
      </c>
      <c r="CX16" s="802"/>
      <c r="CY16" s="802"/>
      <c r="CZ16" s="802"/>
      <c r="DA16" s="803"/>
      <c r="DB16" s="801" t="s">
        <v>540</v>
      </c>
      <c r="DC16" s="802"/>
      <c r="DD16" s="802"/>
      <c r="DE16" s="802"/>
      <c r="DF16" s="803"/>
      <c r="DG16" s="801" t="s">
        <v>540</v>
      </c>
      <c r="DH16" s="802"/>
      <c r="DI16" s="802"/>
      <c r="DJ16" s="802"/>
      <c r="DK16" s="803"/>
      <c r="DL16" s="801" t="s">
        <v>540</v>
      </c>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571</v>
      </c>
      <c r="BT17" s="789" t="s">
        <v>571</v>
      </c>
      <c r="BU17" s="789" t="s">
        <v>571</v>
      </c>
      <c r="BV17" s="789" t="s">
        <v>571</v>
      </c>
      <c r="BW17" s="789" t="s">
        <v>571</v>
      </c>
      <c r="BX17" s="789" t="s">
        <v>571</v>
      </c>
      <c r="BY17" s="789" t="s">
        <v>571</v>
      </c>
      <c r="BZ17" s="789" t="s">
        <v>571</v>
      </c>
      <c r="CA17" s="789" t="s">
        <v>571</v>
      </c>
      <c r="CB17" s="789" t="s">
        <v>571</v>
      </c>
      <c r="CC17" s="789" t="s">
        <v>571</v>
      </c>
      <c r="CD17" s="789" t="s">
        <v>571</v>
      </c>
      <c r="CE17" s="789" t="s">
        <v>571</v>
      </c>
      <c r="CF17" s="789" t="s">
        <v>571</v>
      </c>
      <c r="CG17" s="790" t="s">
        <v>571</v>
      </c>
      <c r="CH17" s="801">
        <v>5</v>
      </c>
      <c r="CI17" s="802"/>
      <c r="CJ17" s="802"/>
      <c r="CK17" s="802"/>
      <c r="CL17" s="803"/>
      <c r="CM17" s="801">
        <v>19</v>
      </c>
      <c r="CN17" s="802"/>
      <c r="CO17" s="802"/>
      <c r="CP17" s="802"/>
      <c r="CQ17" s="803"/>
      <c r="CR17" s="801">
        <v>5</v>
      </c>
      <c r="CS17" s="802"/>
      <c r="CT17" s="802"/>
      <c r="CU17" s="802"/>
      <c r="CV17" s="803"/>
      <c r="CW17" s="801" t="s">
        <v>540</v>
      </c>
      <c r="CX17" s="802"/>
      <c r="CY17" s="802"/>
      <c r="CZ17" s="802"/>
      <c r="DA17" s="803"/>
      <c r="DB17" s="801" t="s">
        <v>540</v>
      </c>
      <c r="DC17" s="802"/>
      <c r="DD17" s="802"/>
      <c r="DE17" s="802"/>
      <c r="DF17" s="803"/>
      <c r="DG17" s="801" t="s">
        <v>540</v>
      </c>
      <c r="DH17" s="802"/>
      <c r="DI17" s="802"/>
      <c r="DJ17" s="802"/>
      <c r="DK17" s="803"/>
      <c r="DL17" s="801" t="s">
        <v>540</v>
      </c>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t="s">
        <v>572</v>
      </c>
      <c r="BT18" s="789" t="s">
        <v>572</v>
      </c>
      <c r="BU18" s="789" t="s">
        <v>572</v>
      </c>
      <c r="BV18" s="789" t="s">
        <v>572</v>
      </c>
      <c r="BW18" s="789" t="s">
        <v>572</v>
      </c>
      <c r="BX18" s="789" t="s">
        <v>572</v>
      </c>
      <c r="BY18" s="789" t="s">
        <v>572</v>
      </c>
      <c r="BZ18" s="789" t="s">
        <v>572</v>
      </c>
      <c r="CA18" s="789" t="s">
        <v>572</v>
      </c>
      <c r="CB18" s="789" t="s">
        <v>572</v>
      </c>
      <c r="CC18" s="789" t="s">
        <v>572</v>
      </c>
      <c r="CD18" s="789" t="s">
        <v>572</v>
      </c>
      <c r="CE18" s="789" t="s">
        <v>572</v>
      </c>
      <c r="CF18" s="789" t="s">
        <v>572</v>
      </c>
      <c r="CG18" s="790" t="s">
        <v>572</v>
      </c>
      <c r="CH18" s="801">
        <v>-20</v>
      </c>
      <c r="CI18" s="802"/>
      <c r="CJ18" s="802"/>
      <c r="CK18" s="802"/>
      <c r="CL18" s="803"/>
      <c r="CM18" s="801">
        <v>517</v>
      </c>
      <c r="CN18" s="802"/>
      <c r="CO18" s="802"/>
      <c r="CP18" s="802"/>
      <c r="CQ18" s="803"/>
      <c r="CR18" s="801">
        <v>250</v>
      </c>
      <c r="CS18" s="802"/>
      <c r="CT18" s="802"/>
      <c r="CU18" s="802"/>
      <c r="CV18" s="803"/>
      <c r="CW18" s="801">
        <v>302</v>
      </c>
      <c r="CX18" s="802"/>
      <c r="CY18" s="802"/>
      <c r="CZ18" s="802"/>
      <c r="DA18" s="803"/>
      <c r="DB18" s="801" t="s">
        <v>540</v>
      </c>
      <c r="DC18" s="802"/>
      <c r="DD18" s="802"/>
      <c r="DE18" s="802"/>
      <c r="DF18" s="803"/>
      <c r="DG18" s="801" t="s">
        <v>540</v>
      </c>
      <c r="DH18" s="802"/>
      <c r="DI18" s="802"/>
      <c r="DJ18" s="802"/>
      <c r="DK18" s="803"/>
      <c r="DL18" s="801" t="s">
        <v>540</v>
      </c>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573</v>
      </c>
      <c r="BT19" s="789" t="s">
        <v>574</v>
      </c>
      <c r="BU19" s="789" t="s">
        <v>574</v>
      </c>
      <c r="BV19" s="789" t="s">
        <v>574</v>
      </c>
      <c r="BW19" s="789" t="s">
        <v>574</v>
      </c>
      <c r="BX19" s="789" t="s">
        <v>574</v>
      </c>
      <c r="BY19" s="789" t="s">
        <v>574</v>
      </c>
      <c r="BZ19" s="789" t="s">
        <v>574</v>
      </c>
      <c r="CA19" s="789" t="s">
        <v>574</v>
      </c>
      <c r="CB19" s="789" t="s">
        <v>574</v>
      </c>
      <c r="CC19" s="789" t="s">
        <v>574</v>
      </c>
      <c r="CD19" s="789" t="s">
        <v>574</v>
      </c>
      <c r="CE19" s="789" t="s">
        <v>574</v>
      </c>
      <c r="CF19" s="789" t="s">
        <v>574</v>
      </c>
      <c r="CG19" s="790" t="s">
        <v>574</v>
      </c>
      <c r="CH19" s="801">
        <v>22</v>
      </c>
      <c r="CI19" s="802"/>
      <c r="CJ19" s="802"/>
      <c r="CK19" s="802"/>
      <c r="CL19" s="803"/>
      <c r="CM19" s="801">
        <v>4034</v>
      </c>
      <c r="CN19" s="802"/>
      <c r="CO19" s="802"/>
      <c r="CP19" s="802"/>
      <c r="CQ19" s="803"/>
      <c r="CR19" s="801">
        <v>900</v>
      </c>
      <c r="CS19" s="802"/>
      <c r="CT19" s="802"/>
      <c r="CU19" s="802"/>
      <c r="CV19" s="803"/>
      <c r="CW19" s="801">
        <v>175</v>
      </c>
      <c r="CX19" s="802"/>
      <c r="CY19" s="802"/>
      <c r="CZ19" s="802"/>
      <c r="DA19" s="803"/>
      <c r="DB19" s="801" t="s">
        <v>540</v>
      </c>
      <c r="DC19" s="802"/>
      <c r="DD19" s="802"/>
      <c r="DE19" s="802"/>
      <c r="DF19" s="803"/>
      <c r="DG19" s="801" t="s">
        <v>540</v>
      </c>
      <c r="DH19" s="802"/>
      <c r="DI19" s="802"/>
      <c r="DJ19" s="802"/>
      <c r="DK19" s="803"/>
      <c r="DL19" s="801" t="s">
        <v>540</v>
      </c>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t="s">
        <v>575</v>
      </c>
      <c r="BT20" s="789" t="s">
        <v>575</v>
      </c>
      <c r="BU20" s="789" t="s">
        <v>575</v>
      </c>
      <c r="BV20" s="789" t="s">
        <v>575</v>
      </c>
      <c r="BW20" s="789" t="s">
        <v>575</v>
      </c>
      <c r="BX20" s="789" t="s">
        <v>575</v>
      </c>
      <c r="BY20" s="789" t="s">
        <v>575</v>
      </c>
      <c r="BZ20" s="789" t="s">
        <v>575</v>
      </c>
      <c r="CA20" s="789" t="s">
        <v>575</v>
      </c>
      <c r="CB20" s="789" t="s">
        <v>575</v>
      </c>
      <c r="CC20" s="789" t="s">
        <v>575</v>
      </c>
      <c r="CD20" s="789" t="s">
        <v>575</v>
      </c>
      <c r="CE20" s="789" t="s">
        <v>575</v>
      </c>
      <c r="CF20" s="789" t="s">
        <v>575</v>
      </c>
      <c r="CG20" s="790" t="s">
        <v>575</v>
      </c>
      <c r="CH20" s="801">
        <v>0</v>
      </c>
      <c r="CI20" s="802"/>
      <c r="CJ20" s="802"/>
      <c r="CK20" s="802"/>
      <c r="CL20" s="803"/>
      <c r="CM20" s="801">
        <v>32</v>
      </c>
      <c r="CN20" s="802"/>
      <c r="CO20" s="802"/>
      <c r="CP20" s="802"/>
      <c r="CQ20" s="803"/>
      <c r="CR20" s="801">
        <v>30</v>
      </c>
      <c r="CS20" s="802"/>
      <c r="CT20" s="802"/>
      <c r="CU20" s="802"/>
      <c r="CV20" s="803"/>
      <c r="CW20" s="801">
        <v>102</v>
      </c>
      <c r="CX20" s="802"/>
      <c r="CY20" s="802"/>
      <c r="CZ20" s="802"/>
      <c r="DA20" s="803"/>
      <c r="DB20" s="801" t="s">
        <v>540</v>
      </c>
      <c r="DC20" s="802"/>
      <c r="DD20" s="802"/>
      <c r="DE20" s="802"/>
      <c r="DF20" s="803"/>
      <c r="DG20" s="801" t="s">
        <v>540</v>
      </c>
      <c r="DH20" s="802"/>
      <c r="DI20" s="802"/>
      <c r="DJ20" s="802"/>
      <c r="DK20" s="803"/>
      <c r="DL20" s="801" t="s">
        <v>540</v>
      </c>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t="s">
        <v>576</v>
      </c>
      <c r="BT21" s="789" t="s">
        <v>576</v>
      </c>
      <c r="BU21" s="789" t="s">
        <v>576</v>
      </c>
      <c r="BV21" s="789" t="s">
        <v>576</v>
      </c>
      <c r="BW21" s="789" t="s">
        <v>576</v>
      </c>
      <c r="BX21" s="789" t="s">
        <v>576</v>
      </c>
      <c r="BY21" s="789" t="s">
        <v>576</v>
      </c>
      <c r="BZ21" s="789" t="s">
        <v>576</v>
      </c>
      <c r="CA21" s="789" t="s">
        <v>576</v>
      </c>
      <c r="CB21" s="789" t="s">
        <v>576</v>
      </c>
      <c r="CC21" s="789" t="s">
        <v>576</v>
      </c>
      <c r="CD21" s="789" t="s">
        <v>576</v>
      </c>
      <c r="CE21" s="789" t="s">
        <v>576</v>
      </c>
      <c r="CF21" s="789" t="s">
        <v>576</v>
      </c>
      <c r="CG21" s="790" t="s">
        <v>576</v>
      </c>
      <c r="CH21" s="801">
        <v>2</v>
      </c>
      <c r="CI21" s="802"/>
      <c r="CJ21" s="802"/>
      <c r="CK21" s="802"/>
      <c r="CL21" s="803"/>
      <c r="CM21" s="801">
        <v>603</v>
      </c>
      <c r="CN21" s="802"/>
      <c r="CO21" s="802"/>
      <c r="CP21" s="802"/>
      <c r="CQ21" s="803"/>
      <c r="CR21" s="801">
        <v>493</v>
      </c>
      <c r="CS21" s="802"/>
      <c r="CT21" s="802"/>
      <c r="CU21" s="802"/>
      <c r="CV21" s="803"/>
      <c r="CW21" s="801" t="s">
        <v>540</v>
      </c>
      <c r="CX21" s="802"/>
      <c r="CY21" s="802"/>
      <c r="CZ21" s="802"/>
      <c r="DA21" s="803"/>
      <c r="DB21" s="801" t="s">
        <v>540</v>
      </c>
      <c r="DC21" s="802"/>
      <c r="DD21" s="802"/>
      <c r="DE21" s="802"/>
      <c r="DF21" s="803"/>
      <c r="DG21" s="801" t="s">
        <v>540</v>
      </c>
      <c r="DH21" s="802"/>
      <c r="DI21" s="802"/>
      <c r="DJ21" s="802"/>
      <c r="DK21" s="803"/>
      <c r="DL21" s="801" t="s">
        <v>540</v>
      </c>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373</v>
      </c>
      <c r="BA22" s="826"/>
      <c r="BB22" s="826"/>
      <c r="BC22" s="826"/>
      <c r="BD22" s="827"/>
      <c r="BE22" s="206"/>
      <c r="BF22" s="206"/>
      <c r="BG22" s="206"/>
      <c r="BH22" s="206"/>
      <c r="BI22" s="206"/>
      <c r="BJ22" s="206"/>
      <c r="BK22" s="206"/>
      <c r="BL22" s="206"/>
      <c r="BM22" s="206"/>
      <c r="BN22" s="206"/>
      <c r="BO22" s="206"/>
      <c r="BP22" s="206"/>
      <c r="BQ22" s="215">
        <v>16</v>
      </c>
      <c r="BR22" s="216" t="s">
        <v>560</v>
      </c>
      <c r="BS22" s="788" t="s">
        <v>577</v>
      </c>
      <c r="BT22" s="789"/>
      <c r="BU22" s="789"/>
      <c r="BV22" s="789"/>
      <c r="BW22" s="789"/>
      <c r="BX22" s="789"/>
      <c r="BY22" s="789"/>
      <c r="BZ22" s="789"/>
      <c r="CA22" s="789"/>
      <c r="CB22" s="789"/>
      <c r="CC22" s="789"/>
      <c r="CD22" s="789"/>
      <c r="CE22" s="789"/>
      <c r="CF22" s="789"/>
      <c r="CG22" s="790"/>
      <c r="CH22" s="801">
        <v>-22</v>
      </c>
      <c r="CI22" s="802"/>
      <c r="CJ22" s="802"/>
      <c r="CK22" s="802"/>
      <c r="CL22" s="803"/>
      <c r="CM22" s="801">
        <v>169</v>
      </c>
      <c r="CN22" s="802"/>
      <c r="CO22" s="802"/>
      <c r="CP22" s="802"/>
      <c r="CQ22" s="803"/>
      <c r="CR22" s="801">
        <v>200</v>
      </c>
      <c r="CS22" s="802"/>
      <c r="CT22" s="802"/>
      <c r="CU22" s="802"/>
      <c r="CV22" s="803"/>
      <c r="CW22" s="801" t="s">
        <v>540</v>
      </c>
      <c r="CX22" s="802"/>
      <c r="CY22" s="802"/>
      <c r="CZ22" s="802"/>
      <c r="DA22" s="803"/>
      <c r="DB22" s="801" t="s">
        <v>540</v>
      </c>
      <c r="DC22" s="802"/>
      <c r="DD22" s="802"/>
      <c r="DE22" s="802"/>
      <c r="DF22" s="803"/>
      <c r="DG22" s="801" t="s">
        <v>540</v>
      </c>
      <c r="DH22" s="802"/>
      <c r="DI22" s="802"/>
      <c r="DJ22" s="802"/>
      <c r="DK22" s="803"/>
      <c r="DL22" s="801">
        <v>12465</v>
      </c>
      <c r="DM22" s="802"/>
      <c r="DN22" s="802"/>
      <c r="DO22" s="802"/>
      <c r="DP22" s="803"/>
      <c r="DQ22" s="801">
        <v>12465</v>
      </c>
      <c r="DR22" s="802"/>
      <c r="DS22" s="802"/>
      <c r="DT22" s="802"/>
      <c r="DU22" s="803"/>
      <c r="DV22" s="804"/>
      <c r="DW22" s="805"/>
      <c r="DX22" s="805"/>
      <c r="DY22" s="805"/>
      <c r="DZ22" s="806"/>
      <c r="EA22" s="207"/>
    </row>
    <row r="23" spans="1:131" s="208" customFormat="1" ht="26.25" customHeight="1" thickBot="1">
      <c r="A23" s="217" t="s">
        <v>374</v>
      </c>
      <c r="B23" s="810" t="s">
        <v>375</v>
      </c>
      <c r="C23" s="811"/>
      <c r="D23" s="811"/>
      <c r="E23" s="811"/>
      <c r="F23" s="811"/>
      <c r="G23" s="811"/>
      <c r="H23" s="811"/>
      <c r="I23" s="811"/>
      <c r="J23" s="811"/>
      <c r="K23" s="811"/>
      <c r="L23" s="811"/>
      <c r="M23" s="811"/>
      <c r="N23" s="811"/>
      <c r="O23" s="811"/>
      <c r="P23" s="812"/>
      <c r="Q23" s="813">
        <v>967912</v>
      </c>
      <c r="R23" s="814"/>
      <c r="S23" s="814"/>
      <c r="T23" s="814"/>
      <c r="U23" s="814"/>
      <c r="V23" s="814">
        <v>953523</v>
      </c>
      <c r="W23" s="814"/>
      <c r="X23" s="814"/>
      <c r="Y23" s="814"/>
      <c r="Z23" s="814"/>
      <c r="AA23" s="814">
        <v>14389</v>
      </c>
      <c r="AB23" s="814"/>
      <c r="AC23" s="814"/>
      <c r="AD23" s="814"/>
      <c r="AE23" s="815"/>
      <c r="AF23" s="816">
        <v>9451</v>
      </c>
      <c r="AG23" s="814"/>
      <c r="AH23" s="814"/>
      <c r="AI23" s="814"/>
      <c r="AJ23" s="817"/>
      <c r="AK23" s="818"/>
      <c r="AL23" s="819"/>
      <c r="AM23" s="819"/>
      <c r="AN23" s="819"/>
      <c r="AO23" s="819"/>
      <c r="AP23" s="814">
        <v>1407428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t="s">
        <v>578</v>
      </c>
      <c r="BT23" s="789" t="s">
        <v>578</v>
      </c>
      <c r="BU23" s="789" t="s">
        <v>578</v>
      </c>
      <c r="BV23" s="789" t="s">
        <v>578</v>
      </c>
      <c r="BW23" s="789" t="s">
        <v>578</v>
      </c>
      <c r="BX23" s="789" t="s">
        <v>578</v>
      </c>
      <c r="BY23" s="789" t="s">
        <v>578</v>
      </c>
      <c r="BZ23" s="789" t="s">
        <v>578</v>
      </c>
      <c r="CA23" s="789" t="s">
        <v>578</v>
      </c>
      <c r="CB23" s="789" t="s">
        <v>578</v>
      </c>
      <c r="CC23" s="789" t="s">
        <v>578</v>
      </c>
      <c r="CD23" s="789" t="s">
        <v>578</v>
      </c>
      <c r="CE23" s="789" t="s">
        <v>578</v>
      </c>
      <c r="CF23" s="789" t="s">
        <v>578</v>
      </c>
      <c r="CG23" s="790" t="s">
        <v>578</v>
      </c>
      <c r="CH23" s="801">
        <v>1217</v>
      </c>
      <c r="CI23" s="802"/>
      <c r="CJ23" s="802"/>
      <c r="CK23" s="802"/>
      <c r="CL23" s="803"/>
      <c r="CM23" s="801">
        <v>14684</v>
      </c>
      <c r="CN23" s="802"/>
      <c r="CO23" s="802"/>
      <c r="CP23" s="802"/>
      <c r="CQ23" s="803"/>
      <c r="CR23" s="801">
        <v>3264</v>
      </c>
      <c r="CS23" s="802"/>
      <c r="CT23" s="802"/>
      <c r="CU23" s="802"/>
      <c r="CV23" s="803"/>
      <c r="CW23" s="801" t="s">
        <v>540</v>
      </c>
      <c r="CX23" s="802"/>
      <c r="CY23" s="802"/>
      <c r="CZ23" s="802"/>
      <c r="DA23" s="803"/>
      <c r="DB23" s="801" t="s">
        <v>540</v>
      </c>
      <c r="DC23" s="802"/>
      <c r="DD23" s="802"/>
      <c r="DE23" s="802"/>
      <c r="DF23" s="803"/>
      <c r="DG23" s="801" t="s">
        <v>540</v>
      </c>
      <c r="DH23" s="802"/>
      <c r="DI23" s="802"/>
      <c r="DJ23" s="802"/>
      <c r="DK23" s="803"/>
      <c r="DL23" s="801" t="s">
        <v>540</v>
      </c>
      <c r="DM23" s="802"/>
      <c r="DN23" s="802"/>
      <c r="DO23" s="802"/>
      <c r="DP23" s="803"/>
      <c r="DQ23" s="801"/>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t="s">
        <v>579</v>
      </c>
      <c r="BT24" s="789" t="s">
        <v>579</v>
      </c>
      <c r="BU24" s="789" t="s">
        <v>579</v>
      </c>
      <c r="BV24" s="789" t="s">
        <v>579</v>
      </c>
      <c r="BW24" s="789" t="s">
        <v>579</v>
      </c>
      <c r="BX24" s="789" t="s">
        <v>579</v>
      </c>
      <c r="BY24" s="789" t="s">
        <v>579</v>
      </c>
      <c r="BZ24" s="789" t="s">
        <v>579</v>
      </c>
      <c r="CA24" s="789" t="s">
        <v>579</v>
      </c>
      <c r="CB24" s="789" t="s">
        <v>579</v>
      </c>
      <c r="CC24" s="789" t="s">
        <v>579</v>
      </c>
      <c r="CD24" s="789" t="s">
        <v>579</v>
      </c>
      <c r="CE24" s="789" t="s">
        <v>579</v>
      </c>
      <c r="CF24" s="789" t="s">
        <v>579</v>
      </c>
      <c r="CG24" s="790" t="s">
        <v>579</v>
      </c>
      <c r="CH24" s="801">
        <v>122</v>
      </c>
      <c r="CI24" s="802"/>
      <c r="CJ24" s="802"/>
      <c r="CK24" s="802"/>
      <c r="CL24" s="803"/>
      <c r="CM24" s="801">
        <v>3897</v>
      </c>
      <c r="CN24" s="802"/>
      <c r="CO24" s="802"/>
      <c r="CP24" s="802"/>
      <c r="CQ24" s="803"/>
      <c r="CR24" s="801">
        <v>1000</v>
      </c>
      <c r="CS24" s="802"/>
      <c r="CT24" s="802"/>
      <c r="CU24" s="802"/>
      <c r="CV24" s="803"/>
      <c r="CW24" s="801" t="s">
        <v>540</v>
      </c>
      <c r="CX24" s="802"/>
      <c r="CY24" s="802"/>
      <c r="CZ24" s="802"/>
      <c r="DA24" s="803"/>
      <c r="DB24" s="801" t="s">
        <v>540</v>
      </c>
      <c r="DC24" s="802"/>
      <c r="DD24" s="802"/>
      <c r="DE24" s="802"/>
      <c r="DF24" s="803"/>
      <c r="DG24" s="801" t="s">
        <v>540</v>
      </c>
      <c r="DH24" s="802"/>
      <c r="DI24" s="802"/>
      <c r="DJ24" s="802"/>
      <c r="DK24" s="803"/>
      <c r="DL24" s="801" t="s">
        <v>540</v>
      </c>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t="s">
        <v>580</v>
      </c>
      <c r="BT25" s="789" t="s">
        <v>580</v>
      </c>
      <c r="BU25" s="789" t="s">
        <v>580</v>
      </c>
      <c r="BV25" s="789" t="s">
        <v>580</v>
      </c>
      <c r="BW25" s="789" t="s">
        <v>580</v>
      </c>
      <c r="BX25" s="789" t="s">
        <v>580</v>
      </c>
      <c r="BY25" s="789" t="s">
        <v>580</v>
      </c>
      <c r="BZ25" s="789" t="s">
        <v>580</v>
      </c>
      <c r="CA25" s="789" t="s">
        <v>580</v>
      </c>
      <c r="CB25" s="789" t="s">
        <v>580</v>
      </c>
      <c r="CC25" s="789" t="s">
        <v>580</v>
      </c>
      <c r="CD25" s="789" t="s">
        <v>580</v>
      </c>
      <c r="CE25" s="789" t="s">
        <v>580</v>
      </c>
      <c r="CF25" s="789" t="s">
        <v>580</v>
      </c>
      <c r="CG25" s="790" t="s">
        <v>580</v>
      </c>
      <c r="CH25" s="801">
        <v>52</v>
      </c>
      <c r="CI25" s="802"/>
      <c r="CJ25" s="802"/>
      <c r="CK25" s="802"/>
      <c r="CL25" s="803"/>
      <c r="CM25" s="801">
        <v>5311</v>
      </c>
      <c r="CN25" s="802"/>
      <c r="CO25" s="802"/>
      <c r="CP25" s="802"/>
      <c r="CQ25" s="803"/>
      <c r="CR25" s="801">
        <v>3270</v>
      </c>
      <c r="CS25" s="802"/>
      <c r="CT25" s="802"/>
      <c r="CU25" s="802"/>
      <c r="CV25" s="803"/>
      <c r="CW25" s="801" t="s">
        <v>540</v>
      </c>
      <c r="CX25" s="802"/>
      <c r="CY25" s="802"/>
      <c r="CZ25" s="802"/>
      <c r="DA25" s="803"/>
      <c r="DB25" s="801" t="s">
        <v>540</v>
      </c>
      <c r="DC25" s="802"/>
      <c r="DD25" s="802"/>
      <c r="DE25" s="802"/>
      <c r="DF25" s="803"/>
      <c r="DG25" s="801" t="s">
        <v>540</v>
      </c>
      <c r="DH25" s="802"/>
      <c r="DI25" s="802"/>
      <c r="DJ25" s="802"/>
      <c r="DK25" s="803"/>
      <c r="DL25" s="801" t="s">
        <v>540</v>
      </c>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356</v>
      </c>
      <c r="BF26" s="738"/>
      <c r="BG26" s="738"/>
      <c r="BH26" s="738"/>
      <c r="BI26" s="749"/>
      <c r="BJ26" s="205"/>
      <c r="BK26" s="205"/>
      <c r="BL26" s="205"/>
      <c r="BM26" s="205"/>
      <c r="BN26" s="205"/>
      <c r="BO26" s="218"/>
      <c r="BP26" s="218"/>
      <c r="BQ26" s="215">
        <v>20</v>
      </c>
      <c r="BR26" s="216"/>
      <c r="BS26" s="788" t="s">
        <v>581</v>
      </c>
      <c r="BT26" s="789" t="s">
        <v>581</v>
      </c>
      <c r="BU26" s="789" t="s">
        <v>581</v>
      </c>
      <c r="BV26" s="789" t="s">
        <v>581</v>
      </c>
      <c r="BW26" s="789" t="s">
        <v>581</v>
      </c>
      <c r="BX26" s="789" t="s">
        <v>581</v>
      </c>
      <c r="BY26" s="789" t="s">
        <v>581</v>
      </c>
      <c r="BZ26" s="789" t="s">
        <v>581</v>
      </c>
      <c r="CA26" s="789" t="s">
        <v>581</v>
      </c>
      <c r="CB26" s="789" t="s">
        <v>581</v>
      </c>
      <c r="CC26" s="789" t="s">
        <v>581</v>
      </c>
      <c r="CD26" s="789" t="s">
        <v>581</v>
      </c>
      <c r="CE26" s="789" t="s">
        <v>581</v>
      </c>
      <c r="CF26" s="789" t="s">
        <v>581</v>
      </c>
      <c r="CG26" s="790" t="s">
        <v>581</v>
      </c>
      <c r="CH26" s="801">
        <v>1883</v>
      </c>
      <c r="CI26" s="802"/>
      <c r="CJ26" s="802"/>
      <c r="CK26" s="802"/>
      <c r="CL26" s="803"/>
      <c r="CM26" s="801">
        <v>11120</v>
      </c>
      <c r="CN26" s="802"/>
      <c r="CO26" s="802"/>
      <c r="CP26" s="802"/>
      <c r="CQ26" s="803"/>
      <c r="CR26" s="801">
        <v>2550</v>
      </c>
      <c r="CS26" s="802"/>
      <c r="CT26" s="802"/>
      <c r="CU26" s="802"/>
      <c r="CV26" s="803"/>
      <c r="CW26" s="801" t="s">
        <v>540</v>
      </c>
      <c r="CX26" s="802"/>
      <c r="CY26" s="802"/>
      <c r="CZ26" s="802"/>
      <c r="DA26" s="803"/>
      <c r="DB26" s="801" t="s">
        <v>540</v>
      </c>
      <c r="DC26" s="802"/>
      <c r="DD26" s="802"/>
      <c r="DE26" s="802"/>
      <c r="DF26" s="803"/>
      <c r="DG26" s="801" t="s">
        <v>540</v>
      </c>
      <c r="DH26" s="802"/>
      <c r="DI26" s="802"/>
      <c r="DJ26" s="802"/>
      <c r="DK26" s="803"/>
      <c r="DL26" s="801" t="s">
        <v>540</v>
      </c>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t="s">
        <v>582</v>
      </c>
      <c r="BT27" s="789" t="s">
        <v>582</v>
      </c>
      <c r="BU27" s="789" t="s">
        <v>582</v>
      </c>
      <c r="BV27" s="789" t="s">
        <v>582</v>
      </c>
      <c r="BW27" s="789" t="s">
        <v>582</v>
      </c>
      <c r="BX27" s="789" t="s">
        <v>582</v>
      </c>
      <c r="BY27" s="789" t="s">
        <v>582</v>
      </c>
      <c r="BZ27" s="789" t="s">
        <v>582</v>
      </c>
      <c r="CA27" s="789" t="s">
        <v>582</v>
      </c>
      <c r="CB27" s="789" t="s">
        <v>582</v>
      </c>
      <c r="CC27" s="789" t="s">
        <v>582</v>
      </c>
      <c r="CD27" s="789" t="s">
        <v>582</v>
      </c>
      <c r="CE27" s="789" t="s">
        <v>582</v>
      </c>
      <c r="CF27" s="789" t="s">
        <v>582</v>
      </c>
      <c r="CG27" s="790" t="s">
        <v>582</v>
      </c>
      <c r="CH27" s="801">
        <v>490</v>
      </c>
      <c r="CI27" s="802"/>
      <c r="CJ27" s="802"/>
      <c r="CK27" s="802"/>
      <c r="CL27" s="803"/>
      <c r="CM27" s="801">
        <v>5111</v>
      </c>
      <c r="CN27" s="802"/>
      <c r="CO27" s="802"/>
      <c r="CP27" s="802"/>
      <c r="CQ27" s="803"/>
      <c r="CR27" s="801">
        <v>357</v>
      </c>
      <c r="CS27" s="802"/>
      <c r="CT27" s="802"/>
      <c r="CU27" s="802"/>
      <c r="CV27" s="803"/>
      <c r="CW27" s="801" t="s">
        <v>540</v>
      </c>
      <c r="CX27" s="802"/>
      <c r="CY27" s="802"/>
      <c r="CZ27" s="802"/>
      <c r="DA27" s="803"/>
      <c r="DB27" s="801" t="s">
        <v>540</v>
      </c>
      <c r="DC27" s="802"/>
      <c r="DD27" s="802"/>
      <c r="DE27" s="802"/>
      <c r="DF27" s="803"/>
      <c r="DG27" s="801" t="s">
        <v>540</v>
      </c>
      <c r="DH27" s="802"/>
      <c r="DI27" s="802"/>
      <c r="DJ27" s="802"/>
      <c r="DK27" s="803"/>
      <c r="DL27" s="801" t="s">
        <v>540</v>
      </c>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16669</v>
      </c>
      <c r="R28" s="843"/>
      <c r="S28" s="843"/>
      <c r="T28" s="843"/>
      <c r="U28" s="843"/>
      <c r="V28" s="843">
        <v>16577</v>
      </c>
      <c r="W28" s="843"/>
      <c r="X28" s="843"/>
      <c r="Y28" s="843"/>
      <c r="Z28" s="843"/>
      <c r="AA28" s="843">
        <v>92</v>
      </c>
      <c r="AB28" s="843"/>
      <c r="AC28" s="843"/>
      <c r="AD28" s="843"/>
      <c r="AE28" s="844"/>
      <c r="AF28" s="845">
        <v>92</v>
      </c>
      <c r="AG28" s="843"/>
      <c r="AH28" s="843"/>
      <c r="AI28" s="843"/>
      <c r="AJ28" s="846"/>
      <c r="AK28" s="847">
        <v>3485</v>
      </c>
      <c r="AL28" s="838"/>
      <c r="AM28" s="838"/>
      <c r="AN28" s="838"/>
      <c r="AO28" s="838"/>
      <c r="AP28" s="838" t="s">
        <v>601</v>
      </c>
      <c r="AQ28" s="838"/>
      <c r="AR28" s="838"/>
      <c r="AS28" s="838"/>
      <c r="AT28" s="838"/>
      <c r="AU28" s="838" t="s">
        <v>601</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t="s">
        <v>583</v>
      </c>
      <c r="BT28" s="789" t="s">
        <v>584</v>
      </c>
      <c r="BU28" s="789" t="s">
        <v>584</v>
      </c>
      <c r="BV28" s="789" t="s">
        <v>584</v>
      </c>
      <c r="BW28" s="789" t="s">
        <v>584</v>
      </c>
      <c r="BX28" s="789" t="s">
        <v>584</v>
      </c>
      <c r="BY28" s="789" t="s">
        <v>584</v>
      </c>
      <c r="BZ28" s="789" t="s">
        <v>584</v>
      </c>
      <c r="CA28" s="789" t="s">
        <v>584</v>
      </c>
      <c r="CB28" s="789" t="s">
        <v>584</v>
      </c>
      <c r="CC28" s="789" t="s">
        <v>584</v>
      </c>
      <c r="CD28" s="789" t="s">
        <v>584</v>
      </c>
      <c r="CE28" s="789" t="s">
        <v>584</v>
      </c>
      <c r="CF28" s="789" t="s">
        <v>584</v>
      </c>
      <c r="CG28" s="790" t="s">
        <v>584</v>
      </c>
      <c r="CH28" s="801" t="s">
        <v>540</v>
      </c>
      <c r="CI28" s="802"/>
      <c r="CJ28" s="802"/>
      <c r="CK28" s="802"/>
      <c r="CL28" s="803"/>
      <c r="CM28" s="801" t="s">
        <v>540</v>
      </c>
      <c r="CN28" s="802"/>
      <c r="CO28" s="802"/>
      <c r="CP28" s="802"/>
      <c r="CQ28" s="803"/>
      <c r="CR28" s="801">
        <v>16</v>
      </c>
      <c r="CS28" s="802"/>
      <c r="CT28" s="802"/>
      <c r="CU28" s="802"/>
      <c r="CV28" s="803"/>
      <c r="CW28" s="801" t="s">
        <v>540</v>
      </c>
      <c r="CX28" s="802"/>
      <c r="CY28" s="802"/>
      <c r="CZ28" s="802"/>
      <c r="DA28" s="803"/>
      <c r="DB28" s="801" t="s">
        <v>540</v>
      </c>
      <c r="DC28" s="802"/>
      <c r="DD28" s="802"/>
      <c r="DE28" s="802"/>
      <c r="DF28" s="803"/>
      <c r="DG28" s="801" t="s">
        <v>540</v>
      </c>
      <c r="DH28" s="802"/>
      <c r="DI28" s="802"/>
      <c r="DJ28" s="802"/>
      <c r="DK28" s="803"/>
      <c r="DL28" s="801" t="s">
        <v>540</v>
      </c>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169018</v>
      </c>
      <c r="R29" s="779"/>
      <c r="S29" s="779"/>
      <c r="T29" s="779"/>
      <c r="U29" s="779"/>
      <c r="V29" s="779">
        <v>167276</v>
      </c>
      <c r="W29" s="779"/>
      <c r="X29" s="779"/>
      <c r="Y29" s="779"/>
      <c r="Z29" s="779"/>
      <c r="AA29" s="779">
        <v>1742</v>
      </c>
      <c r="AB29" s="779"/>
      <c r="AC29" s="779"/>
      <c r="AD29" s="779"/>
      <c r="AE29" s="780"/>
      <c r="AF29" s="781">
        <v>1742</v>
      </c>
      <c r="AG29" s="782"/>
      <c r="AH29" s="782"/>
      <c r="AI29" s="782"/>
      <c r="AJ29" s="783"/>
      <c r="AK29" s="850">
        <v>18074</v>
      </c>
      <c r="AL29" s="851"/>
      <c r="AM29" s="851"/>
      <c r="AN29" s="851"/>
      <c r="AO29" s="851"/>
      <c r="AP29" s="851" t="s">
        <v>601</v>
      </c>
      <c r="AQ29" s="851"/>
      <c r="AR29" s="851"/>
      <c r="AS29" s="851"/>
      <c r="AT29" s="851"/>
      <c r="AU29" s="851" t="s">
        <v>601</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t="s">
        <v>585</v>
      </c>
      <c r="BT29" s="789" t="s">
        <v>585</v>
      </c>
      <c r="BU29" s="789" t="s">
        <v>585</v>
      </c>
      <c r="BV29" s="789" t="s">
        <v>585</v>
      </c>
      <c r="BW29" s="789" t="s">
        <v>585</v>
      </c>
      <c r="BX29" s="789" t="s">
        <v>585</v>
      </c>
      <c r="BY29" s="789" t="s">
        <v>585</v>
      </c>
      <c r="BZ29" s="789" t="s">
        <v>585</v>
      </c>
      <c r="CA29" s="789" t="s">
        <v>585</v>
      </c>
      <c r="CB29" s="789" t="s">
        <v>585</v>
      </c>
      <c r="CC29" s="789" t="s">
        <v>585</v>
      </c>
      <c r="CD29" s="789" t="s">
        <v>585</v>
      </c>
      <c r="CE29" s="789" t="s">
        <v>585</v>
      </c>
      <c r="CF29" s="789" t="s">
        <v>585</v>
      </c>
      <c r="CG29" s="790" t="s">
        <v>585</v>
      </c>
      <c r="CH29" s="801" t="s">
        <v>540</v>
      </c>
      <c r="CI29" s="802"/>
      <c r="CJ29" s="802"/>
      <c r="CK29" s="802"/>
      <c r="CL29" s="803"/>
      <c r="CM29" s="801" t="s">
        <v>540</v>
      </c>
      <c r="CN29" s="802"/>
      <c r="CO29" s="802"/>
      <c r="CP29" s="802"/>
      <c r="CQ29" s="803"/>
      <c r="CR29" s="801">
        <v>14</v>
      </c>
      <c r="CS29" s="802"/>
      <c r="CT29" s="802"/>
      <c r="CU29" s="802"/>
      <c r="CV29" s="803"/>
      <c r="CW29" s="801" t="s">
        <v>540</v>
      </c>
      <c r="CX29" s="802"/>
      <c r="CY29" s="802"/>
      <c r="CZ29" s="802"/>
      <c r="DA29" s="803"/>
      <c r="DB29" s="801" t="s">
        <v>540</v>
      </c>
      <c r="DC29" s="802"/>
      <c r="DD29" s="802"/>
      <c r="DE29" s="802"/>
      <c r="DF29" s="803"/>
      <c r="DG29" s="801" t="s">
        <v>540</v>
      </c>
      <c r="DH29" s="802"/>
      <c r="DI29" s="802"/>
      <c r="DJ29" s="802"/>
      <c r="DK29" s="803"/>
      <c r="DL29" s="801" t="s">
        <v>540</v>
      </c>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96555</v>
      </c>
      <c r="R30" s="779"/>
      <c r="S30" s="779"/>
      <c r="T30" s="779"/>
      <c r="U30" s="779"/>
      <c r="V30" s="779">
        <v>95782</v>
      </c>
      <c r="W30" s="779"/>
      <c r="X30" s="779"/>
      <c r="Y30" s="779"/>
      <c r="Z30" s="779"/>
      <c r="AA30" s="779">
        <v>773</v>
      </c>
      <c r="AB30" s="779"/>
      <c r="AC30" s="779"/>
      <c r="AD30" s="779"/>
      <c r="AE30" s="780"/>
      <c r="AF30" s="781">
        <v>773</v>
      </c>
      <c r="AG30" s="782"/>
      <c r="AH30" s="782"/>
      <c r="AI30" s="782"/>
      <c r="AJ30" s="783"/>
      <c r="AK30" s="850">
        <v>14037</v>
      </c>
      <c r="AL30" s="851"/>
      <c r="AM30" s="851"/>
      <c r="AN30" s="851"/>
      <c r="AO30" s="851"/>
      <c r="AP30" s="851" t="s">
        <v>601</v>
      </c>
      <c r="AQ30" s="851"/>
      <c r="AR30" s="851"/>
      <c r="AS30" s="851"/>
      <c r="AT30" s="851"/>
      <c r="AU30" s="851" t="s">
        <v>601</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t="s">
        <v>586</v>
      </c>
      <c r="BT30" s="789" t="s">
        <v>586</v>
      </c>
      <c r="BU30" s="789" t="s">
        <v>586</v>
      </c>
      <c r="BV30" s="789" t="s">
        <v>586</v>
      </c>
      <c r="BW30" s="789" t="s">
        <v>586</v>
      </c>
      <c r="BX30" s="789" t="s">
        <v>586</v>
      </c>
      <c r="BY30" s="789" t="s">
        <v>586</v>
      </c>
      <c r="BZ30" s="789" t="s">
        <v>586</v>
      </c>
      <c r="CA30" s="789" t="s">
        <v>586</v>
      </c>
      <c r="CB30" s="789" t="s">
        <v>586</v>
      </c>
      <c r="CC30" s="789" t="s">
        <v>586</v>
      </c>
      <c r="CD30" s="789" t="s">
        <v>586</v>
      </c>
      <c r="CE30" s="789" t="s">
        <v>586</v>
      </c>
      <c r="CF30" s="789" t="s">
        <v>586</v>
      </c>
      <c r="CG30" s="790" t="s">
        <v>586</v>
      </c>
      <c r="CH30" s="801">
        <v>148</v>
      </c>
      <c r="CI30" s="802"/>
      <c r="CJ30" s="802"/>
      <c r="CK30" s="802"/>
      <c r="CL30" s="803"/>
      <c r="CM30" s="801">
        <v>715</v>
      </c>
      <c r="CN30" s="802"/>
      <c r="CO30" s="802"/>
      <c r="CP30" s="802"/>
      <c r="CQ30" s="803"/>
      <c r="CR30" s="801">
        <v>300</v>
      </c>
      <c r="CS30" s="802"/>
      <c r="CT30" s="802"/>
      <c r="CU30" s="802"/>
      <c r="CV30" s="803"/>
      <c r="CW30" s="801" t="s">
        <v>540</v>
      </c>
      <c r="CX30" s="802"/>
      <c r="CY30" s="802"/>
      <c r="CZ30" s="802"/>
      <c r="DA30" s="803"/>
      <c r="DB30" s="801" t="s">
        <v>540</v>
      </c>
      <c r="DC30" s="802"/>
      <c r="DD30" s="802"/>
      <c r="DE30" s="802"/>
      <c r="DF30" s="803"/>
      <c r="DG30" s="801" t="s">
        <v>540</v>
      </c>
      <c r="DH30" s="802"/>
      <c r="DI30" s="802"/>
      <c r="DJ30" s="802"/>
      <c r="DK30" s="803"/>
      <c r="DL30" s="801" t="s">
        <v>540</v>
      </c>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627</v>
      </c>
      <c r="R31" s="779"/>
      <c r="S31" s="779"/>
      <c r="T31" s="779"/>
      <c r="U31" s="779"/>
      <c r="V31" s="779">
        <v>627</v>
      </c>
      <c r="W31" s="779"/>
      <c r="X31" s="779"/>
      <c r="Y31" s="779"/>
      <c r="Z31" s="779"/>
      <c r="AA31" s="779" t="s">
        <v>601</v>
      </c>
      <c r="AB31" s="779"/>
      <c r="AC31" s="779"/>
      <c r="AD31" s="779"/>
      <c r="AE31" s="780"/>
      <c r="AF31" s="781" t="s">
        <v>112</v>
      </c>
      <c r="AG31" s="782"/>
      <c r="AH31" s="782"/>
      <c r="AI31" s="782"/>
      <c r="AJ31" s="783"/>
      <c r="AK31" s="850">
        <v>138</v>
      </c>
      <c r="AL31" s="851"/>
      <c r="AM31" s="851"/>
      <c r="AN31" s="851"/>
      <c r="AO31" s="851"/>
      <c r="AP31" s="851">
        <v>1013</v>
      </c>
      <c r="AQ31" s="851"/>
      <c r="AR31" s="851"/>
      <c r="AS31" s="851"/>
      <c r="AT31" s="851"/>
      <c r="AU31" s="851">
        <v>388</v>
      </c>
      <c r="AV31" s="851"/>
      <c r="AW31" s="851"/>
      <c r="AX31" s="851"/>
      <c r="AY31" s="851"/>
      <c r="AZ31" s="852" t="s">
        <v>540</v>
      </c>
      <c r="BA31" s="852"/>
      <c r="BB31" s="852"/>
      <c r="BC31" s="852"/>
      <c r="BD31" s="852"/>
      <c r="BE31" s="848"/>
      <c r="BF31" s="848"/>
      <c r="BG31" s="848"/>
      <c r="BH31" s="848"/>
      <c r="BI31" s="849"/>
      <c r="BJ31" s="205"/>
      <c r="BK31" s="205"/>
      <c r="BL31" s="205"/>
      <c r="BM31" s="205"/>
      <c r="BN31" s="205"/>
      <c r="BO31" s="218"/>
      <c r="BP31" s="218"/>
      <c r="BQ31" s="215">
        <v>25</v>
      </c>
      <c r="BR31" s="216"/>
      <c r="BS31" s="788" t="s">
        <v>587</v>
      </c>
      <c r="BT31" s="789" t="s">
        <v>587</v>
      </c>
      <c r="BU31" s="789" t="s">
        <v>587</v>
      </c>
      <c r="BV31" s="789" t="s">
        <v>587</v>
      </c>
      <c r="BW31" s="789" t="s">
        <v>587</v>
      </c>
      <c r="BX31" s="789" t="s">
        <v>587</v>
      </c>
      <c r="BY31" s="789" t="s">
        <v>587</v>
      </c>
      <c r="BZ31" s="789" t="s">
        <v>587</v>
      </c>
      <c r="CA31" s="789" t="s">
        <v>587</v>
      </c>
      <c r="CB31" s="789" t="s">
        <v>587</v>
      </c>
      <c r="CC31" s="789" t="s">
        <v>587</v>
      </c>
      <c r="CD31" s="789" t="s">
        <v>587</v>
      </c>
      <c r="CE31" s="789" t="s">
        <v>587</v>
      </c>
      <c r="CF31" s="789" t="s">
        <v>587</v>
      </c>
      <c r="CG31" s="790" t="s">
        <v>587</v>
      </c>
      <c r="CH31" s="801">
        <v>23</v>
      </c>
      <c r="CI31" s="802"/>
      <c r="CJ31" s="802"/>
      <c r="CK31" s="802"/>
      <c r="CL31" s="803"/>
      <c r="CM31" s="801">
        <v>155</v>
      </c>
      <c r="CN31" s="802"/>
      <c r="CO31" s="802"/>
      <c r="CP31" s="802"/>
      <c r="CQ31" s="803"/>
      <c r="CR31" s="801">
        <v>15</v>
      </c>
      <c r="CS31" s="802"/>
      <c r="CT31" s="802"/>
      <c r="CU31" s="802"/>
      <c r="CV31" s="803"/>
      <c r="CW31" s="801" t="s">
        <v>540</v>
      </c>
      <c r="CX31" s="802"/>
      <c r="CY31" s="802"/>
      <c r="CZ31" s="802"/>
      <c r="DA31" s="803"/>
      <c r="DB31" s="801" t="s">
        <v>540</v>
      </c>
      <c r="DC31" s="802"/>
      <c r="DD31" s="802"/>
      <c r="DE31" s="802"/>
      <c r="DF31" s="803"/>
      <c r="DG31" s="801" t="s">
        <v>540</v>
      </c>
      <c r="DH31" s="802"/>
      <c r="DI31" s="802"/>
      <c r="DJ31" s="802"/>
      <c r="DK31" s="803"/>
      <c r="DL31" s="801" t="s">
        <v>540</v>
      </c>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45965</v>
      </c>
      <c r="R32" s="779"/>
      <c r="S32" s="779"/>
      <c r="T32" s="779"/>
      <c r="U32" s="779"/>
      <c r="V32" s="779">
        <v>44397</v>
      </c>
      <c r="W32" s="779"/>
      <c r="X32" s="779"/>
      <c r="Y32" s="779"/>
      <c r="Z32" s="779"/>
      <c r="AA32" s="779">
        <v>1568</v>
      </c>
      <c r="AB32" s="779"/>
      <c r="AC32" s="779"/>
      <c r="AD32" s="779"/>
      <c r="AE32" s="780"/>
      <c r="AF32" s="781">
        <v>8665</v>
      </c>
      <c r="AG32" s="782"/>
      <c r="AH32" s="782"/>
      <c r="AI32" s="782"/>
      <c r="AJ32" s="783"/>
      <c r="AK32" s="850">
        <v>-1300</v>
      </c>
      <c r="AL32" s="851"/>
      <c r="AM32" s="851"/>
      <c r="AN32" s="851"/>
      <c r="AO32" s="851"/>
      <c r="AP32" s="851" t="s">
        <v>601</v>
      </c>
      <c r="AQ32" s="851"/>
      <c r="AR32" s="851"/>
      <c r="AS32" s="851"/>
      <c r="AT32" s="851"/>
      <c r="AU32" s="851" t="s">
        <v>601</v>
      </c>
      <c r="AV32" s="851"/>
      <c r="AW32" s="851"/>
      <c r="AX32" s="851"/>
      <c r="AY32" s="851"/>
      <c r="AZ32" s="852" t="s">
        <v>598</v>
      </c>
      <c r="BA32" s="852"/>
      <c r="BB32" s="852"/>
      <c r="BC32" s="852"/>
      <c r="BD32" s="852"/>
      <c r="BE32" s="848" t="s">
        <v>391</v>
      </c>
      <c r="BF32" s="848"/>
      <c r="BG32" s="848"/>
      <c r="BH32" s="848"/>
      <c r="BI32" s="849"/>
      <c r="BJ32" s="205"/>
      <c r="BK32" s="205"/>
      <c r="BL32" s="205"/>
      <c r="BM32" s="205"/>
      <c r="BN32" s="205"/>
      <c r="BO32" s="218"/>
      <c r="BP32" s="218"/>
      <c r="BQ32" s="215">
        <v>26</v>
      </c>
      <c r="BR32" s="216"/>
      <c r="BS32" s="788" t="s">
        <v>588</v>
      </c>
      <c r="BT32" s="789" t="s">
        <v>588</v>
      </c>
      <c r="BU32" s="789" t="s">
        <v>588</v>
      </c>
      <c r="BV32" s="789" t="s">
        <v>588</v>
      </c>
      <c r="BW32" s="789" t="s">
        <v>588</v>
      </c>
      <c r="BX32" s="789" t="s">
        <v>588</v>
      </c>
      <c r="BY32" s="789" t="s">
        <v>588</v>
      </c>
      <c r="BZ32" s="789" t="s">
        <v>588</v>
      </c>
      <c r="CA32" s="789" t="s">
        <v>588</v>
      </c>
      <c r="CB32" s="789" t="s">
        <v>588</v>
      </c>
      <c r="CC32" s="789" t="s">
        <v>588</v>
      </c>
      <c r="CD32" s="789" t="s">
        <v>588</v>
      </c>
      <c r="CE32" s="789" t="s">
        <v>588</v>
      </c>
      <c r="CF32" s="789" t="s">
        <v>588</v>
      </c>
      <c r="CG32" s="790" t="s">
        <v>588</v>
      </c>
      <c r="CH32" s="801">
        <v>466</v>
      </c>
      <c r="CI32" s="802"/>
      <c r="CJ32" s="802"/>
      <c r="CK32" s="802"/>
      <c r="CL32" s="803"/>
      <c r="CM32" s="801">
        <v>11585</v>
      </c>
      <c r="CN32" s="802"/>
      <c r="CO32" s="802"/>
      <c r="CP32" s="802"/>
      <c r="CQ32" s="803"/>
      <c r="CR32" s="801">
        <v>3600</v>
      </c>
      <c r="CS32" s="802"/>
      <c r="CT32" s="802"/>
      <c r="CU32" s="802"/>
      <c r="CV32" s="803"/>
      <c r="CW32" s="801" t="s">
        <v>540</v>
      </c>
      <c r="CX32" s="802"/>
      <c r="CY32" s="802"/>
      <c r="CZ32" s="802"/>
      <c r="DA32" s="803"/>
      <c r="DB32" s="801" t="s">
        <v>540</v>
      </c>
      <c r="DC32" s="802"/>
      <c r="DD32" s="802"/>
      <c r="DE32" s="802"/>
      <c r="DF32" s="803"/>
      <c r="DG32" s="801" t="s">
        <v>540</v>
      </c>
      <c r="DH32" s="802"/>
      <c r="DI32" s="802"/>
      <c r="DJ32" s="802"/>
      <c r="DK32" s="803"/>
      <c r="DL32" s="801" t="s">
        <v>540</v>
      </c>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55302</v>
      </c>
      <c r="R33" s="779"/>
      <c r="S33" s="779"/>
      <c r="T33" s="779"/>
      <c r="U33" s="779"/>
      <c r="V33" s="779">
        <v>48884</v>
      </c>
      <c r="W33" s="779"/>
      <c r="X33" s="779"/>
      <c r="Y33" s="779"/>
      <c r="Z33" s="779"/>
      <c r="AA33" s="779">
        <v>6418</v>
      </c>
      <c r="AB33" s="779"/>
      <c r="AC33" s="779"/>
      <c r="AD33" s="779"/>
      <c r="AE33" s="780"/>
      <c r="AF33" s="781">
        <v>14494</v>
      </c>
      <c r="AG33" s="782"/>
      <c r="AH33" s="782"/>
      <c r="AI33" s="782"/>
      <c r="AJ33" s="783"/>
      <c r="AK33" s="850">
        <v>20789</v>
      </c>
      <c r="AL33" s="851"/>
      <c r="AM33" s="851"/>
      <c r="AN33" s="851"/>
      <c r="AO33" s="851"/>
      <c r="AP33" s="851">
        <v>394895</v>
      </c>
      <c r="AQ33" s="851"/>
      <c r="AR33" s="851"/>
      <c r="AS33" s="851"/>
      <c r="AT33" s="851"/>
      <c r="AU33" s="851">
        <v>193894</v>
      </c>
      <c r="AV33" s="851"/>
      <c r="AW33" s="851"/>
      <c r="AX33" s="851"/>
      <c r="AY33" s="851"/>
      <c r="AZ33" s="852" t="s">
        <v>540</v>
      </c>
      <c r="BA33" s="852"/>
      <c r="BB33" s="852"/>
      <c r="BC33" s="852"/>
      <c r="BD33" s="852"/>
      <c r="BE33" s="848" t="s">
        <v>391</v>
      </c>
      <c r="BF33" s="848"/>
      <c r="BG33" s="848"/>
      <c r="BH33" s="848"/>
      <c r="BI33" s="849"/>
      <c r="BJ33" s="205"/>
      <c r="BK33" s="205"/>
      <c r="BL33" s="205"/>
      <c r="BM33" s="205"/>
      <c r="BN33" s="205"/>
      <c r="BO33" s="218"/>
      <c r="BP33" s="218"/>
      <c r="BQ33" s="215">
        <v>27</v>
      </c>
      <c r="BR33" s="216"/>
      <c r="BS33" s="788" t="s">
        <v>589</v>
      </c>
      <c r="BT33" s="789" t="s">
        <v>589</v>
      </c>
      <c r="BU33" s="789" t="s">
        <v>589</v>
      </c>
      <c r="BV33" s="789" t="s">
        <v>589</v>
      </c>
      <c r="BW33" s="789" t="s">
        <v>589</v>
      </c>
      <c r="BX33" s="789" t="s">
        <v>589</v>
      </c>
      <c r="BY33" s="789" t="s">
        <v>589</v>
      </c>
      <c r="BZ33" s="789" t="s">
        <v>589</v>
      </c>
      <c r="CA33" s="789" t="s">
        <v>589</v>
      </c>
      <c r="CB33" s="789" t="s">
        <v>589</v>
      </c>
      <c r="CC33" s="789" t="s">
        <v>589</v>
      </c>
      <c r="CD33" s="789" t="s">
        <v>589</v>
      </c>
      <c r="CE33" s="789" t="s">
        <v>589</v>
      </c>
      <c r="CF33" s="789" t="s">
        <v>589</v>
      </c>
      <c r="CG33" s="790" t="s">
        <v>589</v>
      </c>
      <c r="CH33" s="801" t="s">
        <v>540</v>
      </c>
      <c r="CI33" s="802"/>
      <c r="CJ33" s="802"/>
      <c r="CK33" s="802"/>
      <c r="CL33" s="803"/>
      <c r="CM33" s="801" t="s">
        <v>540</v>
      </c>
      <c r="CN33" s="802"/>
      <c r="CO33" s="802"/>
      <c r="CP33" s="802"/>
      <c r="CQ33" s="803"/>
      <c r="CR33" s="801">
        <v>8</v>
      </c>
      <c r="CS33" s="802"/>
      <c r="CT33" s="802"/>
      <c r="CU33" s="802"/>
      <c r="CV33" s="803"/>
      <c r="CW33" s="801" t="s">
        <v>540</v>
      </c>
      <c r="CX33" s="802"/>
      <c r="CY33" s="802"/>
      <c r="CZ33" s="802"/>
      <c r="DA33" s="803"/>
      <c r="DB33" s="801" t="s">
        <v>540</v>
      </c>
      <c r="DC33" s="802"/>
      <c r="DD33" s="802"/>
      <c r="DE33" s="802"/>
      <c r="DF33" s="803"/>
      <c r="DG33" s="801" t="s">
        <v>540</v>
      </c>
      <c r="DH33" s="802"/>
      <c r="DI33" s="802"/>
      <c r="DJ33" s="802"/>
      <c r="DK33" s="803"/>
      <c r="DL33" s="801" t="s">
        <v>540</v>
      </c>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35581</v>
      </c>
      <c r="R34" s="779"/>
      <c r="S34" s="779"/>
      <c r="T34" s="779"/>
      <c r="U34" s="779"/>
      <c r="V34" s="779">
        <v>29193</v>
      </c>
      <c r="W34" s="779"/>
      <c r="X34" s="779"/>
      <c r="Y34" s="779"/>
      <c r="Z34" s="779"/>
      <c r="AA34" s="779">
        <v>6388</v>
      </c>
      <c r="AB34" s="779"/>
      <c r="AC34" s="779"/>
      <c r="AD34" s="779"/>
      <c r="AE34" s="780"/>
      <c r="AF34" s="781">
        <v>8479</v>
      </c>
      <c r="AG34" s="782"/>
      <c r="AH34" s="782"/>
      <c r="AI34" s="782"/>
      <c r="AJ34" s="783"/>
      <c r="AK34" s="850">
        <v>2956</v>
      </c>
      <c r="AL34" s="851"/>
      <c r="AM34" s="851"/>
      <c r="AN34" s="851"/>
      <c r="AO34" s="851"/>
      <c r="AP34" s="851">
        <v>123063</v>
      </c>
      <c r="AQ34" s="851"/>
      <c r="AR34" s="851"/>
      <c r="AS34" s="851"/>
      <c r="AT34" s="851"/>
      <c r="AU34" s="851">
        <v>2215</v>
      </c>
      <c r="AV34" s="851"/>
      <c r="AW34" s="851"/>
      <c r="AX34" s="851"/>
      <c r="AY34" s="851"/>
      <c r="AZ34" s="852" t="s">
        <v>540</v>
      </c>
      <c r="BA34" s="852"/>
      <c r="BB34" s="852"/>
      <c r="BC34" s="852"/>
      <c r="BD34" s="852"/>
      <c r="BE34" s="848" t="s">
        <v>391</v>
      </c>
      <c r="BF34" s="848"/>
      <c r="BG34" s="848"/>
      <c r="BH34" s="848"/>
      <c r="BI34" s="849"/>
      <c r="BJ34" s="205"/>
      <c r="BK34" s="205"/>
      <c r="BL34" s="205"/>
      <c r="BM34" s="205"/>
      <c r="BN34" s="205"/>
      <c r="BO34" s="218"/>
      <c r="BP34" s="218"/>
      <c r="BQ34" s="215">
        <v>28</v>
      </c>
      <c r="BR34" s="216"/>
      <c r="BS34" s="788" t="s">
        <v>590</v>
      </c>
      <c r="BT34" s="789" t="s">
        <v>590</v>
      </c>
      <c r="BU34" s="789" t="s">
        <v>590</v>
      </c>
      <c r="BV34" s="789" t="s">
        <v>590</v>
      </c>
      <c r="BW34" s="789" t="s">
        <v>590</v>
      </c>
      <c r="BX34" s="789" t="s">
        <v>590</v>
      </c>
      <c r="BY34" s="789" t="s">
        <v>590</v>
      </c>
      <c r="BZ34" s="789" t="s">
        <v>590</v>
      </c>
      <c r="CA34" s="789" t="s">
        <v>590</v>
      </c>
      <c r="CB34" s="789" t="s">
        <v>590</v>
      </c>
      <c r="CC34" s="789" t="s">
        <v>590</v>
      </c>
      <c r="CD34" s="789" t="s">
        <v>590</v>
      </c>
      <c r="CE34" s="789" t="s">
        <v>590</v>
      </c>
      <c r="CF34" s="789" t="s">
        <v>590</v>
      </c>
      <c r="CG34" s="790" t="s">
        <v>590</v>
      </c>
      <c r="CH34" s="801" t="s">
        <v>540</v>
      </c>
      <c r="CI34" s="802"/>
      <c r="CJ34" s="802"/>
      <c r="CK34" s="802"/>
      <c r="CL34" s="803"/>
      <c r="CM34" s="801" t="s">
        <v>540</v>
      </c>
      <c r="CN34" s="802"/>
      <c r="CO34" s="802"/>
      <c r="CP34" s="802"/>
      <c r="CQ34" s="803"/>
      <c r="CR34" s="801">
        <v>100</v>
      </c>
      <c r="CS34" s="802"/>
      <c r="CT34" s="802"/>
      <c r="CU34" s="802"/>
      <c r="CV34" s="803"/>
      <c r="CW34" s="801" t="s">
        <v>540</v>
      </c>
      <c r="CX34" s="802"/>
      <c r="CY34" s="802"/>
      <c r="CZ34" s="802"/>
      <c r="DA34" s="803"/>
      <c r="DB34" s="801" t="s">
        <v>540</v>
      </c>
      <c r="DC34" s="802"/>
      <c r="DD34" s="802"/>
      <c r="DE34" s="802"/>
      <c r="DF34" s="803"/>
      <c r="DG34" s="801" t="s">
        <v>540</v>
      </c>
      <c r="DH34" s="802"/>
      <c r="DI34" s="802"/>
      <c r="DJ34" s="802"/>
      <c r="DK34" s="803"/>
      <c r="DL34" s="801" t="s">
        <v>540</v>
      </c>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394</v>
      </c>
      <c r="C35" s="776"/>
      <c r="D35" s="776"/>
      <c r="E35" s="776"/>
      <c r="F35" s="776"/>
      <c r="G35" s="776"/>
      <c r="H35" s="776"/>
      <c r="I35" s="776"/>
      <c r="J35" s="776"/>
      <c r="K35" s="776"/>
      <c r="L35" s="776"/>
      <c r="M35" s="776"/>
      <c r="N35" s="776"/>
      <c r="O35" s="776"/>
      <c r="P35" s="777"/>
      <c r="Q35" s="778">
        <v>205</v>
      </c>
      <c r="R35" s="779"/>
      <c r="S35" s="779"/>
      <c r="T35" s="779"/>
      <c r="U35" s="779"/>
      <c r="V35" s="779">
        <v>170</v>
      </c>
      <c r="W35" s="779"/>
      <c r="X35" s="779"/>
      <c r="Y35" s="779"/>
      <c r="Z35" s="779"/>
      <c r="AA35" s="779">
        <v>35</v>
      </c>
      <c r="AB35" s="779"/>
      <c r="AC35" s="779"/>
      <c r="AD35" s="779"/>
      <c r="AE35" s="780"/>
      <c r="AF35" s="781">
        <v>203</v>
      </c>
      <c r="AG35" s="782"/>
      <c r="AH35" s="782"/>
      <c r="AI35" s="782"/>
      <c r="AJ35" s="783"/>
      <c r="AK35" s="850" t="s">
        <v>601</v>
      </c>
      <c r="AL35" s="851"/>
      <c r="AM35" s="851"/>
      <c r="AN35" s="851"/>
      <c r="AO35" s="851"/>
      <c r="AP35" s="851">
        <v>548</v>
      </c>
      <c r="AQ35" s="851"/>
      <c r="AR35" s="851"/>
      <c r="AS35" s="851"/>
      <c r="AT35" s="851"/>
      <c r="AU35" s="851" t="s">
        <v>601</v>
      </c>
      <c r="AV35" s="851"/>
      <c r="AW35" s="851"/>
      <c r="AX35" s="851"/>
      <c r="AY35" s="851"/>
      <c r="AZ35" s="852" t="s">
        <v>540</v>
      </c>
      <c r="BA35" s="852"/>
      <c r="BB35" s="852"/>
      <c r="BC35" s="852"/>
      <c r="BD35" s="852"/>
      <c r="BE35" s="848" t="s">
        <v>391</v>
      </c>
      <c r="BF35" s="848"/>
      <c r="BG35" s="848"/>
      <c r="BH35" s="848"/>
      <c r="BI35" s="849"/>
      <c r="BJ35" s="205"/>
      <c r="BK35" s="205"/>
      <c r="BL35" s="205"/>
      <c r="BM35" s="205"/>
      <c r="BN35" s="205"/>
      <c r="BO35" s="218"/>
      <c r="BP35" s="218"/>
      <c r="BQ35" s="215">
        <v>29</v>
      </c>
      <c r="BR35" s="216"/>
      <c r="BS35" s="788" t="s">
        <v>591</v>
      </c>
      <c r="BT35" s="789" t="s">
        <v>591</v>
      </c>
      <c r="BU35" s="789" t="s">
        <v>591</v>
      </c>
      <c r="BV35" s="789" t="s">
        <v>591</v>
      </c>
      <c r="BW35" s="789" t="s">
        <v>591</v>
      </c>
      <c r="BX35" s="789" t="s">
        <v>591</v>
      </c>
      <c r="BY35" s="789" t="s">
        <v>591</v>
      </c>
      <c r="BZ35" s="789" t="s">
        <v>591</v>
      </c>
      <c r="CA35" s="789" t="s">
        <v>591</v>
      </c>
      <c r="CB35" s="789" t="s">
        <v>591</v>
      </c>
      <c r="CC35" s="789" t="s">
        <v>591</v>
      </c>
      <c r="CD35" s="789" t="s">
        <v>591</v>
      </c>
      <c r="CE35" s="789" t="s">
        <v>591</v>
      </c>
      <c r="CF35" s="789" t="s">
        <v>591</v>
      </c>
      <c r="CG35" s="790" t="s">
        <v>591</v>
      </c>
      <c r="CH35" s="801">
        <v>76</v>
      </c>
      <c r="CI35" s="802"/>
      <c r="CJ35" s="802"/>
      <c r="CK35" s="802"/>
      <c r="CL35" s="803"/>
      <c r="CM35" s="801">
        <v>3554</v>
      </c>
      <c r="CN35" s="802"/>
      <c r="CO35" s="802"/>
      <c r="CP35" s="802"/>
      <c r="CQ35" s="803"/>
      <c r="CR35" s="801">
        <v>10</v>
      </c>
      <c r="CS35" s="802"/>
      <c r="CT35" s="802"/>
      <c r="CU35" s="802"/>
      <c r="CV35" s="803"/>
      <c r="CW35" s="801">
        <v>10</v>
      </c>
      <c r="CX35" s="802"/>
      <c r="CY35" s="802"/>
      <c r="CZ35" s="802"/>
      <c r="DA35" s="803"/>
      <c r="DB35" s="801" t="s">
        <v>540</v>
      </c>
      <c r="DC35" s="802"/>
      <c r="DD35" s="802"/>
      <c r="DE35" s="802"/>
      <c r="DF35" s="803"/>
      <c r="DG35" s="801" t="s">
        <v>540</v>
      </c>
      <c r="DH35" s="802"/>
      <c r="DI35" s="802"/>
      <c r="DJ35" s="802"/>
      <c r="DK35" s="803"/>
      <c r="DL35" s="801" t="s">
        <v>540</v>
      </c>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395</v>
      </c>
      <c r="C36" s="776"/>
      <c r="D36" s="776"/>
      <c r="E36" s="776"/>
      <c r="F36" s="776"/>
      <c r="G36" s="776"/>
      <c r="H36" s="776"/>
      <c r="I36" s="776"/>
      <c r="J36" s="776"/>
      <c r="K36" s="776"/>
      <c r="L36" s="776"/>
      <c r="M36" s="776"/>
      <c r="N36" s="776"/>
      <c r="O36" s="776"/>
      <c r="P36" s="777"/>
      <c r="Q36" s="778">
        <v>36109</v>
      </c>
      <c r="R36" s="779"/>
      <c r="S36" s="779"/>
      <c r="T36" s="779"/>
      <c r="U36" s="779"/>
      <c r="V36" s="779">
        <v>30783</v>
      </c>
      <c r="W36" s="779"/>
      <c r="X36" s="779"/>
      <c r="Y36" s="779"/>
      <c r="Z36" s="779"/>
      <c r="AA36" s="779">
        <v>5326</v>
      </c>
      <c r="AB36" s="779"/>
      <c r="AC36" s="779"/>
      <c r="AD36" s="779"/>
      <c r="AE36" s="780"/>
      <c r="AF36" s="781" t="s">
        <v>112</v>
      </c>
      <c r="AG36" s="782"/>
      <c r="AH36" s="782"/>
      <c r="AI36" s="782"/>
      <c r="AJ36" s="783"/>
      <c r="AK36" s="850">
        <v>17982</v>
      </c>
      <c r="AL36" s="851"/>
      <c r="AM36" s="851"/>
      <c r="AN36" s="851"/>
      <c r="AO36" s="851"/>
      <c r="AP36" s="851">
        <v>262807</v>
      </c>
      <c r="AQ36" s="851"/>
      <c r="AR36" s="851"/>
      <c r="AS36" s="851"/>
      <c r="AT36" s="851"/>
      <c r="AU36" s="851">
        <v>81996</v>
      </c>
      <c r="AV36" s="851"/>
      <c r="AW36" s="851"/>
      <c r="AX36" s="851"/>
      <c r="AY36" s="851"/>
      <c r="AZ36" s="852" t="s">
        <v>540</v>
      </c>
      <c r="BA36" s="852"/>
      <c r="BB36" s="852"/>
      <c r="BC36" s="852"/>
      <c r="BD36" s="852"/>
      <c r="BE36" s="848" t="s">
        <v>391</v>
      </c>
      <c r="BF36" s="848"/>
      <c r="BG36" s="848"/>
      <c r="BH36" s="848"/>
      <c r="BI36" s="849"/>
      <c r="BJ36" s="205"/>
      <c r="BK36" s="205"/>
      <c r="BL36" s="205"/>
      <c r="BM36" s="205"/>
      <c r="BN36" s="205"/>
      <c r="BO36" s="218"/>
      <c r="BP36" s="218"/>
      <c r="BQ36" s="215">
        <v>30</v>
      </c>
      <c r="BR36" s="216" t="s">
        <v>599</v>
      </c>
      <c r="BS36" s="788" t="s">
        <v>592</v>
      </c>
      <c r="BT36" s="789" t="s">
        <v>592</v>
      </c>
      <c r="BU36" s="789" t="s">
        <v>592</v>
      </c>
      <c r="BV36" s="789" t="s">
        <v>592</v>
      </c>
      <c r="BW36" s="789" t="s">
        <v>592</v>
      </c>
      <c r="BX36" s="789" t="s">
        <v>592</v>
      </c>
      <c r="BY36" s="789" t="s">
        <v>592</v>
      </c>
      <c r="BZ36" s="789" t="s">
        <v>592</v>
      </c>
      <c r="CA36" s="789" t="s">
        <v>592</v>
      </c>
      <c r="CB36" s="789" t="s">
        <v>592</v>
      </c>
      <c r="CC36" s="789" t="s">
        <v>592</v>
      </c>
      <c r="CD36" s="789" t="s">
        <v>592</v>
      </c>
      <c r="CE36" s="789" t="s">
        <v>592</v>
      </c>
      <c r="CF36" s="789" t="s">
        <v>592</v>
      </c>
      <c r="CG36" s="790" t="s">
        <v>592</v>
      </c>
      <c r="CH36" s="801">
        <v>-43</v>
      </c>
      <c r="CI36" s="802"/>
      <c r="CJ36" s="802"/>
      <c r="CK36" s="802"/>
      <c r="CL36" s="803"/>
      <c r="CM36" s="801">
        <v>2057</v>
      </c>
      <c r="CN36" s="802"/>
      <c r="CO36" s="802"/>
      <c r="CP36" s="802"/>
      <c r="CQ36" s="803"/>
      <c r="CR36" s="801">
        <v>40</v>
      </c>
      <c r="CS36" s="802"/>
      <c r="CT36" s="802"/>
      <c r="CU36" s="802"/>
      <c r="CV36" s="803"/>
      <c r="CW36" s="801" t="s">
        <v>540</v>
      </c>
      <c r="CX36" s="802"/>
      <c r="CY36" s="802"/>
      <c r="CZ36" s="802"/>
      <c r="DA36" s="803"/>
      <c r="DB36" s="801">
        <v>23</v>
      </c>
      <c r="DC36" s="802"/>
      <c r="DD36" s="802"/>
      <c r="DE36" s="802"/>
      <c r="DF36" s="803"/>
      <c r="DG36" s="801">
        <v>4320</v>
      </c>
      <c r="DH36" s="802"/>
      <c r="DI36" s="802"/>
      <c r="DJ36" s="802"/>
      <c r="DK36" s="803"/>
      <c r="DL36" s="801" t="s">
        <v>540</v>
      </c>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396</v>
      </c>
      <c r="C37" s="776"/>
      <c r="D37" s="776"/>
      <c r="E37" s="776"/>
      <c r="F37" s="776"/>
      <c r="G37" s="776"/>
      <c r="H37" s="776"/>
      <c r="I37" s="776"/>
      <c r="J37" s="776"/>
      <c r="K37" s="776"/>
      <c r="L37" s="776"/>
      <c r="M37" s="776"/>
      <c r="N37" s="776"/>
      <c r="O37" s="776"/>
      <c r="P37" s="777"/>
      <c r="Q37" s="778">
        <v>521</v>
      </c>
      <c r="R37" s="779"/>
      <c r="S37" s="779"/>
      <c r="T37" s="779"/>
      <c r="U37" s="779"/>
      <c r="V37" s="779">
        <v>521</v>
      </c>
      <c r="W37" s="779"/>
      <c r="X37" s="779"/>
      <c r="Y37" s="779"/>
      <c r="Z37" s="779"/>
      <c r="AA37" s="779" t="s">
        <v>601</v>
      </c>
      <c r="AB37" s="779"/>
      <c r="AC37" s="779"/>
      <c r="AD37" s="779"/>
      <c r="AE37" s="780"/>
      <c r="AF37" s="781" t="s">
        <v>112</v>
      </c>
      <c r="AG37" s="782"/>
      <c r="AH37" s="782"/>
      <c r="AI37" s="782"/>
      <c r="AJ37" s="783"/>
      <c r="AK37" s="850">
        <v>300</v>
      </c>
      <c r="AL37" s="851"/>
      <c r="AM37" s="851"/>
      <c r="AN37" s="851"/>
      <c r="AO37" s="851"/>
      <c r="AP37" s="851">
        <v>1643</v>
      </c>
      <c r="AQ37" s="851"/>
      <c r="AR37" s="851"/>
      <c r="AS37" s="851"/>
      <c r="AT37" s="851"/>
      <c r="AU37" s="851">
        <v>1474</v>
      </c>
      <c r="AV37" s="851"/>
      <c r="AW37" s="851"/>
      <c r="AX37" s="851"/>
      <c r="AY37" s="851"/>
      <c r="AZ37" s="852" t="s">
        <v>540</v>
      </c>
      <c r="BA37" s="852"/>
      <c r="BB37" s="852"/>
      <c r="BC37" s="852"/>
      <c r="BD37" s="852"/>
      <c r="BE37" s="848" t="s">
        <v>397</v>
      </c>
      <c r="BF37" s="848"/>
      <c r="BG37" s="848"/>
      <c r="BH37" s="848"/>
      <c r="BI37" s="849"/>
      <c r="BJ37" s="205"/>
      <c r="BK37" s="205"/>
      <c r="BL37" s="205"/>
      <c r="BM37" s="205"/>
      <c r="BN37" s="205"/>
      <c r="BO37" s="218"/>
      <c r="BP37" s="218"/>
      <c r="BQ37" s="215">
        <v>31</v>
      </c>
      <c r="BR37" s="216" t="s">
        <v>599</v>
      </c>
      <c r="BS37" s="788" t="s">
        <v>593</v>
      </c>
      <c r="BT37" s="789" t="s">
        <v>593</v>
      </c>
      <c r="BU37" s="789" t="s">
        <v>593</v>
      </c>
      <c r="BV37" s="789" t="s">
        <v>593</v>
      </c>
      <c r="BW37" s="789" t="s">
        <v>593</v>
      </c>
      <c r="BX37" s="789" t="s">
        <v>593</v>
      </c>
      <c r="BY37" s="789" t="s">
        <v>593</v>
      </c>
      <c r="BZ37" s="789" t="s">
        <v>593</v>
      </c>
      <c r="CA37" s="789" t="s">
        <v>593</v>
      </c>
      <c r="CB37" s="789" t="s">
        <v>593</v>
      </c>
      <c r="CC37" s="789" t="s">
        <v>593</v>
      </c>
      <c r="CD37" s="789" t="s">
        <v>593</v>
      </c>
      <c r="CE37" s="789" t="s">
        <v>593</v>
      </c>
      <c r="CF37" s="789" t="s">
        <v>593</v>
      </c>
      <c r="CG37" s="790" t="s">
        <v>593</v>
      </c>
      <c r="CH37" s="801">
        <v>33</v>
      </c>
      <c r="CI37" s="802"/>
      <c r="CJ37" s="802"/>
      <c r="CK37" s="802"/>
      <c r="CL37" s="803"/>
      <c r="CM37" s="801">
        <v>2397</v>
      </c>
      <c r="CN37" s="802"/>
      <c r="CO37" s="802"/>
      <c r="CP37" s="802"/>
      <c r="CQ37" s="803"/>
      <c r="CR37" s="801">
        <v>20</v>
      </c>
      <c r="CS37" s="802"/>
      <c r="CT37" s="802"/>
      <c r="CU37" s="802"/>
      <c r="CV37" s="803"/>
      <c r="CW37" s="801">
        <v>1</v>
      </c>
      <c r="CX37" s="802"/>
      <c r="CY37" s="802"/>
      <c r="CZ37" s="802"/>
      <c r="DA37" s="803"/>
      <c r="DB37" s="801" t="s">
        <v>540</v>
      </c>
      <c r="DC37" s="802"/>
      <c r="DD37" s="802"/>
      <c r="DE37" s="802"/>
      <c r="DF37" s="803"/>
      <c r="DG37" s="801" t="s">
        <v>540</v>
      </c>
      <c r="DH37" s="802"/>
      <c r="DI37" s="802"/>
      <c r="DJ37" s="802"/>
      <c r="DK37" s="803"/>
      <c r="DL37" s="801">
        <v>2469</v>
      </c>
      <c r="DM37" s="802"/>
      <c r="DN37" s="802"/>
      <c r="DO37" s="802"/>
      <c r="DP37" s="803"/>
      <c r="DQ37" s="801">
        <v>2469</v>
      </c>
      <c r="DR37" s="802"/>
      <c r="DS37" s="802"/>
      <c r="DT37" s="802"/>
      <c r="DU37" s="803"/>
      <c r="DV37" s="804"/>
      <c r="DW37" s="805"/>
      <c r="DX37" s="805"/>
      <c r="DY37" s="805"/>
      <c r="DZ37" s="806"/>
      <c r="EA37" s="199"/>
    </row>
    <row r="38" spans="1:131" s="200" customFormat="1" ht="26.25" customHeight="1">
      <c r="A38" s="219">
        <v>11</v>
      </c>
      <c r="B38" s="775" t="s">
        <v>398</v>
      </c>
      <c r="C38" s="776"/>
      <c r="D38" s="776"/>
      <c r="E38" s="776"/>
      <c r="F38" s="776"/>
      <c r="G38" s="776"/>
      <c r="H38" s="776"/>
      <c r="I38" s="776"/>
      <c r="J38" s="776"/>
      <c r="K38" s="776"/>
      <c r="L38" s="776"/>
      <c r="M38" s="776"/>
      <c r="N38" s="776"/>
      <c r="O38" s="776"/>
      <c r="P38" s="777"/>
      <c r="Q38" s="778">
        <v>8684</v>
      </c>
      <c r="R38" s="779"/>
      <c r="S38" s="779"/>
      <c r="T38" s="779"/>
      <c r="U38" s="779"/>
      <c r="V38" s="779">
        <v>8666</v>
      </c>
      <c r="W38" s="779"/>
      <c r="X38" s="779"/>
      <c r="Y38" s="779"/>
      <c r="Z38" s="779"/>
      <c r="AA38" s="779">
        <v>18</v>
      </c>
      <c r="AB38" s="779"/>
      <c r="AC38" s="779"/>
      <c r="AD38" s="779"/>
      <c r="AE38" s="780"/>
      <c r="AF38" s="781" t="s">
        <v>112</v>
      </c>
      <c r="AG38" s="782"/>
      <c r="AH38" s="782"/>
      <c r="AI38" s="782"/>
      <c r="AJ38" s="783"/>
      <c r="AK38" s="850">
        <v>2241</v>
      </c>
      <c r="AL38" s="851"/>
      <c r="AM38" s="851"/>
      <c r="AN38" s="851"/>
      <c r="AO38" s="851"/>
      <c r="AP38" s="851">
        <v>43231</v>
      </c>
      <c r="AQ38" s="851"/>
      <c r="AR38" s="851"/>
      <c r="AS38" s="851"/>
      <c r="AT38" s="851"/>
      <c r="AU38" s="851">
        <v>26544</v>
      </c>
      <c r="AV38" s="851"/>
      <c r="AW38" s="851"/>
      <c r="AX38" s="851"/>
      <c r="AY38" s="851"/>
      <c r="AZ38" s="852" t="s">
        <v>540</v>
      </c>
      <c r="BA38" s="852"/>
      <c r="BB38" s="852"/>
      <c r="BC38" s="852"/>
      <c r="BD38" s="852"/>
      <c r="BE38" s="848" t="s">
        <v>397</v>
      </c>
      <c r="BF38" s="848"/>
      <c r="BG38" s="848"/>
      <c r="BH38" s="848"/>
      <c r="BI38" s="849"/>
      <c r="BJ38" s="205"/>
      <c r="BK38" s="205"/>
      <c r="BL38" s="205"/>
      <c r="BM38" s="205"/>
      <c r="BN38" s="205"/>
      <c r="BO38" s="218"/>
      <c r="BP38" s="218"/>
      <c r="BQ38" s="215">
        <v>32</v>
      </c>
      <c r="BR38" s="216"/>
      <c r="BS38" s="788" t="s">
        <v>594</v>
      </c>
      <c r="BT38" s="789" t="s">
        <v>594</v>
      </c>
      <c r="BU38" s="789" t="s">
        <v>594</v>
      </c>
      <c r="BV38" s="789" t="s">
        <v>594</v>
      </c>
      <c r="BW38" s="789" t="s">
        <v>594</v>
      </c>
      <c r="BX38" s="789" t="s">
        <v>594</v>
      </c>
      <c r="BY38" s="789" t="s">
        <v>594</v>
      </c>
      <c r="BZ38" s="789" t="s">
        <v>594</v>
      </c>
      <c r="CA38" s="789" t="s">
        <v>594</v>
      </c>
      <c r="CB38" s="789" t="s">
        <v>594</v>
      </c>
      <c r="CC38" s="789" t="s">
        <v>594</v>
      </c>
      <c r="CD38" s="789" t="s">
        <v>594</v>
      </c>
      <c r="CE38" s="789" t="s">
        <v>594</v>
      </c>
      <c r="CF38" s="789" t="s">
        <v>594</v>
      </c>
      <c r="CG38" s="790" t="s">
        <v>594</v>
      </c>
      <c r="CH38" s="801">
        <v>2</v>
      </c>
      <c r="CI38" s="802"/>
      <c r="CJ38" s="802"/>
      <c r="CK38" s="802"/>
      <c r="CL38" s="803"/>
      <c r="CM38" s="801">
        <v>218</v>
      </c>
      <c r="CN38" s="802"/>
      <c r="CO38" s="802"/>
      <c r="CP38" s="802"/>
      <c r="CQ38" s="803"/>
      <c r="CR38" s="801">
        <v>21</v>
      </c>
      <c r="CS38" s="802"/>
      <c r="CT38" s="802"/>
      <c r="CU38" s="802"/>
      <c r="CV38" s="803"/>
      <c r="CW38" s="801" t="s">
        <v>540</v>
      </c>
      <c r="CX38" s="802"/>
      <c r="CY38" s="802"/>
      <c r="CZ38" s="802"/>
      <c r="DA38" s="803"/>
      <c r="DB38" s="801" t="s">
        <v>540</v>
      </c>
      <c r="DC38" s="802"/>
      <c r="DD38" s="802"/>
      <c r="DE38" s="802"/>
      <c r="DF38" s="803"/>
      <c r="DG38" s="801" t="s">
        <v>540</v>
      </c>
      <c r="DH38" s="802"/>
      <c r="DI38" s="802"/>
      <c r="DJ38" s="802"/>
      <c r="DK38" s="803"/>
      <c r="DL38" s="801" t="s">
        <v>540</v>
      </c>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399</v>
      </c>
      <c r="C39" s="776"/>
      <c r="D39" s="776"/>
      <c r="E39" s="776"/>
      <c r="F39" s="776"/>
      <c r="G39" s="776"/>
      <c r="H39" s="776"/>
      <c r="I39" s="776"/>
      <c r="J39" s="776"/>
      <c r="K39" s="776"/>
      <c r="L39" s="776"/>
      <c r="M39" s="776"/>
      <c r="N39" s="776"/>
      <c r="O39" s="776"/>
      <c r="P39" s="777"/>
      <c r="Q39" s="778">
        <v>1240</v>
      </c>
      <c r="R39" s="779"/>
      <c r="S39" s="779"/>
      <c r="T39" s="779"/>
      <c r="U39" s="779"/>
      <c r="V39" s="779">
        <v>1204</v>
      </c>
      <c r="W39" s="779"/>
      <c r="X39" s="779"/>
      <c r="Y39" s="779"/>
      <c r="Z39" s="779"/>
      <c r="AA39" s="779">
        <v>36</v>
      </c>
      <c r="AB39" s="779"/>
      <c r="AC39" s="779"/>
      <c r="AD39" s="779"/>
      <c r="AE39" s="780"/>
      <c r="AF39" s="781" t="s">
        <v>112</v>
      </c>
      <c r="AG39" s="782"/>
      <c r="AH39" s="782"/>
      <c r="AI39" s="782"/>
      <c r="AJ39" s="783"/>
      <c r="AK39" s="850">
        <v>545</v>
      </c>
      <c r="AL39" s="851"/>
      <c r="AM39" s="851"/>
      <c r="AN39" s="851"/>
      <c r="AO39" s="851"/>
      <c r="AP39" s="851">
        <v>842</v>
      </c>
      <c r="AQ39" s="851"/>
      <c r="AR39" s="851"/>
      <c r="AS39" s="851"/>
      <c r="AT39" s="851"/>
      <c r="AU39" s="851">
        <v>371</v>
      </c>
      <c r="AV39" s="851"/>
      <c r="AW39" s="851"/>
      <c r="AX39" s="851"/>
      <c r="AY39" s="851"/>
      <c r="AZ39" s="852" t="s">
        <v>540</v>
      </c>
      <c r="BA39" s="852"/>
      <c r="BB39" s="852"/>
      <c r="BC39" s="852"/>
      <c r="BD39" s="852"/>
      <c r="BE39" s="848" t="s">
        <v>397</v>
      </c>
      <c r="BF39" s="848"/>
      <c r="BG39" s="848"/>
      <c r="BH39" s="848"/>
      <c r="BI39" s="849"/>
      <c r="BJ39" s="205"/>
      <c r="BK39" s="205"/>
      <c r="BL39" s="205"/>
      <c r="BM39" s="205"/>
      <c r="BN39" s="205"/>
      <c r="BO39" s="218"/>
      <c r="BP39" s="218"/>
      <c r="BQ39" s="215">
        <v>33</v>
      </c>
      <c r="BR39" s="216" t="s">
        <v>600</v>
      </c>
      <c r="BS39" s="788" t="s">
        <v>595</v>
      </c>
      <c r="BT39" s="789" t="s">
        <v>595</v>
      </c>
      <c r="BU39" s="789" t="s">
        <v>595</v>
      </c>
      <c r="BV39" s="789" t="s">
        <v>595</v>
      </c>
      <c r="BW39" s="789" t="s">
        <v>595</v>
      </c>
      <c r="BX39" s="789" t="s">
        <v>595</v>
      </c>
      <c r="BY39" s="789" t="s">
        <v>595</v>
      </c>
      <c r="BZ39" s="789" t="s">
        <v>595</v>
      </c>
      <c r="CA39" s="789" t="s">
        <v>595</v>
      </c>
      <c r="CB39" s="789" t="s">
        <v>595</v>
      </c>
      <c r="CC39" s="789" t="s">
        <v>595</v>
      </c>
      <c r="CD39" s="789" t="s">
        <v>595</v>
      </c>
      <c r="CE39" s="789" t="s">
        <v>595</v>
      </c>
      <c r="CF39" s="789" t="s">
        <v>595</v>
      </c>
      <c r="CG39" s="790" t="s">
        <v>595</v>
      </c>
      <c r="CH39" s="801">
        <v>685</v>
      </c>
      <c r="CI39" s="802"/>
      <c r="CJ39" s="802"/>
      <c r="CK39" s="802"/>
      <c r="CL39" s="803"/>
      <c r="CM39" s="801">
        <v>5252</v>
      </c>
      <c r="CN39" s="802"/>
      <c r="CO39" s="802"/>
      <c r="CP39" s="802"/>
      <c r="CQ39" s="803"/>
      <c r="CR39" s="801">
        <v>663</v>
      </c>
      <c r="CS39" s="802"/>
      <c r="CT39" s="802"/>
      <c r="CU39" s="802"/>
      <c r="CV39" s="803"/>
      <c r="CW39" s="801">
        <v>1607</v>
      </c>
      <c r="CX39" s="802"/>
      <c r="CY39" s="802"/>
      <c r="CZ39" s="802"/>
      <c r="DA39" s="803"/>
      <c r="DB39" s="801">
        <v>18609</v>
      </c>
      <c r="DC39" s="802"/>
      <c r="DD39" s="802"/>
      <c r="DE39" s="802"/>
      <c r="DF39" s="803"/>
      <c r="DG39" s="801" t="s">
        <v>540</v>
      </c>
      <c r="DH39" s="802"/>
      <c r="DI39" s="802"/>
      <c r="DJ39" s="802"/>
      <c r="DK39" s="803"/>
      <c r="DL39" s="801" t="s">
        <v>540</v>
      </c>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t="s">
        <v>400</v>
      </c>
      <c r="C40" s="776"/>
      <c r="D40" s="776"/>
      <c r="E40" s="776"/>
      <c r="F40" s="776"/>
      <c r="G40" s="776"/>
      <c r="H40" s="776"/>
      <c r="I40" s="776"/>
      <c r="J40" s="776"/>
      <c r="K40" s="776"/>
      <c r="L40" s="776"/>
      <c r="M40" s="776"/>
      <c r="N40" s="776"/>
      <c r="O40" s="776"/>
      <c r="P40" s="777"/>
      <c r="Q40" s="778">
        <v>28016</v>
      </c>
      <c r="R40" s="779"/>
      <c r="S40" s="779"/>
      <c r="T40" s="779"/>
      <c r="U40" s="779"/>
      <c r="V40" s="779">
        <v>27128</v>
      </c>
      <c r="W40" s="779"/>
      <c r="X40" s="779"/>
      <c r="Y40" s="779"/>
      <c r="Z40" s="779"/>
      <c r="AA40" s="779">
        <v>888</v>
      </c>
      <c r="AB40" s="779"/>
      <c r="AC40" s="779"/>
      <c r="AD40" s="779"/>
      <c r="AE40" s="780"/>
      <c r="AF40" s="781" t="s">
        <v>112</v>
      </c>
      <c r="AG40" s="782"/>
      <c r="AH40" s="782"/>
      <c r="AI40" s="782"/>
      <c r="AJ40" s="783"/>
      <c r="AK40" s="850">
        <v>647</v>
      </c>
      <c r="AL40" s="851"/>
      <c r="AM40" s="851"/>
      <c r="AN40" s="851"/>
      <c r="AO40" s="851"/>
      <c r="AP40" s="851">
        <v>34117</v>
      </c>
      <c r="AQ40" s="851"/>
      <c r="AR40" s="851"/>
      <c r="AS40" s="851"/>
      <c r="AT40" s="851"/>
      <c r="AU40" s="851" t="s">
        <v>601</v>
      </c>
      <c r="AV40" s="851"/>
      <c r="AW40" s="851"/>
      <c r="AX40" s="851"/>
      <c r="AY40" s="851"/>
      <c r="AZ40" s="852" t="s">
        <v>540</v>
      </c>
      <c r="BA40" s="852"/>
      <c r="BB40" s="852"/>
      <c r="BC40" s="852"/>
      <c r="BD40" s="852"/>
      <c r="BE40" s="848" t="s">
        <v>397</v>
      </c>
      <c r="BF40" s="848"/>
      <c r="BG40" s="848"/>
      <c r="BH40" s="848"/>
      <c r="BI40" s="849"/>
      <c r="BJ40" s="205"/>
      <c r="BK40" s="205"/>
      <c r="BL40" s="205"/>
      <c r="BM40" s="205"/>
      <c r="BN40" s="205"/>
      <c r="BO40" s="218"/>
      <c r="BP40" s="218"/>
      <c r="BQ40" s="215">
        <v>34</v>
      </c>
      <c r="BR40" s="216"/>
      <c r="BS40" s="788" t="s">
        <v>596</v>
      </c>
      <c r="BT40" s="789" t="s">
        <v>596</v>
      </c>
      <c r="BU40" s="789" t="s">
        <v>596</v>
      </c>
      <c r="BV40" s="789" t="s">
        <v>596</v>
      </c>
      <c r="BW40" s="789" t="s">
        <v>596</v>
      </c>
      <c r="BX40" s="789" t="s">
        <v>596</v>
      </c>
      <c r="BY40" s="789" t="s">
        <v>596</v>
      </c>
      <c r="BZ40" s="789" t="s">
        <v>596</v>
      </c>
      <c r="CA40" s="789" t="s">
        <v>596</v>
      </c>
      <c r="CB40" s="789" t="s">
        <v>596</v>
      </c>
      <c r="CC40" s="789" t="s">
        <v>596</v>
      </c>
      <c r="CD40" s="789" t="s">
        <v>596</v>
      </c>
      <c r="CE40" s="789" t="s">
        <v>596</v>
      </c>
      <c r="CF40" s="789" t="s">
        <v>596</v>
      </c>
      <c r="CG40" s="790" t="s">
        <v>596</v>
      </c>
      <c r="CH40" s="801" t="s">
        <v>540</v>
      </c>
      <c r="CI40" s="802"/>
      <c r="CJ40" s="802"/>
      <c r="CK40" s="802"/>
      <c r="CL40" s="803"/>
      <c r="CM40" s="801" t="s">
        <v>540</v>
      </c>
      <c r="CN40" s="802"/>
      <c r="CO40" s="802"/>
      <c r="CP40" s="802"/>
      <c r="CQ40" s="803"/>
      <c r="CR40" s="801">
        <v>100</v>
      </c>
      <c r="CS40" s="802"/>
      <c r="CT40" s="802"/>
      <c r="CU40" s="802"/>
      <c r="CV40" s="803"/>
      <c r="CW40" s="801" t="s">
        <v>540</v>
      </c>
      <c r="CX40" s="802"/>
      <c r="CY40" s="802"/>
      <c r="CZ40" s="802"/>
      <c r="DA40" s="803"/>
      <c r="DB40" s="801" t="s">
        <v>540</v>
      </c>
      <c r="DC40" s="802"/>
      <c r="DD40" s="802"/>
      <c r="DE40" s="802"/>
      <c r="DF40" s="803"/>
      <c r="DG40" s="801" t="s">
        <v>540</v>
      </c>
      <c r="DH40" s="802"/>
      <c r="DI40" s="802"/>
      <c r="DJ40" s="802"/>
      <c r="DK40" s="803"/>
      <c r="DL40" s="801" t="s">
        <v>540</v>
      </c>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t="s">
        <v>597</v>
      </c>
      <c r="BT41" s="789"/>
      <c r="BU41" s="789"/>
      <c r="BV41" s="789"/>
      <c r="BW41" s="789"/>
      <c r="BX41" s="789"/>
      <c r="BY41" s="789"/>
      <c r="BZ41" s="789"/>
      <c r="CA41" s="789"/>
      <c r="CB41" s="789"/>
      <c r="CC41" s="789"/>
      <c r="CD41" s="789"/>
      <c r="CE41" s="789"/>
      <c r="CF41" s="789"/>
      <c r="CG41" s="790"/>
      <c r="CH41" s="801">
        <v>-71</v>
      </c>
      <c r="CI41" s="802"/>
      <c r="CJ41" s="802"/>
      <c r="CK41" s="802"/>
      <c r="CL41" s="803"/>
      <c r="CM41" s="801">
        <v>482</v>
      </c>
      <c r="CN41" s="802"/>
      <c r="CO41" s="802"/>
      <c r="CP41" s="802"/>
      <c r="CQ41" s="803"/>
      <c r="CR41" s="801">
        <v>100</v>
      </c>
      <c r="CS41" s="802"/>
      <c r="CT41" s="802"/>
      <c r="CU41" s="802"/>
      <c r="CV41" s="803"/>
      <c r="CW41" s="801" t="s">
        <v>540</v>
      </c>
      <c r="CX41" s="802"/>
      <c r="CY41" s="802"/>
      <c r="CZ41" s="802"/>
      <c r="DA41" s="803"/>
      <c r="DB41" s="801" t="s">
        <v>540</v>
      </c>
      <c r="DC41" s="802"/>
      <c r="DD41" s="802"/>
      <c r="DE41" s="802"/>
      <c r="DF41" s="803"/>
      <c r="DG41" s="801" t="s">
        <v>540</v>
      </c>
      <c r="DH41" s="802"/>
      <c r="DI41" s="802"/>
      <c r="DJ41" s="802"/>
      <c r="DK41" s="803"/>
      <c r="DL41" s="801" t="s">
        <v>540</v>
      </c>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401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374</v>
      </c>
      <c r="B63" s="810" t="s">
        <v>402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34448</v>
      </c>
      <c r="AG63" s="862"/>
      <c r="AH63" s="862"/>
      <c r="AI63" s="862"/>
      <c r="AJ63" s="863"/>
      <c r="AK63" s="864"/>
      <c r="AL63" s="859"/>
      <c r="AM63" s="859"/>
      <c r="AN63" s="859"/>
      <c r="AO63" s="859"/>
      <c r="AP63" s="862">
        <f>SUM(AP28:AT40)</f>
        <v>862159</v>
      </c>
      <c r="AQ63" s="862"/>
      <c r="AR63" s="862"/>
      <c r="AS63" s="862"/>
      <c r="AT63" s="862"/>
      <c r="AU63" s="862">
        <f>+SUM(AU28:AY40)</f>
        <v>306882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404</v>
      </c>
      <c r="B66" s="761"/>
      <c r="C66" s="761"/>
      <c r="D66" s="761"/>
      <c r="E66" s="761"/>
      <c r="F66" s="761"/>
      <c r="G66" s="761"/>
      <c r="H66" s="761"/>
      <c r="I66" s="761"/>
      <c r="J66" s="761"/>
      <c r="K66" s="761"/>
      <c r="L66" s="761"/>
      <c r="M66" s="761"/>
      <c r="N66" s="761"/>
      <c r="O66" s="761"/>
      <c r="P66" s="762"/>
      <c r="Q66" s="737" t="s">
        <v>378</v>
      </c>
      <c r="R66" s="738"/>
      <c r="S66" s="738"/>
      <c r="T66" s="738"/>
      <c r="U66" s="739"/>
      <c r="V66" s="737" t="s">
        <v>379</v>
      </c>
      <c r="W66" s="738"/>
      <c r="X66" s="738"/>
      <c r="Y66" s="738"/>
      <c r="Z66" s="739"/>
      <c r="AA66" s="737" t="s">
        <v>380</v>
      </c>
      <c r="AB66" s="738"/>
      <c r="AC66" s="738"/>
      <c r="AD66" s="738"/>
      <c r="AE66" s="739"/>
      <c r="AF66" s="872" t="s">
        <v>381</v>
      </c>
      <c r="AG66" s="833"/>
      <c r="AH66" s="833"/>
      <c r="AI66" s="833"/>
      <c r="AJ66" s="873"/>
      <c r="AK66" s="737" t="s">
        <v>382</v>
      </c>
      <c r="AL66" s="761"/>
      <c r="AM66" s="761"/>
      <c r="AN66" s="761"/>
      <c r="AO66" s="762"/>
      <c r="AP66" s="737" t="s">
        <v>383</v>
      </c>
      <c r="AQ66" s="738"/>
      <c r="AR66" s="738"/>
      <c r="AS66" s="738"/>
      <c r="AT66" s="739"/>
      <c r="AU66" s="737" t="s">
        <v>405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550</v>
      </c>
      <c r="C68" s="890"/>
      <c r="D68" s="890"/>
      <c r="E68" s="890"/>
      <c r="F68" s="890"/>
      <c r="G68" s="890"/>
      <c r="H68" s="890"/>
      <c r="I68" s="890"/>
      <c r="J68" s="890"/>
      <c r="K68" s="890"/>
      <c r="L68" s="890"/>
      <c r="M68" s="890"/>
      <c r="N68" s="890"/>
      <c r="O68" s="890"/>
      <c r="P68" s="891"/>
      <c r="Q68" s="892">
        <v>127</v>
      </c>
      <c r="R68" s="886"/>
      <c r="S68" s="886"/>
      <c r="T68" s="886"/>
      <c r="U68" s="886"/>
      <c r="V68" s="886">
        <v>116</v>
      </c>
      <c r="W68" s="886"/>
      <c r="X68" s="886"/>
      <c r="Y68" s="886"/>
      <c r="Z68" s="886"/>
      <c r="AA68" s="886">
        <v>11</v>
      </c>
      <c r="AB68" s="886"/>
      <c r="AC68" s="886"/>
      <c r="AD68" s="886"/>
      <c r="AE68" s="886"/>
      <c r="AF68" s="886">
        <v>11</v>
      </c>
      <c r="AG68" s="886"/>
      <c r="AH68" s="886"/>
      <c r="AI68" s="886"/>
      <c r="AJ68" s="886"/>
      <c r="AK68" s="886" t="s">
        <v>549</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551</v>
      </c>
      <c r="C69" s="894"/>
      <c r="D69" s="894"/>
      <c r="E69" s="894"/>
      <c r="F69" s="894"/>
      <c r="G69" s="894"/>
      <c r="H69" s="894"/>
      <c r="I69" s="894"/>
      <c r="J69" s="894"/>
      <c r="K69" s="894"/>
      <c r="L69" s="894"/>
      <c r="M69" s="894"/>
      <c r="N69" s="894"/>
      <c r="O69" s="894"/>
      <c r="P69" s="895"/>
      <c r="Q69" s="896">
        <v>2759</v>
      </c>
      <c r="R69" s="851"/>
      <c r="S69" s="851"/>
      <c r="T69" s="851"/>
      <c r="U69" s="851"/>
      <c r="V69" s="851">
        <v>2759</v>
      </c>
      <c r="W69" s="851"/>
      <c r="X69" s="851"/>
      <c r="Y69" s="851"/>
      <c r="Z69" s="851"/>
      <c r="AA69" s="851" t="s">
        <v>549</v>
      </c>
      <c r="AB69" s="851"/>
      <c r="AC69" s="851"/>
      <c r="AD69" s="851"/>
      <c r="AE69" s="851"/>
      <c r="AF69" s="851" t="s">
        <v>548</v>
      </c>
      <c r="AG69" s="851"/>
      <c r="AH69" s="851"/>
      <c r="AI69" s="851"/>
      <c r="AJ69" s="851"/>
      <c r="AK69" s="851" t="s">
        <v>549</v>
      </c>
      <c r="AL69" s="851"/>
      <c r="AM69" s="851"/>
      <c r="AN69" s="851"/>
      <c r="AO69" s="851"/>
      <c r="AP69" s="851" t="s">
        <v>549</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552</v>
      </c>
      <c r="C70" s="894"/>
      <c r="D70" s="894"/>
      <c r="E70" s="894"/>
      <c r="F70" s="894"/>
      <c r="G70" s="894"/>
      <c r="H70" s="894"/>
      <c r="I70" s="894"/>
      <c r="J70" s="894"/>
      <c r="K70" s="894"/>
      <c r="L70" s="894"/>
      <c r="M70" s="894"/>
      <c r="N70" s="894"/>
      <c r="O70" s="894"/>
      <c r="P70" s="895"/>
      <c r="Q70" s="896">
        <v>266</v>
      </c>
      <c r="R70" s="851"/>
      <c r="S70" s="851"/>
      <c r="T70" s="851"/>
      <c r="U70" s="851"/>
      <c r="V70" s="851">
        <v>261</v>
      </c>
      <c r="W70" s="851"/>
      <c r="X70" s="851"/>
      <c r="Y70" s="851"/>
      <c r="Z70" s="851"/>
      <c r="AA70" s="851">
        <v>5</v>
      </c>
      <c r="AB70" s="851"/>
      <c r="AC70" s="851"/>
      <c r="AD70" s="851"/>
      <c r="AE70" s="851"/>
      <c r="AF70" s="851">
        <v>5</v>
      </c>
      <c r="AG70" s="851"/>
      <c r="AH70" s="851"/>
      <c r="AI70" s="851"/>
      <c r="AJ70" s="851"/>
      <c r="AK70" s="851" t="s">
        <v>549</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553</v>
      </c>
      <c r="C71" s="894"/>
      <c r="D71" s="894"/>
      <c r="E71" s="894"/>
      <c r="F71" s="894"/>
      <c r="G71" s="894"/>
      <c r="H71" s="894"/>
      <c r="I71" s="894"/>
      <c r="J71" s="894"/>
      <c r="K71" s="894"/>
      <c r="L71" s="894"/>
      <c r="M71" s="894"/>
      <c r="N71" s="894"/>
      <c r="O71" s="894"/>
      <c r="P71" s="895"/>
      <c r="Q71" s="896">
        <v>75</v>
      </c>
      <c r="R71" s="851"/>
      <c r="S71" s="851"/>
      <c r="T71" s="851"/>
      <c r="U71" s="851"/>
      <c r="V71" s="851">
        <v>58</v>
      </c>
      <c r="W71" s="851"/>
      <c r="X71" s="851"/>
      <c r="Y71" s="851"/>
      <c r="Z71" s="851"/>
      <c r="AA71" s="851">
        <v>17</v>
      </c>
      <c r="AB71" s="851"/>
      <c r="AC71" s="851"/>
      <c r="AD71" s="851"/>
      <c r="AE71" s="851"/>
      <c r="AF71" s="851">
        <v>17</v>
      </c>
      <c r="AG71" s="851"/>
      <c r="AH71" s="851"/>
      <c r="AI71" s="851"/>
      <c r="AJ71" s="851"/>
      <c r="AK71" s="851" t="s">
        <v>548</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554</v>
      </c>
      <c r="C72" s="894"/>
      <c r="D72" s="894"/>
      <c r="E72" s="894"/>
      <c r="F72" s="894"/>
      <c r="G72" s="894"/>
      <c r="H72" s="894"/>
      <c r="I72" s="894"/>
      <c r="J72" s="894"/>
      <c r="K72" s="894"/>
      <c r="L72" s="894"/>
      <c r="M72" s="894"/>
      <c r="N72" s="894"/>
      <c r="O72" s="894"/>
      <c r="P72" s="895"/>
      <c r="Q72" s="896">
        <v>288</v>
      </c>
      <c r="R72" s="851"/>
      <c r="S72" s="851"/>
      <c r="T72" s="851"/>
      <c r="U72" s="851"/>
      <c r="V72" s="851">
        <v>244</v>
      </c>
      <c r="W72" s="851"/>
      <c r="X72" s="851"/>
      <c r="Y72" s="851"/>
      <c r="Z72" s="851"/>
      <c r="AA72" s="851">
        <v>44</v>
      </c>
      <c r="AB72" s="851"/>
      <c r="AC72" s="851"/>
      <c r="AD72" s="851"/>
      <c r="AE72" s="851"/>
      <c r="AF72" s="851">
        <v>44</v>
      </c>
      <c r="AG72" s="851"/>
      <c r="AH72" s="851"/>
      <c r="AI72" s="851"/>
      <c r="AJ72" s="851"/>
      <c r="AK72" s="851" t="s">
        <v>549</v>
      </c>
      <c r="AL72" s="851"/>
      <c r="AM72" s="851"/>
      <c r="AN72" s="851"/>
      <c r="AO72" s="851"/>
      <c r="AP72" s="851">
        <v>60</v>
      </c>
      <c r="AQ72" s="851"/>
      <c r="AR72" s="851"/>
      <c r="AS72" s="851"/>
      <c r="AT72" s="851"/>
      <c r="AU72" s="851">
        <v>18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555</v>
      </c>
      <c r="C73" s="894"/>
      <c r="D73" s="894"/>
      <c r="E73" s="894"/>
      <c r="F73" s="894"/>
      <c r="G73" s="894"/>
      <c r="H73" s="894"/>
      <c r="I73" s="894"/>
      <c r="J73" s="894"/>
      <c r="K73" s="894"/>
      <c r="L73" s="894"/>
      <c r="M73" s="894"/>
      <c r="N73" s="894"/>
      <c r="O73" s="894"/>
      <c r="P73" s="895"/>
      <c r="Q73" s="896">
        <v>3254</v>
      </c>
      <c r="R73" s="851"/>
      <c r="S73" s="851"/>
      <c r="T73" s="851"/>
      <c r="U73" s="851"/>
      <c r="V73" s="851">
        <v>2946</v>
      </c>
      <c r="W73" s="851"/>
      <c r="X73" s="851"/>
      <c r="Y73" s="851"/>
      <c r="Z73" s="851"/>
      <c r="AA73" s="851">
        <v>308</v>
      </c>
      <c r="AB73" s="851"/>
      <c r="AC73" s="851"/>
      <c r="AD73" s="851"/>
      <c r="AE73" s="851"/>
      <c r="AF73" s="851">
        <v>308</v>
      </c>
      <c r="AG73" s="851"/>
      <c r="AH73" s="851"/>
      <c r="AI73" s="851"/>
      <c r="AJ73" s="851"/>
      <c r="AK73" s="851" t="s">
        <v>549</v>
      </c>
      <c r="AL73" s="851"/>
      <c r="AM73" s="851"/>
      <c r="AN73" s="851"/>
      <c r="AO73" s="851"/>
      <c r="AP73" s="851">
        <v>15299</v>
      </c>
      <c r="AQ73" s="851"/>
      <c r="AR73" s="851"/>
      <c r="AS73" s="851"/>
      <c r="AT73" s="851"/>
      <c r="AU73" s="851">
        <v>3932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556</v>
      </c>
      <c r="C74" s="894"/>
      <c r="D74" s="894"/>
      <c r="E74" s="894"/>
      <c r="F74" s="894"/>
      <c r="G74" s="894"/>
      <c r="H74" s="894"/>
      <c r="I74" s="894"/>
      <c r="J74" s="894"/>
      <c r="K74" s="894"/>
      <c r="L74" s="894"/>
      <c r="M74" s="894"/>
      <c r="N74" s="894"/>
      <c r="O74" s="894"/>
      <c r="P74" s="895"/>
      <c r="Q74" s="896">
        <v>20</v>
      </c>
      <c r="R74" s="851"/>
      <c r="S74" s="851"/>
      <c r="T74" s="851"/>
      <c r="U74" s="851"/>
      <c r="V74" s="851">
        <v>18</v>
      </c>
      <c r="W74" s="851"/>
      <c r="X74" s="851"/>
      <c r="Y74" s="851"/>
      <c r="Z74" s="851"/>
      <c r="AA74" s="851">
        <v>2</v>
      </c>
      <c r="AB74" s="851"/>
      <c r="AC74" s="851"/>
      <c r="AD74" s="851"/>
      <c r="AE74" s="851"/>
      <c r="AF74" s="851">
        <v>2</v>
      </c>
      <c r="AG74" s="851"/>
      <c r="AH74" s="851"/>
      <c r="AI74" s="851"/>
      <c r="AJ74" s="851"/>
      <c r="AK74" s="851" t="s">
        <v>549</v>
      </c>
      <c r="AL74" s="851"/>
      <c r="AM74" s="851"/>
      <c r="AN74" s="851"/>
      <c r="AO74" s="851"/>
      <c r="AP74" s="851" t="s">
        <v>548</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557</v>
      </c>
      <c r="C75" s="894"/>
      <c r="D75" s="894"/>
      <c r="E75" s="894"/>
      <c r="F75" s="894"/>
      <c r="G75" s="894"/>
      <c r="H75" s="894"/>
      <c r="I75" s="894"/>
      <c r="J75" s="894"/>
      <c r="K75" s="894"/>
      <c r="L75" s="894"/>
      <c r="M75" s="894"/>
      <c r="N75" s="894"/>
      <c r="O75" s="894"/>
      <c r="P75" s="895"/>
      <c r="Q75" s="899">
        <v>489</v>
      </c>
      <c r="R75" s="900"/>
      <c r="S75" s="900"/>
      <c r="T75" s="900"/>
      <c r="U75" s="850"/>
      <c r="V75" s="901">
        <v>416</v>
      </c>
      <c r="W75" s="900"/>
      <c r="X75" s="900"/>
      <c r="Y75" s="900"/>
      <c r="Z75" s="850"/>
      <c r="AA75" s="901">
        <v>73</v>
      </c>
      <c r="AB75" s="900"/>
      <c r="AC75" s="900"/>
      <c r="AD75" s="900"/>
      <c r="AE75" s="850"/>
      <c r="AF75" s="901">
        <v>73</v>
      </c>
      <c r="AG75" s="900"/>
      <c r="AH75" s="900"/>
      <c r="AI75" s="900"/>
      <c r="AJ75" s="850"/>
      <c r="AK75" s="901">
        <v>59</v>
      </c>
      <c r="AL75" s="900"/>
      <c r="AM75" s="900"/>
      <c r="AN75" s="900"/>
      <c r="AO75" s="850"/>
      <c r="AP75" s="901" t="s">
        <v>549</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558</v>
      </c>
      <c r="C76" s="894"/>
      <c r="D76" s="894"/>
      <c r="E76" s="894"/>
      <c r="F76" s="894"/>
      <c r="G76" s="894"/>
      <c r="H76" s="894"/>
      <c r="I76" s="894"/>
      <c r="J76" s="894"/>
      <c r="K76" s="894"/>
      <c r="L76" s="894"/>
      <c r="M76" s="894"/>
      <c r="N76" s="894"/>
      <c r="O76" s="894"/>
      <c r="P76" s="895"/>
      <c r="Q76" s="899">
        <v>11508</v>
      </c>
      <c r="R76" s="900"/>
      <c r="S76" s="900"/>
      <c r="T76" s="900"/>
      <c r="U76" s="850"/>
      <c r="V76" s="901">
        <v>10178</v>
      </c>
      <c r="W76" s="900"/>
      <c r="X76" s="900"/>
      <c r="Y76" s="900"/>
      <c r="Z76" s="850"/>
      <c r="AA76" s="901">
        <v>1330</v>
      </c>
      <c r="AB76" s="900"/>
      <c r="AC76" s="900"/>
      <c r="AD76" s="900"/>
      <c r="AE76" s="850"/>
      <c r="AF76" s="901">
        <v>4279</v>
      </c>
      <c r="AG76" s="900"/>
      <c r="AH76" s="900"/>
      <c r="AI76" s="900"/>
      <c r="AJ76" s="850"/>
      <c r="AK76" s="901">
        <v>147</v>
      </c>
      <c r="AL76" s="900"/>
      <c r="AM76" s="900"/>
      <c r="AN76" s="900"/>
      <c r="AO76" s="850"/>
      <c r="AP76" s="901">
        <v>19568</v>
      </c>
      <c r="AQ76" s="900"/>
      <c r="AR76" s="900"/>
      <c r="AS76" s="900"/>
      <c r="AT76" s="850"/>
      <c r="AU76" s="901">
        <v>7</v>
      </c>
      <c r="AV76" s="900"/>
      <c r="AW76" s="900"/>
      <c r="AX76" s="900"/>
      <c r="AY76" s="850"/>
      <c r="AZ76" s="897" t="s">
        <v>559</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374</v>
      </c>
      <c r="B88" s="810" t="s">
        <v>406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+SUM(AF68:AJ76)</f>
        <v>4739</v>
      </c>
      <c r="AG88" s="862"/>
      <c r="AH88" s="862"/>
      <c r="AI88" s="862"/>
      <c r="AJ88" s="862"/>
      <c r="AK88" s="859"/>
      <c r="AL88" s="859"/>
      <c r="AM88" s="859"/>
      <c r="AN88" s="859"/>
      <c r="AO88" s="859"/>
      <c r="AP88" s="862">
        <f>+SUM(AP68:AT76)</f>
        <v>34927</v>
      </c>
      <c r="AQ88" s="862"/>
      <c r="AR88" s="862"/>
      <c r="AS88" s="862"/>
      <c r="AT88" s="862"/>
      <c r="AU88" s="862">
        <f>+SUM(AU68:AY76)</f>
        <v>3957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810" t="s">
        <v>407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SUM(CR7:CV41)</f>
        <v>18730</v>
      </c>
      <c r="CS102" s="870"/>
      <c r="CT102" s="870"/>
      <c r="CU102" s="870"/>
      <c r="CV102" s="913"/>
      <c r="CW102" s="912">
        <f t="shared" ref="CW102" si="0">SUM(CW7:DA41)</f>
        <v>3541</v>
      </c>
      <c r="CX102" s="870"/>
      <c r="CY102" s="870"/>
      <c r="CZ102" s="870"/>
      <c r="DA102" s="913"/>
      <c r="DB102" s="912">
        <f t="shared" ref="DB102" si="1">SUM(DB7:DF41)</f>
        <v>19073</v>
      </c>
      <c r="DC102" s="870"/>
      <c r="DD102" s="870"/>
      <c r="DE102" s="870"/>
      <c r="DF102" s="913"/>
      <c r="DG102" s="912">
        <f t="shared" ref="DG102" si="2">SUM(DG7:DK41)</f>
        <v>4320</v>
      </c>
      <c r="DH102" s="870"/>
      <c r="DI102" s="870"/>
      <c r="DJ102" s="870"/>
      <c r="DK102" s="913"/>
      <c r="DL102" s="912">
        <f t="shared" ref="DL102" si="3">SUM(DL7:DP41)</f>
        <v>18732</v>
      </c>
      <c r="DM102" s="870"/>
      <c r="DN102" s="870"/>
      <c r="DO102" s="870"/>
      <c r="DP102" s="913"/>
      <c r="DQ102" s="912">
        <f t="shared" ref="DQ102" si="4">SUM(DQ7:DU41)</f>
        <v>19331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415</v>
      </c>
      <c r="AB109" s="915"/>
      <c r="AC109" s="915"/>
      <c r="AD109" s="915"/>
      <c r="AE109" s="916"/>
      <c r="AF109" s="914" t="s">
        <v>288</v>
      </c>
      <c r="AG109" s="915"/>
      <c r="AH109" s="915"/>
      <c r="AI109" s="915"/>
      <c r="AJ109" s="916"/>
      <c r="AK109" s="914" t="s">
        <v>287</v>
      </c>
      <c r="AL109" s="915"/>
      <c r="AM109" s="915"/>
      <c r="AN109" s="915"/>
      <c r="AO109" s="916"/>
      <c r="AP109" s="914" t="s">
        <v>416</v>
      </c>
      <c r="AQ109" s="915"/>
      <c r="AR109" s="915"/>
      <c r="AS109" s="915"/>
      <c r="AT109" s="917"/>
      <c r="AU109" s="934" t="s">
        <v>414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415</v>
      </c>
      <c r="BR109" s="915"/>
      <c r="BS109" s="915"/>
      <c r="BT109" s="915"/>
      <c r="BU109" s="916"/>
      <c r="BV109" s="914" t="s">
        <v>288</v>
      </c>
      <c r="BW109" s="915"/>
      <c r="BX109" s="915"/>
      <c r="BY109" s="915"/>
      <c r="BZ109" s="916"/>
      <c r="CA109" s="914" t="s">
        <v>287</v>
      </c>
      <c r="CB109" s="915"/>
      <c r="CC109" s="915"/>
      <c r="CD109" s="915"/>
      <c r="CE109" s="916"/>
      <c r="CF109" s="935" t="s">
        <v>416</v>
      </c>
      <c r="CG109" s="935"/>
      <c r="CH109" s="935"/>
      <c r="CI109" s="935"/>
      <c r="CJ109" s="935"/>
      <c r="CK109" s="914" t="s">
        <v>417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415</v>
      </c>
      <c r="DH109" s="915"/>
      <c r="DI109" s="915"/>
      <c r="DJ109" s="915"/>
      <c r="DK109" s="916"/>
      <c r="DL109" s="914" t="s">
        <v>288</v>
      </c>
      <c r="DM109" s="915"/>
      <c r="DN109" s="915"/>
      <c r="DO109" s="915"/>
      <c r="DP109" s="916"/>
      <c r="DQ109" s="914" t="s">
        <v>287</v>
      </c>
      <c r="DR109" s="915"/>
      <c r="DS109" s="915"/>
      <c r="DT109" s="915"/>
      <c r="DU109" s="916"/>
      <c r="DV109" s="914" t="s">
        <v>416</v>
      </c>
      <c r="DW109" s="915"/>
      <c r="DX109" s="915"/>
      <c r="DY109" s="915"/>
      <c r="DZ109" s="917"/>
    </row>
    <row r="110" spans="1:131" s="199" customFormat="1" ht="26.25" customHeight="1">
      <c r="A110" s="918" t="s">
        <v>418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53964366</v>
      </c>
      <c r="AB110" s="922"/>
      <c r="AC110" s="922"/>
      <c r="AD110" s="922"/>
      <c r="AE110" s="923"/>
      <c r="AF110" s="924">
        <v>52783711</v>
      </c>
      <c r="AG110" s="922"/>
      <c r="AH110" s="922"/>
      <c r="AI110" s="922"/>
      <c r="AJ110" s="923"/>
      <c r="AK110" s="924">
        <v>53036221</v>
      </c>
      <c r="AL110" s="922"/>
      <c r="AM110" s="922"/>
      <c r="AN110" s="922"/>
      <c r="AO110" s="923"/>
      <c r="AP110" s="925">
        <v>17.899999999999999</v>
      </c>
      <c r="AQ110" s="926"/>
      <c r="AR110" s="926"/>
      <c r="AS110" s="926"/>
      <c r="AT110" s="927"/>
      <c r="AU110" s="928" t="s">
        <v>61</v>
      </c>
      <c r="AV110" s="929"/>
      <c r="AW110" s="929"/>
      <c r="AX110" s="929"/>
      <c r="AY110" s="929"/>
      <c r="AZ110" s="970" t="s">
        <v>419</v>
      </c>
      <c r="BA110" s="919"/>
      <c r="BB110" s="919"/>
      <c r="BC110" s="919"/>
      <c r="BD110" s="919"/>
      <c r="BE110" s="919"/>
      <c r="BF110" s="919"/>
      <c r="BG110" s="919"/>
      <c r="BH110" s="919"/>
      <c r="BI110" s="919"/>
      <c r="BJ110" s="919"/>
      <c r="BK110" s="919"/>
      <c r="BL110" s="919"/>
      <c r="BM110" s="919"/>
      <c r="BN110" s="919"/>
      <c r="BO110" s="919"/>
      <c r="BP110" s="920"/>
      <c r="BQ110" s="956">
        <v>1428766746</v>
      </c>
      <c r="BR110" s="957"/>
      <c r="BS110" s="957"/>
      <c r="BT110" s="957"/>
      <c r="BU110" s="957"/>
      <c r="BV110" s="957">
        <v>1415368128</v>
      </c>
      <c r="BW110" s="957"/>
      <c r="BX110" s="957"/>
      <c r="BY110" s="957"/>
      <c r="BZ110" s="957"/>
      <c r="CA110" s="957">
        <v>1407427236</v>
      </c>
      <c r="CB110" s="957"/>
      <c r="CC110" s="957"/>
      <c r="CD110" s="957"/>
      <c r="CE110" s="957"/>
      <c r="CF110" s="971">
        <v>474.3</v>
      </c>
      <c r="CG110" s="972"/>
      <c r="CH110" s="972"/>
      <c r="CI110" s="972"/>
      <c r="CJ110" s="972"/>
      <c r="CK110" s="973" t="s">
        <v>420</v>
      </c>
      <c r="CL110" s="974"/>
      <c r="CM110" s="953" t="s">
        <v>421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2403728</v>
      </c>
      <c r="DH110" s="957"/>
      <c r="DI110" s="957"/>
      <c r="DJ110" s="957"/>
      <c r="DK110" s="957"/>
      <c r="DL110" s="957">
        <v>2835414</v>
      </c>
      <c r="DM110" s="957"/>
      <c r="DN110" s="957"/>
      <c r="DO110" s="957"/>
      <c r="DP110" s="957"/>
      <c r="DQ110" s="957">
        <v>6221161</v>
      </c>
      <c r="DR110" s="957"/>
      <c r="DS110" s="957"/>
      <c r="DT110" s="957"/>
      <c r="DU110" s="957"/>
      <c r="DV110" s="958">
        <v>2.1</v>
      </c>
      <c r="DW110" s="958"/>
      <c r="DX110" s="958"/>
      <c r="DY110" s="958"/>
      <c r="DZ110" s="959"/>
    </row>
    <row r="111" spans="1:131" s="199" customFormat="1" ht="26.25" customHeight="1">
      <c r="A111" s="960" t="s">
        <v>422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4018185</v>
      </c>
      <c r="AB111" s="964"/>
      <c r="AC111" s="964"/>
      <c r="AD111" s="964"/>
      <c r="AE111" s="965"/>
      <c r="AF111" s="966">
        <v>5812269</v>
      </c>
      <c r="AG111" s="964"/>
      <c r="AH111" s="964"/>
      <c r="AI111" s="964"/>
      <c r="AJ111" s="965"/>
      <c r="AK111" s="966">
        <v>4499867</v>
      </c>
      <c r="AL111" s="964"/>
      <c r="AM111" s="964"/>
      <c r="AN111" s="964"/>
      <c r="AO111" s="965"/>
      <c r="AP111" s="967">
        <v>1.5</v>
      </c>
      <c r="AQ111" s="968"/>
      <c r="AR111" s="968"/>
      <c r="AS111" s="968"/>
      <c r="AT111" s="969"/>
      <c r="AU111" s="930"/>
      <c r="AV111" s="931"/>
      <c r="AW111" s="931"/>
      <c r="AX111" s="931"/>
      <c r="AY111" s="931"/>
      <c r="AZ111" s="979" t="s">
        <v>423</v>
      </c>
      <c r="BA111" s="980"/>
      <c r="BB111" s="980"/>
      <c r="BC111" s="980"/>
      <c r="BD111" s="980"/>
      <c r="BE111" s="980"/>
      <c r="BF111" s="980"/>
      <c r="BG111" s="980"/>
      <c r="BH111" s="980"/>
      <c r="BI111" s="980"/>
      <c r="BJ111" s="980"/>
      <c r="BK111" s="980"/>
      <c r="BL111" s="980"/>
      <c r="BM111" s="980"/>
      <c r="BN111" s="980"/>
      <c r="BO111" s="980"/>
      <c r="BP111" s="981"/>
      <c r="BQ111" s="949">
        <v>20801960</v>
      </c>
      <c r="BR111" s="950"/>
      <c r="BS111" s="950"/>
      <c r="BT111" s="950"/>
      <c r="BU111" s="950"/>
      <c r="BV111" s="950">
        <v>18773960</v>
      </c>
      <c r="BW111" s="950"/>
      <c r="BX111" s="950"/>
      <c r="BY111" s="950"/>
      <c r="BZ111" s="950"/>
      <c r="CA111" s="950">
        <v>19336396</v>
      </c>
      <c r="CB111" s="950"/>
      <c r="CC111" s="950"/>
      <c r="CD111" s="950"/>
      <c r="CE111" s="950"/>
      <c r="CF111" s="944">
        <v>6.5</v>
      </c>
      <c r="CG111" s="945"/>
      <c r="CH111" s="945"/>
      <c r="CI111" s="945"/>
      <c r="CJ111" s="945"/>
      <c r="CK111" s="975"/>
      <c r="CL111" s="976"/>
      <c r="CM111" s="946" t="s">
        <v>424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425</v>
      </c>
      <c r="B112" s="983"/>
      <c r="C112" s="980" t="s">
        <v>426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42744443</v>
      </c>
      <c r="AB112" s="989"/>
      <c r="AC112" s="989"/>
      <c r="AD112" s="989"/>
      <c r="AE112" s="990"/>
      <c r="AF112" s="991">
        <v>42877391</v>
      </c>
      <c r="AG112" s="989"/>
      <c r="AH112" s="989"/>
      <c r="AI112" s="989"/>
      <c r="AJ112" s="990"/>
      <c r="AK112" s="991">
        <v>43494658</v>
      </c>
      <c r="AL112" s="989"/>
      <c r="AM112" s="989"/>
      <c r="AN112" s="989"/>
      <c r="AO112" s="990"/>
      <c r="AP112" s="992">
        <v>14.7</v>
      </c>
      <c r="AQ112" s="993"/>
      <c r="AR112" s="993"/>
      <c r="AS112" s="993"/>
      <c r="AT112" s="994"/>
      <c r="AU112" s="930"/>
      <c r="AV112" s="931"/>
      <c r="AW112" s="931"/>
      <c r="AX112" s="931"/>
      <c r="AY112" s="931"/>
      <c r="AZ112" s="979" t="s">
        <v>427</v>
      </c>
      <c r="BA112" s="980"/>
      <c r="BB112" s="980"/>
      <c r="BC112" s="980"/>
      <c r="BD112" s="980"/>
      <c r="BE112" s="980"/>
      <c r="BF112" s="980"/>
      <c r="BG112" s="980"/>
      <c r="BH112" s="980"/>
      <c r="BI112" s="980"/>
      <c r="BJ112" s="980"/>
      <c r="BK112" s="980"/>
      <c r="BL112" s="980"/>
      <c r="BM112" s="980"/>
      <c r="BN112" s="980"/>
      <c r="BO112" s="980"/>
      <c r="BP112" s="981"/>
      <c r="BQ112" s="949">
        <v>309507109</v>
      </c>
      <c r="BR112" s="950"/>
      <c r="BS112" s="950"/>
      <c r="BT112" s="950"/>
      <c r="BU112" s="950"/>
      <c r="BV112" s="950">
        <v>311299754</v>
      </c>
      <c r="BW112" s="950"/>
      <c r="BX112" s="950"/>
      <c r="BY112" s="950"/>
      <c r="BZ112" s="950"/>
      <c r="CA112" s="950">
        <v>307050369</v>
      </c>
      <c r="CB112" s="950"/>
      <c r="CC112" s="950"/>
      <c r="CD112" s="950"/>
      <c r="CE112" s="950"/>
      <c r="CF112" s="944">
        <v>103.5</v>
      </c>
      <c r="CG112" s="945"/>
      <c r="CH112" s="945"/>
      <c r="CI112" s="945"/>
      <c r="CJ112" s="945"/>
      <c r="CK112" s="975"/>
      <c r="CL112" s="976"/>
      <c r="CM112" s="946" t="s">
        <v>428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23408950</v>
      </c>
      <c r="AB113" s="964"/>
      <c r="AC113" s="964"/>
      <c r="AD113" s="964"/>
      <c r="AE113" s="965"/>
      <c r="AF113" s="966">
        <v>25192611</v>
      </c>
      <c r="AG113" s="964"/>
      <c r="AH113" s="964"/>
      <c r="AI113" s="964"/>
      <c r="AJ113" s="965"/>
      <c r="AK113" s="966">
        <v>24939065</v>
      </c>
      <c r="AL113" s="964"/>
      <c r="AM113" s="964"/>
      <c r="AN113" s="964"/>
      <c r="AO113" s="965"/>
      <c r="AP113" s="967">
        <v>8.4</v>
      </c>
      <c r="AQ113" s="968"/>
      <c r="AR113" s="968"/>
      <c r="AS113" s="968"/>
      <c r="AT113" s="969"/>
      <c r="AU113" s="930"/>
      <c r="AV113" s="931"/>
      <c r="AW113" s="931"/>
      <c r="AX113" s="931"/>
      <c r="AY113" s="931"/>
      <c r="AZ113" s="979" t="s">
        <v>430</v>
      </c>
      <c r="BA113" s="980"/>
      <c r="BB113" s="980"/>
      <c r="BC113" s="980"/>
      <c r="BD113" s="980"/>
      <c r="BE113" s="980"/>
      <c r="BF113" s="980"/>
      <c r="BG113" s="980"/>
      <c r="BH113" s="980"/>
      <c r="BI113" s="980"/>
      <c r="BJ113" s="980"/>
      <c r="BK113" s="980"/>
      <c r="BL113" s="980"/>
      <c r="BM113" s="980"/>
      <c r="BN113" s="980"/>
      <c r="BO113" s="980"/>
      <c r="BP113" s="981"/>
      <c r="BQ113" s="949">
        <v>2196382</v>
      </c>
      <c r="BR113" s="950"/>
      <c r="BS113" s="950"/>
      <c r="BT113" s="950"/>
      <c r="BU113" s="950"/>
      <c r="BV113" s="950">
        <v>3886814</v>
      </c>
      <c r="BW113" s="950"/>
      <c r="BX113" s="950"/>
      <c r="BY113" s="950"/>
      <c r="BZ113" s="950"/>
      <c r="CA113" s="950">
        <v>3971262</v>
      </c>
      <c r="CB113" s="950"/>
      <c r="CC113" s="950"/>
      <c r="CD113" s="950"/>
      <c r="CE113" s="950"/>
      <c r="CF113" s="944">
        <v>1.3</v>
      </c>
      <c r="CG113" s="945"/>
      <c r="CH113" s="945"/>
      <c r="CI113" s="945"/>
      <c r="CJ113" s="945"/>
      <c r="CK113" s="975"/>
      <c r="CL113" s="976"/>
      <c r="CM113" s="946" t="s">
        <v>431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432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6287</v>
      </c>
      <c r="AB114" s="989"/>
      <c r="AC114" s="989"/>
      <c r="AD114" s="989"/>
      <c r="AE114" s="990"/>
      <c r="AF114" s="991">
        <v>42406</v>
      </c>
      <c r="AG114" s="989"/>
      <c r="AH114" s="989"/>
      <c r="AI114" s="989"/>
      <c r="AJ114" s="990"/>
      <c r="AK114" s="991">
        <v>168915</v>
      </c>
      <c r="AL114" s="989"/>
      <c r="AM114" s="989"/>
      <c r="AN114" s="989"/>
      <c r="AO114" s="990"/>
      <c r="AP114" s="992">
        <v>0.1</v>
      </c>
      <c r="AQ114" s="993"/>
      <c r="AR114" s="993"/>
      <c r="AS114" s="993"/>
      <c r="AT114" s="994"/>
      <c r="AU114" s="930"/>
      <c r="AV114" s="931"/>
      <c r="AW114" s="931"/>
      <c r="AX114" s="931"/>
      <c r="AY114" s="931"/>
      <c r="AZ114" s="979" t="s">
        <v>433</v>
      </c>
      <c r="BA114" s="980"/>
      <c r="BB114" s="980"/>
      <c r="BC114" s="980"/>
      <c r="BD114" s="980"/>
      <c r="BE114" s="980"/>
      <c r="BF114" s="980"/>
      <c r="BG114" s="980"/>
      <c r="BH114" s="980"/>
      <c r="BI114" s="980"/>
      <c r="BJ114" s="980"/>
      <c r="BK114" s="980"/>
      <c r="BL114" s="980"/>
      <c r="BM114" s="980"/>
      <c r="BN114" s="980"/>
      <c r="BO114" s="980"/>
      <c r="BP114" s="981"/>
      <c r="BQ114" s="949">
        <v>66682205</v>
      </c>
      <c r="BR114" s="950"/>
      <c r="BS114" s="950"/>
      <c r="BT114" s="950"/>
      <c r="BU114" s="950"/>
      <c r="BV114" s="950">
        <v>62213270</v>
      </c>
      <c r="BW114" s="950"/>
      <c r="BX114" s="950"/>
      <c r="BY114" s="950"/>
      <c r="BZ114" s="950"/>
      <c r="CA114" s="950">
        <v>60683288</v>
      </c>
      <c r="CB114" s="950"/>
      <c r="CC114" s="950"/>
      <c r="CD114" s="950"/>
      <c r="CE114" s="950"/>
      <c r="CF114" s="944">
        <v>20.399999999999999</v>
      </c>
      <c r="CG114" s="945"/>
      <c r="CH114" s="945"/>
      <c r="CI114" s="945"/>
      <c r="CJ114" s="945"/>
      <c r="CK114" s="975"/>
      <c r="CL114" s="976"/>
      <c r="CM114" s="946" t="s">
        <v>434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2603868</v>
      </c>
      <c r="AB115" s="964"/>
      <c r="AC115" s="964"/>
      <c r="AD115" s="964"/>
      <c r="AE115" s="965"/>
      <c r="AF115" s="966">
        <v>2684187</v>
      </c>
      <c r="AG115" s="964"/>
      <c r="AH115" s="964"/>
      <c r="AI115" s="964"/>
      <c r="AJ115" s="965"/>
      <c r="AK115" s="966">
        <v>2773442</v>
      </c>
      <c r="AL115" s="964"/>
      <c r="AM115" s="964"/>
      <c r="AN115" s="964"/>
      <c r="AO115" s="965"/>
      <c r="AP115" s="967">
        <v>0.9</v>
      </c>
      <c r="AQ115" s="968"/>
      <c r="AR115" s="968"/>
      <c r="AS115" s="968"/>
      <c r="AT115" s="969"/>
      <c r="AU115" s="930"/>
      <c r="AV115" s="931"/>
      <c r="AW115" s="931"/>
      <c r="AX115" s="931"/>
      <c r="AY115" s="931"/>
      <c r="AZ115" s="979" t="s">
        <v>436</v>
      </c>
      <c r="BA115" s="980"/>
      <c r="BB115" s="980"/>
      <c r="BC115" s="980"/>
      <c r="BD115" s="980"/>
      <c r="BE115" s="980"/>
      <c r="BF115" s="980"/>
      <c r="BG115" s="980"/>
      <c r="BH115" s="980"/>
      <c r="BI115" s="980"/>
      <c r="BJ115" s="980"/>
      <c r="BK115" s="980"/>
      <c r="BL115" s="980"/>
      <c r="BM115" s="980"/>
      <c r="BN115" s="980"/>
      <c r="BO115" s="980"/>
      <c r="BP115" s="981"/>
      <c r="BQ115" s="949">
        <v>26942074</v>
      </c>
      <c r="BR115" s="950"/>
      <c r="BS115" s="950"/>
      <c r="BT115" s="950"/>
      <c r="BU115" s="950"/>
      <c r="BV115" s="950">
        <v>24050993</v>
      </c>
      <c r="BW115" s="950"/>
      <c r="BX115" s="950"/>
      <c r="BY115" s="950"/>
      <c r="BZ115" s="950"/>
      <c r="CA115" s="950">
        <v>18857695</v>
      </c>
      <c r="CB115" s="950"/>
      <c r="CC115" s="950"/>
      <c r="CD115" s="950"/>
      <c r="CE115" s="950"/>
      <c r="CF115" s="944">
        <v>6.4</v>
      </c>
      <c r="CG115" s="945"/>
      <c r="CH115" s="945"/>
      <c r="CI115" s="945"/>
      <c r="CJ115" s="945"/>
      <c r="CK115" s="975"/>
      <c r="CL115" s="976"/>
      <c r="CM115" s="979" t="s">
        <v>437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4899874</v>
      </c>
      <c r="DH115" s="989"/>
      <c r="DI115" s="989"/>
      <c r="DJ115" s="989"/>
      <c r="DK115" s="990"/>
      <c r="DL115" s="991">
        <v>4318346</v>
      </c>
      <c r="DM115" s="989"/>
      <c r="DN115" s="989"/>
      <c r="DO115" s="989"/>
      <c r="DP115" s="990"/>
      <c r="DQ115" s="991">
        <v>3297670</v>
      </c>
      <c r="DR115" s="989"/>
      <c r="DS115" s="989"/>
      <c r="DT115" s="989"/>
      <c r="DU115" s="990"/>
      <c r="DV115" s="992">
        <v>1.1000000000000001</v>
      </c>
      <c r="DW115" s="993"/>
      <c r="DX115" s="993"/>
      <c r="DY115" s="993"/>
      <c r="DZ115" s="994"/>
    </row>
    <row r="116" spans="1:130" s="199" customFormat="1" ht="26.25" customHeight="1">
      <c r="A116" s="986"/>
      <c r="B116" s="987"/>
      <c r="C116" s="995" t="s">
        <v>438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118142</v>
      </c>
      <c r="AB116" s="989"/>
      <c r="AC116" s="989"/>
      <c r="AD116" s="989"/>
      <c r="AE116" s="990"/>
      <c r="AF116" s="991">
        <v>90960</v>
      </c>
      <c r="AG116" s="989"/>
      <c r="AH116" s="989"/>
      <c r="AI116" s="989"/>
      <c r="AJ116" s="990"/>
      <c r="AK116" s="991">
        <v>28838</v>
      </c>
      <c r="AL116" s="989"/>
      <c r="AM116" s="989"/>
      <c r="AN116" s="989"/>
      <c r="AO116" s="990"/>
      <c r="AP116" s="992">
        <v>0</v>
      </c>
      <c r="AQ116" s="993"/>
      <c r="AR116" s="993"/>
      <c r="AS116" s="993"/>
      <c r="AT116" s="994"/>
      <c r="AU116" s="930"/>
      <c r="AV116" s="931"/>
      <c r="AW116" s="931"/>
      <c r="AX116" s="931"/>
      <c r="AY116" s="931"/>
      <c r="AZ116" s="997" t="s">
        <v>439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440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441</v>
      </c>
      <c r="Z117" s="916"/>
      <c r="AA117" s="1006">
        <v>126864241</v>
      </c>
      <c r="AB117" s="1007"/>
      <c r="AC117" s="1007"/>
      <c r="AD117" s="1007"/>
      <c r="AE117" s="1008"/>
      <c r="AF117" s="1009">
        <v>129483535</v>
      </c>
      <c r="AG117" s="1007"/>
      <c r="AH117" s="1007"/>
      <c r="AI117" s="1007"/>
      <c r="AJ117" s="1008"/>
      <c r="AK117" s="1009">
        <v>128941006</v>
      </c>
      <c r="AL117" s="1007"/>
      <c r="AM117" s="1007"/>
      <c r="AN117" s="1007"/>
      <c r="AO117" s="1008"/>
      <c r="AP117" s="1010"/>
      <c r="AQ117" s="1011"/>
      <c r="AR117" s="1011"/>
      <c r="AS117" s="1011"/>
      <c r="AT117" s="1012"/>
      <c r="AU117" s="930"/>
      <c r="AV117" s="931"/>
      <c r="AW117" s="931"/>
      <c r="AX117" s="931"/>
      <c r="AY117" s="931"/>
      <c r="AZ117" s="997" t="s">
        <v>442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415</v>
      </c>
      <c r="AB118" s="915"/>
      <c r="AC118" s="915"/>
      <c r="AD118" s="915"/>
      <c r="AE118" s="916"/>
      <c r="AF118" s="914" t="s">
        <v>288</v>
      </c>
      <c r="AG118" s="915"/>
      <c r="AH118" s="915"/>
      <c r="AI118" s="915"/>
      <c r="AJ118" s="916"/>
      <c r="AK118" s="914" t="s">
        <v>287</v>
      </c>
      <c r="AL118" s="915"/>
      <c r="AM118" s="915"/>
      <c r="AN118" s="915"/>
      <c r="AO118" s="916"/>
      <c r="AP118" s="1001" t="s">
        <v>416</v>
      </c>
      <c r="AQ118" s="1002"/>
      <c r="AR118" s="1002"/>
      <c r="AS118" s="1002"/>
      <c r="AT118" s="1003"/>
      <c r="AU118" s="930"/>
      <c r="AV118" s="931"/>
      <c r="AW118" s="931"/>
      <c r="AX118" s="931"/>
      <c r="AY118" s="931"/>
      <c r="AZ118" s="1004" t="s">
        <v>444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420</v>
      </c>
      <c r="B119" s="974"/>
      <c r="C119" s="953" t="s">
        <v>421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v>325885</v>
      </c>
      <c r="AG119" s="922"/>
      <c r="AH119" s="922"/>
      <c r="AI119" s="922"/>
      <c r="AJ119" s="923"/>
      <c r="AK119" s="924">
        <v>563614</v>
      </c>
      <c r="AL119" s="922"/>
      <c r="AM119" s="922"/>
      <c r="AN119" s="922"/>
      <c r="AO119" s="923"/>
      <c r="AP119" s="925">
        <v>0.2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446</v>
      </c>
      <c r="BP119" s="1036"/>
      <c r="BQ119" s="1027">
        <v>1854896476</v>
      </c>
      <c r="BR119" s="1028"/>
      <c r="BS119" s="1028"/>
      <c r="BT119" s="1028"/>
      <c r="BU119" s="1028"/>
      <c r="BV119" s="1028">
        <v>1835592919</v>
      </c>
      <c r="BW119" s="1028"/>
      <c r="BX119" s="1028"/>
      <c r="BY119" s="1028"/>
      <c r="BZ119" s="1028"/>
      <c r="CA119" s="1028">
        <v>1817326246</v>
      </c>
      <c r="CB119" s="1028"/>
      <c r="CC119" s="1028"/>
      <c r="CD119" s="1028"/>
      <c r="CE119" s="1028"/>
      <c r="CF119" s="1029"/>
      <c r="CG119" s="1030"/>
      <c r="CH119" s="1030"/>
      <c r="CI119" s="1030"/>
      <c r="CJ119" s="1031"/>
      <c r="CK119" s="977"/>
      <c r="CL119" s="978"/>
      <c r="CM119" s="1032" t="s">
        <v>447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13498358</v>
      </c>
      <c r="DH119" s="1014"/>
      <c r="DI119" s="1014"/>
      <c r="DJ119" s="1014"/>
      <c r="DK119" s="1015"/>
      <c r="DL119" s="1013">
        <v>11620200</v>
      </c>
      <c r="DM119" s="1014"/>
      <c r="DN119" s="1014"/>
      <c r="DO119" s="1014"/>
      <c r="DP119" s="1015"/>
      <c r="DQ119" s="1013">
        <v>9817565</v>
      </c>
      <c r="DR119" s="1014"/>
      <c r="DS119" s="1014"/>
      <c r="DT119" s="1014"/>
      <c r="DU119" s="1015"/>
      <c r="DV119" s="1016">
        <v>3.3</v>
      </c>
      <c r="DW119" s="1017"/>
      <c r="DX119" s="1017"/>
      <c r="DY119" s="1017"/>
      <c r="DZ119" s="1018"/>
    </row>
    <row r="120" spans="1:130" s="199" customFormat="1" ht="26.25" customHeight="1">
      <c r="A120" s="1089"/>
      <c r="B120" s="976"/>
      <c r="C120" s="946" t="s">
        <v>424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338990</v>
      </c>
      <c r="AB120" s="989"/>
      <c r="AC120" s="989"/>
      <c r="AD120" s="989"/>
      <c r="AE120" s="990"/>
      <c r="AF120" s="991">
        <v>338990</v>
      </c>
      <c r="AG120" s="989"/>
      <c r="AH120" s="989"/>
      <c r="AI120" s="989"/>
      <c r="AJ120" s="990"/>
      <c r="AK120" s="991">
        <v>338990</v>
      </c>
      <c r="AL120" s="989"/>
      <c r="AM120" s="989"/>
      <c r="AN120" s="989"/>
      <c r="AO120" s="990"/>
      <c r="AP120" s="992">
        <v>0.1</v>
      </c>
      <c r="AQ120" s="993"/>
      <c r="AR120" s="993"/>
      <c r="AS120" s="993"/>
      <c r="AT120" s="994"/>
      <c r="AU120" s="1019" t="s">
        <v>448</v>
      </c>
      <c r="AV120" s="1020"/>
      <c r="AW120" s="1020"/>
      <c r="AX120" s="1020"/>
      <c r="AY120" s="1021"/>
      <c r="AZ120" s="970" t="s">
        <v>449</v>
      </c>
      <c r="BA120" s="919"/>
      <c r="BB120" s="919"/>
      <c r="BC120" s="919"/>
      <c r="BD120" s="919"/>
      <c r="BE120" s="919"/>
      <c r="BF120" s="919"/>
      <c r="BG120" s="919"/>
      <c r="BH120" s="919"/>
      <c r="BI120" s="919"/>
      <c r="BJ120" s="919"/>
      <c r="BK120" s="919"/>
      <c r="BL120" s="919"/>
      <c r="BM120" s="919"/>
      <c r="BN120" s="919"/>
      <c r="BO120" s="919"/>
      <c r="BP120" s="920"/>
      <c r="BQ120" s="956">
        <v>200387585</v>
      </c>
      <c r="BR120" s="957"/>
      <c r="BS120" s="957"/>
      <c r="BT120" s="957"/>
      <c r="BU120" s="957"/>
      <c r="BV120" s="957">
        <v>204604929</v>
      </c>
      <c r="BW120" s="957"/>
      <c r="BX120" s="957"/>
      <c r="BY120" s="957"/>
      <c r="BZ120" s="957"/>
      <c r="CA120" s="957">
        <v>220727779</v>
      </c>
      <c r="CB120" s="957"/>
      <c r="CC120" s="957"/>
      <c r="CD120" s="957"/>
      <c r="CE120" s="957"/>
      <c r="CF120" s="971">
        <v>74.400000000000006</v>
      </c>
      <c r="CG120" s="972"/>
      <c r="CH120" s="972"/>
      <c r="CI120" s="972"/>
      <c r="CJ120" s="972"/>
      <c r="CK120" s="1037" t="s">
        <v>450</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198988720</v>
      </c>
      <c r="DH120" s="957"/>
      <c r="DI120" s="957"/>
      <c r="DJ120" s="957"/>
      <c r="DK120" s="957"/>
      <c r="DL120" s="957">
        <v>196182649</v>
      </c>
      <c r="DM120" s="957"/>
      <c r="DN120" s="957"/>
      <c r="DO120" s="957"/>
      <c r="DP120" s="957"/>
      <c r="DQ120" s="957">
        <v>193893511</v>
      </c>
      <c r="DR120" s="957"/>
      <c r="DS120" s="957"/>
      <c r="DT120" s="957"/>
      <c r="DU120" s="957"/>
      <c r="DV120" s="958">
        <v>65.3</v>
      </c>
      <c r="DW120" s="958"/>
      <c r="DX120" s="958"/>
      <c r="DY120" s="958"/>
      <c r="DZ120" s="959"/>
    </row>
    <row r="121" spans="1:130" s="199" customFormat="1" ht="26.25" customHeight="1">
      <c r="A121" s="1089"/>
      <c r="B121" s="976"/>
      <c r="C121" s="997" t="s">
        <v>451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452</v>
      </c>
      <c r="BA121" s="980"/>
      <c r="BB121" s="980"/>
      <c r="BC121" s="980"/>
      <c r="BD121" s="980"/>
      <c r="BE121" s="980"/>
      <c r="BF121" s="980"/>
      <c r="BG121" s="980"/>
      <c r="BH121" s="980"/>
      <c r="BI121" s="980"/>
      <c r="BJ121" s="980"/>
      <c r="BK121" s="980"/>
      <c r="BL121" s="980"/>
      <c r="BM121" s="980"/>
      <c r="BN121" s="980"/>
      <c r="BO121" s="980"/>
      <c r="BP121" s="981"/>
      <c r="BQ121" s="949">
        <v>314592072</v>
      </c>
      <c r="BR121" s="950"/>
      <c r="BS121" s="950"/>
      <c r="BT121" s="950"/>
      <c r="BU121" s="950"/>
      <c r="BV121" s="950">
        <v>305580966</v>
      </c>
      <c r="BW121" s="950"/>
      <c r="BX121" s="950"/>
      <c r="BY121" s="950"/>
      <c r="BZ121" s="950"/>
      <c r="CA121" s="950">
        <v>299833593</v>
      </c>
      <c r="CB121" s="950"/>
      <c r="CC121" s="950"/>
      <c r="CD121" s="950"/>
      <c r="CE121" s="950"/>
      <c r="CF121" s="944">
        <v>101</v>
      </c>
      <c r="CG121" s="945"/>
      <c r="CH121" s="945"/>
      <c r="CI121" s="945"/>
      <c r="CJ121" s="945"/>
      <c r="CK121" s="1040"/>
      <c r="CL121" s="1041"/>
      <c r="CM121" s="1041"/>
      <c r="CN121" s="1041"/>
      <c r="CO121" s="1042"/>
      <c r="CP121" s="1050" t="s">
        <v>395</v>
      </c>
      <c r="CQ121" s="1051"/>
      <c r="CR121" s="1051"/>
      <c r="CS121" s="1051"/>
      <c r="CT121" s="1051"/>
      <c r="CU121" s="1051"/>
      <c r="CV121" s="1051"/>
      <c r="CW121" s="1051"/>
      <c r="CX121" s="1051"/>
      <c r="CY121" s="1051"/>
      <c r="CZ121" s="1051"/>
      <c r="DA121" s="1051"/>
      <c r="DB121" s="1051"/>
      <c r="DC121" s="1051"/>
      <c r="DD121" s="1051"/>
      <c r="DE121" s="1051"/>
      <c r="DF121" s="1052"/>
      <c r="DG121" s="949">
        <v>78973280</v>
      </c>
      <c r="DH121" s="950"/>
      <c r="DI121" s="950"/>
      <c r="DJ121" s="950"/>
      <c r="DK121" s="950"/>
      <c r="DL121" s="950">
        <v>80681159</v>
      </c>
      <c r="DM121" s="950"/>
      <c r="DN121" s="950"/>
      <c r="DO121" s="950"/>
      <c r="DP121" s="950"/>
      <c r="DQ121" s="950">
        <v>81995852</v>
      </c>
      <c r="DR121" s="950"/>
      <c r="DS121" s="950"/>
      <c r="DT121" s="950"/>
      <c r="DU121" s="950"/>
      <c r="DV121" s="951">
        <v>27.6</v>
      </c>
      <c r="DW121" s="951"/>
      <c r="DX121" s="951"/>
      <c r="DY121" s="951"/>
      <c r="DZ121" s="952"/>
    </row>
    <row r="122" spans="1:130" s="199" customFormat="1" ht="26.25" customHeight="1">
      <c r="A122" s="1089"/>
      <c r="B122" s="976"/>
      <c r="C122" s="946" t="s">
        <v>434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453</v>
      </c>
      <c r="BA122" s="995"/>
      <c r="BB122" s="995"/>
      <c r="BC122" s="995"/>
      <c r="BD122" s="995"/>
      <c r="BE122" s="995"/>
      <c r="BF122" s="995"/>
      <c r="BG122" s="995"/>
      <c r="BH122" s="995"/>
      <c r="BI122" s="995"/>
      <c r="BJ122" s="995"/>
      <c r="BK122" s="995"/>
      <c r="BL122" s="995"/>
      <c r="BM122" s="995"/>
      <c r="BN122" s="995"/>
      <c r="BO122" s="995"/>
      <c r="BP122" s="996"/>
      <c r="BQ122" s="1027">
        <v>849919303</v>
      </c>
      <c r="BR122" s="1028"/>
      <c r="BS122" s="1028"/>
      <c r="BT122" s="1028"/>
      <c r="BU122" s="1028"/>
      <c r="BV122" s="1028">
        <v>849126720</v>
      </c>
      <c r="BW122" s="1028"/>
      <c r="BX122" s="1028"/>
      <c r="BY122" s="1028"/>
      <c r="BZ122" s="1028"/>
      <c r="CA122" s="1028">
        <v>843486263</v>
      </c>
      <c r="CB122" s="1028"/>
      <c r="CC122" s="1028"/>
      <c r="CD122" s="1028"/>
      <c r="CE122" s="1028"/>
      <c r="CF122" s="1048">
        <v>284.2</v>
      </c>
      <c r="CG122" s="1049"/>
      <c r="CH122" s="1049"/>
      <c r="CI122" s="1049"/>
      <c r="CJ122" s="1049"/>
      <c r="CK122" s="1040"/>
      <c r="CL122" s="1041"/>
      <c r="CM122" s="1041"/>
      <c r="CN122" s="1041"/>
      <c r="CO122" s="1042"/>
      <c r="CP122" s="1050" t="s">
        <v>398</v>
      </c>
      <c r="CQ122" s="1051"/>
      <c r="CR122" s="1051"/>
      <c r="CS122" s="1051"/>
      <c r="CT122" s="1051"/>
      <c r="CU122" s="1051"/>
      <c r="CV122" s="1051"/>
      <c r="CW122" s="1051"/>
      <c r="CX122" s="1051"/>
      <c r="CY122" s="1051"/>
      <c r="CZ122" s="1051"/>
      <c r="DA122" s="1051"/>
      <c r="DB122" s="1051"/>
      <c r="DC122" s="1051"/>
      <c r="DD122" s="1051"/>
      <c r="DE122" s="1051"/>
      <c r="DF122" s="1052"/>
      <c r="DG122" s="949">
        <v>26259548</v>
      </c>
      <c r="DH122" s="950"/>
      <c r="DI122" s="950"/>
      <c r="DJ122" s="950"/>
      <c r="DK122" s="950"/>
      <c r="DL122" s="950">
        <v>29417156</v>
      </c>
      <c r="DM122" s="950"/>
      <c r="DN122" s="950"/>
      <c r="DO122" s="950"/>
      <c r="DP122" s="950"/>
      <c r="DQ122" s="950">
        <v>26543723</v>
      </c>
      <c r="DR122" s="950"/>
      <c r="DS122" s="950"/>
      <c r="DT122" s="950"/>
      <c r="DU122" s="950"/>
      <c r="DV122" s="951">
        <v>8.9</v>
      </c>
      <c r="DW122" s="951"/>
      <c r="DX122" s="951"/>
      <c r="DY122" s="951"/>
      <c r="DZ122" s="952"/>
    </row>
    <row r="123" spans="1:130" s="199" customFormat="1" ht="26.25" customHeight="1">
      <c r="A123" s="1089"/>
      <c r="B123" s="976"/>
      <c r="C123" s="946" t="s">
        <v>440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454</v>
      </c>
      <c r="BP123" s="1036"/>
      <c r="BQ123" s="1095">
        <v>1364898960</v>
      </c>
      <c r="BR123" s="1096"/>
      <c r="BS123" s="1096"/>
      <c r="BT123" s="1096"/>
      <c r="BU123" s="1096"/>
      <c r="BV123" s="1096">
        <v>1359312615</v>
      </c>
      <c r="BW123" s="1096"/>
      <c r="BX123" s="1096"/>
      <c r="BY123" s="1096"/>
      <c r="BZ123" s="1096"/>
      <c r="CA123" s="1096">
        <v>1364047635</v>
      </c>
      <c r="CB123" s="1096"/>
      <c r="CC123" s="1096"/>
      <c r="CD123" s="1096"/>
      <c r="CE123" s="1096"/>
      <c r="CF123" s="1029"/>
      <c r="CG123" s="1030"/>
      <c r="CH123" s="1030"/>
      <c r="CI123" s="1030"/>
      <c r="CJ123" s="1031"/>
      <c r="CK123" s="1040"/>
      <c r="CL123" s="1041"/>
      <c r="CM123" s="1041"/>
      <c r="CN123" s="1041"/>
      <c r="CO123" s="1042"/>
      <c r="CP123" s="1050" t="s">
        <v>393</v>
      </c>
      <c r="CQ123" s="1051"/>
      <c r="CR123" s="1051"/>
      <c r="CS123" s="1051"/>
      <c r="CT123" s="1051"/>
      <c r="CU123" s="1051"/>
      <c r="CV123" s="1051"/>
      <c r="CW123" s="1051"/>
      <c r="CX123" s="1051"/>
      <c r="CY123" s="1051"/>
      <c r="CZ123" s="1051"/>
      <c r="DA123" s="1051"/>
      <c r="DB123" s="1051"/>
      <c r="DC123" s="1051"/>
      <c r="DD123" s="1051"/>
      <c r="DE123" s="1051"/>
      <c r="DF123" s="1052"/>
      <c r="DG123" s="988">
        <v>2784668</v>
      </c>
      <c r="DH123" s="989"/>
      <c r="DI123" s="989"/>
      <c r="DJ123" s="989"/>
      <c r="DK123" s="990"/>
      <c r="DL123" s="991">
        <v>2585168</v>
      </c>
      <c r="DM123" s="989"/>
      <c r="DN123" s="989"/>
      <c r="DO123" s="989"/>
      <c r="DP123" s="990"/>
      <c r="DQ123" s="991">
        <v>2215136</v>
      </c>
      <c r="DR123" s="989"/>
      <c r="DS123" s="989"/>
      <c r="DT123" s="989"/>
      <c r="DU123" s="990"/>
      <c r="DV123" s="992">
        <v>0.7</v>
      </c>
      <c r="DW123" s="993"/>
      <c r="DX123" s="993"/>
      <c r="DY123" s="993"/>
      <c r="DZ123" s="994"/>
    </row>
    <row r="124" spans="1:130" s="199" customFormat="1" ht="26.25" customHeight="1" thickBot="1">
      <c r="A124" s="1089"/>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168</v>
      </c>
      <c r="BR124" s="1058"/>
      <c r="BS124" s="1058"/>
      <c r="BT124" s="1058"/>
      <c r="BU124" s="1058"/>
      <c r="BV124" s="1058">
        <v>162.4</v>
      </c>
      <c r="BW124" s="1058"/>
      <c r="BX124" s="1058"/>
      <c r="BY124" s="1058"/>
      <c r="BZ124" s="1058"/>
      <c r="CA124" s="1058">
        <v>152.69999999999999</v>
      </c>
      <c r="CB124" s="1058"/>
      <c r="CC124" s="1058"/>
      <c r="CD124" s="1058"/>
      <c r="CE124" s="1058"/>
      <c r="CF124" s="1059"/>
      <c r="CG124" s="1060"/>
      <c r="CH124" s="1060"/>
      <c r="CI124" s="1060"/>
      <c r="CJ124" s="1061"/>
      <c r="CK124" s="1043"/>
      <c r="CL124" s="1043"/>
      <c r="CM124" s="1043"/>
      <c r="CN124" s="1043"/>
      <c r="CO124" s="1044"/>
      <c r="CP124" s="1050" t="s">
        <v>456</v>
      </c>
      <c r="CQ124" s="1051"/>
      <c r="CR124" s="1051"/>
      <c r="CS124" s="1051"/>
      <c r="CT124" s="1051"/>
      <c r="CU124" s="1051"/>
      <c r="CV124" s="1051"/>
      <c r="CW124" s="1051"/>
      <c r="CX124" s="1051"/>
      <c r="CY124" s="1051"/>
      <c r="CZ124" s="1051"/>
      <c r="DA124" s="1051"/>
      <c r="DB124" s="1051"/>
      <c r="DC124" s="1051"/>
      <c r="DD124" s="1051"/>
      <c r="DE124" s="1051"/>
      <c r="DF124" s="1052"/>
      <c r="DG124" s="1035">
        <v>2500893</v>
      </c>
      <c r="DH124" s="1014"/>
      <c r="DI124" s="1014"/>
      <c r="DJ124" s="1014"/>
      <c r="DK124" s="1015"/>
      <c r="DL124" s="1013">
        <v>2433622</v>
      </c>
      <c r="DM124" s="1014"/>
      <c r="DN124" s="1014"/>
      <c r="DO124" s="1014"/>
      <c r="DP124" s="1015"/>
      <c r="DQ124" s="1013">
        <v>2402147</v>
      </c>
      <c r="DR124" s="1014"/>
      <c r="DS124" s="1014"/>
      <c r="DT124" s="1014"/>
      <c r="DU124" s="1015"/>
      <c r="DV124" s="1016">
        <v>0.8</v>
      </c>
      <c r="DW124" s="1017"/>
      <c r="DX124" s="1017"/>
      <c r="DY124" s="1017"/>
      <c r="DZ124" s="1018"/>
    </row>
    <row r="125" spans="1:130" s="199" customFormat="1" ht="26.25" customHeight="1">
      <c r="A125" s="1089"/>
      <c r="B125" s="976"/>
      <c r="C125" s="946" t="s">
        <v>445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2264878</v>
      </c>
      <c r="AB125" s="989"/>
      <c r="AC125" s="989"/>
      <c r="AD125" s="989"/>
      <c r="AE125" s="990"/>
      <c r="AF125" s="991">
        <v>2019312</v>
      </c>
      <c r="AG125" s="989"/>
      <c r="AH125" s="989"/>
      <c r="AI125" s="989"/>
      <c r="AJ125" s="990"/>
      <c r="AK125" s="991">
        <v>1870838</v>
      </c>
      <c r="AL125" s="989"/>
      <c r="AM125" s="989"/>
      <c r="AN125" s="989"/>
      <c r="AO125" s="990"/>
      <c r="AP125" s="992">
        <v>0.6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457</v>
      </c>
      <c r="CL125" s="1038"/>
      <c r="CM125" s="1038"/>
      <c r="CN125" s="1038"/>
      <c r="CO125" s="1039"/>
      <c r="CP125" s="970" t="s">
        <v>458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459</v>
      </c>
      <c r="CQ126" s="980"/>
      <c r="CR126" s="980"/>
      <c r="CS126" s="980"/>
      <c r="CT126" s="980"/>
      <c r="CU126" s="980"/>
      <c r="CV126" s="980"/>
      <c r="CW126" s="980"/>
      <c r="CX126" s="980"/>
      <c r="CY126" s="980"/>
      <c r="CZ126" s="980"/>
      <c r="DA126" s="980"/>
      <c r="DB126" s="980"/>
      <c r="DC126" s="980"/>
      <c r="DD126" s="980"/>
      <c r="DE126" s="980"/>
      <c r="DF126" s="981"/>
      <c r="DG126" s="949">
        <v>910584</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460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461</v>
      </c>
      <c r="AY127" s="1063"/>
      <c r="AZ127" s="1063"/>
      <c r="BA127" s="1063"/>
      <c r="BB127" s="1063"/>
      <c r="BC127" s="1063"/>
      <c r="BD127" s="1063"/>
      <c r="BE127" s="1064"/>
      <c r="BF127" s="1065" t="s">
        <v>462</v>
      </c>
      <c r="BG127" s="1063"/>
      <c r="BH127" s="1063"/>
      <c r="BI127" s="1063"/>
      <c r="BJ127" s="1063"/>
      <c r="BK127" s="1063"/>
      <c r="BL127" s="1064"/>
      <c r="BM127" s="1065" t="s">
        <v>463</v>
      </c>
      <c r="BN127" s="1063"/>
      <c r="BO127" s="1063"/>
      <c r="BP127" s="1063"/>
      <c r="BQ127" s="1063"/>
      <c r="BR127" s="1063"/>
      <c r="BS127" s="1064"/>
      <c r="BT127" s="1065" t="s">
        <v>464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467</v>
      </c>
      <c r="X128" s="1075"/>
      <c r="Y128" s="1075"/>
      <c r="Z128" s="1076"/>
      <c r="AA128" s="1077">
        <v>28305164</v>
      </c>
      <c r="AB128" s="1078"/>
      <c r="AC128" s="1078"/>
      <c r="AD128" s="1078"/>
      <c r="AE128" s="1079"/>
      <c r="AF128" s="1080">
        <v>28357515</v>
      </c>
      <c r="AG128" s="1078"/>
      <c r="AH128" s="1078"/>
      <c r="AI128" s="1078"/>
      <c r="AJ128" s="1079"/>
      <c r="AK128" s="1080">
        <v>29327990</v>
      </c>
      <c r="AL128" s="1078"/>
      <c r="AM128" s="1078"/>
      <c r="AN128" s="1078"/>
      <c r="AO128" s="1079"/>
      <c r="AP128" s="1081"/>
      <c r="AQ128" s="1082"/>
      <c r="AR128" s="1082"/>
      <c r="AS128" s="1082"/>
      <c r="AT128" s="1083"/>
      <c r="AU128" s="235"/>
      <c r="AV128" s="235"/>
      <c r="AW128" s="235"/>
      <c r="AX128" s="918" t="s">
        <v>468</v>
      </c>
      <c r="AY128" s="919"/>
      <c r="AZ128" s="919"/>
      <c r="BA128" s="919"/>
      <c r="BB128" s="919"/>
      <c r="BC128" s="919"/>
      <c r="BD128" s="919"/>
      <c r="BE128" s="920"/>
      <c r="BF128" s="1084" t="s">
        <v>469</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v>26031490</v>
      </c>
      <c r="DH128" s="1070"/>
      <c r="DI128" s="1070"/>
      <c r="DJ128" s="1070"/>
      <c r="DK128" s="1070"/>
      <c r="DL128" s="1070">
        <v>24050993</v>
      </c>
      <c r="DM128" s="1070"/>
      <c r="DN128" s="1070"/>
      <c r="DO128" s="1070"/>
      <c r="DP128" s="1070"/>
      <c r="DQ128" s="1070">
        <v>18857695</v>
      </c>
      <c r="DR128" s="1070"/>
      <c r="DS128" s="1070"/>
      <c r="DT128" s="1070"/>
      <c r="DU128" s="1070"/>
      <c r="DV128" s="1071">
        <v>6.4</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355236154</v>
      </c>
      <c r="AB129" s="989"/>
      <c r="AC129" s="989"/>
      <c r="AD129" s="989"/>
      <c r="AE129" s="990"/>
      <c r="AF129" s="991">
        <v>357652638</v>
      </c>
      <c r="AG129" s="989"/>
      <c r="AH129" s="989"/>
      <c r="AI129" s="989"/>
      <c r="AJ129" s="990"/>
      <c r="AK129" s="991">
        <v>360350301</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63611643</v>
      </c>
      <c r="AB130" s="989"/>
      <c r="AC130" s="989"/>
      <c r="AD130" s="989"/>
      <c r="AE130" s="990"/>
      <c r="AF130" s="991">
        <v>64478486</v>
      </c>
      <c r="AG130" s="989"/>
      <c r="AH130" s="989"/>
      <c r="AI130" s="989"/>
      <c r="AJ130" s="990"/>
      <c r="AK130" s="991">
        <v>63603442</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12.2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291624511</v>
      </c>
      <c r="AB131" s="1014"/>
      <c r="AC131" s="1014"/>
      <c r="AD131" s="1014"/>
      <c r="AE131" s="1015"/>
      <c r="AF131" s="1013">
        <v>293174152</v>
      </c>
      <c r="AG131" s="1014"/>
      <c r="AH131" s="1014"/>
      <c r="AI131" s="1014"/>
      <c r="AJ131" s="1015"/>
      <c r="AK131" s="1013">
        <v>296746859</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v>152.69999999999999</v>
      </c>
      <c r="BG131" s="1118"/>
      <c r="BH131" s="1118"/>
      <c r="BI131" s="1118"/>
      <c r="BJ131" s="1118"/>
      <c r="BK131" s="1118"/>
      <c r="BL131" s="1119"/>
      <c r="BM131" s="1117">
        <v>400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11.98370942</v>
      </c>
      <c r="AB132" s="1130"/>
      <c r="AC132" s="1130"/>
      <c r="AD132" s="1130"/>
      <c r="AE132" s="1131"/>
      <c r="AF132" s="1132">
        <v>12.50026078</v>
      </c>
      <c r="AG132" s="1130"/>
      <c r="AH132" s="1130"/>
      <c r="AI132" s="1130"/>
      <c r="AJ132" s="1131"/>
      <c r="AK132" s="1132">
        <v>12.134778349999999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12.6</v>
      </c>
      <c r="AB133" s="1113"/>
      <c r="AC133" s="1113"/>
      <c r="AD133" s="1113"/>
      <c r="AE133" s="1114"/>
      <c r="AF133" s="1112">
        <v>12.4</v>
      </c>
      <c r="AG133" s="1113"/>
      <c r="AH133" s="1113"/>
      <c r="AI133" s="1113"/>
      <c r="AJ133" s="1114"/>
      <c r="AK133" s="1112">
        <v>12.2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481</v>
      </c>
      <c r="B5" s="248"/>
      <c r="C5" s="248"/>
      <c r="D5" s="248"/>
      <c r="E5" s="248"/>
      <c r="F5" s="248"/>
      <c r="G5" s="248"/>
      <c r="H5" s="248"/>
      <c r="I5" s="248"/>
      <c r="J5" s="248"/>
      <c r="K5" s="248"/>
      <c r="L5" s="248"/>
      <c r="M5" s="248"/>
      <c r="N5" s="248"/>
      <c r="O5" s="249"/>
    </row>
    <row r="6" spans="1:16" ht="13.2">
      <c r="A6" s="250"/>
      <c r="B6" s="246"/>
      <c r="C6" s="246"/>
      <c r="D6" s="246"/>
      <c r="E6" s="246"/>
      <c r="F6" s="246"/>
      <c r="G6" s="251" t="s">
        <v>482</v>
      </c>
      <c r="H6" s="251"/>
      <c r="I6" s="251"/>
      <c r="J6" s="251"/>
      <c r="K6" s="246"/>
      <c r="L6" s="246"/>
      <c r="M6" s="246"/>
      <c r="N6" s="246"/>
    </row>
    <row r="7" spans="1:16" ht="13.2">
      <c r="A7" s="250"/>
      <c r="B7" s="246"/>
      <c r="C7" s="246"/>
      <c r="D7" s="246"/>
      <c r="E7" s="246"/>
      <c r="F7" s="246"/>
      <c r="G7" s="253"/>
      <c r="H7" s="254"/>
      <c r="I7" s="254"/>
      <c r="J7" s="255"/>
      <c r="K7" s="1150" t="s">
        <v>483</v>
      </c>
      <c r="L7" s="256"/>
      <c r="M7" s="257" t="s">
        <v>484</v>
      </c>
      <c r="N7" s="258"/>
    </row>
    <row r="8" spans="1:16" ht="13.2">
      <c r="A8" s="250"/>
      <c r="B8" s="246"/>
      <c r="C8" s="246"/>
      <c r="D8" s="246"/>
      <c r="E8" s="246"/>
      <c r="F8" s="246"/>
      <c r="G8" s="259"/>
      <c r="H8" s="260"/>
      <c r="I8" s="260"/>
      <c r="J8" s="261"/>
      <c r="K8" s="1151"/>
      <c r="L8" s="262" t="s">
        <v>485</v>
      </c>
      <c r="M8" s="263" t="s">
        <v>486</v>
      </c>
      <c r="N8" s="264" t="s">
        <v>487</v>
      </c>
    </row>
    <row r="9" spans="1:16" ht="13.2">
      <c r="A9" s="250"/>
      <c r="B9" s="246"/>
      <c r="C9" s="246"/>
      <c r="D9" s="246"/>
      <c r="E9" s="246"/>
      <c r="F9" s="246"/>
      <c r="G9" s="1152" t="s">
        <v>488</v>
      </c>
      <c r="H9" s="1153"/>
      <c r="I9" s="1153"/>
      <c r="J9" s="1154"/>
      <c r="K9" s="265">
        <v>75417348</v>
      </c>
      <c r="L9" s="266">
        <v>49783</v>
      </c>
      <c r="M9" s="267">
        <v>62452</v>
      </c>
      <c r="N9" s="268">
        <v>-20.3</v>
      </c>
    </row>
    <row r="10" spans="1:16" ht="13.2">
      <c r="A10" s="250"/>
      <c r="B10" s="246"/>
      <c r="C10" s="246"/>
      <c r="D10" s="246"/>
      <c r="E10" s="246"/>
      <c r="F10" s="246"/>
      <c r="G10" s="1152" t="s">
        <v>489</v>
      </c>
      <c r="H10" s="1153"/>
      <c r="I10" s="1153"/>
      <c r="J10" s="1154"/>
      <c r="K10" s="269">
        <v>2038245</v>
      </c>
      <c r="L10" s="270">
        <v>1345</v>
      </c>
      <c r="M10" s="271">
        <v>1462</v>
      </c>
      <c r="N10" s="272">
        <v>-8</v>
      </c>
    </row>
    <row r="11" spans="1:16" ht="13.5" customHeight="1">
      <c r="A11" s="250"/>
      <c r="B11" s="246"/>
      <c r="C11" s="246"/>
      <c r="D11" s="246"/>
      <c r="E11" s="246"/>
      <c r="F11" s="246"/>
      <c r="G11" s="1152" t="s">
        <v>490</v>
      </c>
      <c r="H11" s="1153"/>
      <c r="I11" s="1153"/>
      <c r="J11" s="1154"/>
      <c r="K11" s="269">
        <v>43364</v>
      </c>
      <c r="L11" s="270">
        <v>29</v>
      </c>
      <c r="M11" s="271">
        <v>131</v>
      </c>
      <c r="N11" s="272">
        <v>-77.900000000000006</v>
      </c>
    </row>
    <row r="12" spans="1:16" ht="13.5" customHeight="1">
      <c r="A12" s="250"/>
      <c r="B12" s="246"/>
      <c r="C12" s="246"/>
      <c r="D12" s="246"/>
      <c r="E12" s="246"/>
      <c r="F12" s="246"/>
      <c r="G12" s="1152" t="s">
        <v>491</v>
      </c>
      <c r="H12" s="1153"/>
      <c r="I12" s="1153"/>
      <c r="J12" s="1154"/>
      <c r="K12" s="269">
        <v>653075</v>
      </c>
      <c r="L12" s="270">
        <v>431</v>
      </c>
      <c r="M12" s="271">
        <v>1277</v>
      </c>
      <c r="N12" s="272">
        <v>-66.2</v>
      </c>
    </row>
    <row r="13" spans="1:16" ht="13.5" customHeight="1">
      <c r="A13" s="250"/>
      <c r="B13" s="246"/>
      <c r="C13" s="246"/>
      <c r="D13" s="246"/>
      <c r="E13" s="246"/>
      <c r="F13" s="246"/>
      <c r="G13" s="1152" t="s">
        <v>492</v>
      </c>
      <c r="H13" s="1153"/>
      <c r="I13" s="1153"/>
      <c r="J13" s="1154"/>
      <c r="K13" s="269">
        <v>100000</v>
      </c>
      <c r="L13" s="270">
        <v>66</v>
      </c>
      <c r="M13" s="271">
        <v>5</v>
      </c>
      <c r="N13" s="272">
        <v>1220</v>
      </c>
    </row>
    <row r="14" spans="1:16" ht="13.5" customHeight="1">
      <c r="A14" s="250"/>
      <c r="B14" s="246"/>
      <c r="C14" s="246"/>
      <c r="D14" s="246"/>
      <c r="E14" s="246"/>
      <c r="F14" s="246"/>
      <c r="G14" s="1152" t="s">
        <v>493</v>
      </c>
      <c r="H14" s="1153"/>
      <c r="I14" s="1153"/>
      <c r="J14" s="1154"/>
      <c r="K14" s="269">
        <v>608915</v>
      </c>
      <c r="L14" s="270">
        <v>402</v>
      </c>
      <c r="M14" s="271">
        <v>1919</v>
      </c>
      <c r="N14" s="272">
        <v>-79.099999999999994</v>
      </c>
    </row>
    <row r="15" spans="1:16" ht="13.5" customHeight="1">
      <c r="A15" s="250"/>
      <c r="B15" s="246"/>
      <c r="C15" s="246"/>
      <c r="D15" s="246"/>
      <c r="E15" s="246"/>
      <c r="F15" s="246"/>
      <c r="G15" s="1152" t="s">
        <v>494</v>
      </c>
      <c r="H15" s="1153"/>
      <c r="I15" s="1153"/>
      <c r="J15" s="1154"/>
      <c r="K15" s="269">
        <v>3786093</v>
      </c>
      <c r="L15" s="270">
        <v>2499</v>
      </c>
      <c r="M15" s="271">
        <v>1219</v>
      </c>
      <c r="N15" s="272">
        <v>105</v>
      </c>
    </row>
    <row r="16" spans="1:16" ht="13.2">
      <c r="A16" s="250"/>
      <c r="B16" s="246"/>
      <c r="C16" s="246"/>
      <c r="D16" s="246"/>
      <c r="E16" s="246"/>
      <c r="F16" s="246"/>
      <c r="G16" s="1155" t="s">
        <v>495</v>
      </c>
      <c r="H16" s="1156"/>
      <c r="I16" s="1156"/>
      <c r="J16" s="1157"/>
      <c r="K16" s="270">
        <v>-6702526</v>
      </c>
      <c r="L16" s="270">
        <v>-4424</v>
      </c>
      <c r="M16" s="271">
        <v>-4920</v>
      </c>
      <c r="N16" s="272">
        <v>-10.1</v>
      </c>
    </row>
    <row r="17" spans="1:16" ht="13.2">
      <c r="A17" s="250"/>
      <c r="B17" s="246"/>
      <c r="C17" s="246"/>
      <c r="D17" s="246"/>
      <c r="E17" s="246"/>
      <c r="F17" s="246"/>
      <c r="G17" s="1155" t="s">
        <v>171</v>
      </c>
      <c r="H17" s="1156"/>
      <c r="I17" s="1156"/>
      <c r="J17" s="1157"/>
      <c r="K17" s="270">
        <v>75944514</v>
      </c>
      <c r="L17" s="270">
        <v>50131</v>
      </c>
      <c r="M17" s="271">
        <v>63546</v>
      </c>
      <c r="N17" s="272">
        <v>-21.1</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496</v>
      </c>
      <c r="H19" s="246"/>
      <c r="I19" s="246"/>
      <c r="J19" s="246"/>
      <c r="K19" s="246"/>
      <c r="L19" s="246"/>
      <c r="M19" s="246"/>
      <c r="N19" s="246"/>
    </row>
    <row r="20" spans="1:16" ht="13.2">
      <c r="A20" s="250"/>
      <c r="B20" s="246"/>
      <c r="C20" s="246"/>
      <c r="D20" s="246"/>
      <c r="E20" s="246"/>
      <c r="F20" s="246"/>
      <c r="G20" s="274"/>
      <c r="H20" s="275"/>
      <c r="I20" s="275"/>
      <c r="J20" s="276"/>
      <c r="K20" s="277" t="s">
        <v>497</v>
      </c>
      <c r="L20" s="278" t="s">
        <v>498</v>
      </c>
      <c r="M20" s="279" t="s">
        <v>499</v>
      </c>
      <c r="N20" s="280"/>
    </row>
    <row r="21" spans="1:16" s="286" customFormat="1" ht="13.2">
      <c r="A21" s="281"/>
      <c r="B21" s="251"/>
      <c r="C21" s="251"/>
      <c r="D21" s="251"/>
      <c r="E21" s="251"/>
      <c r="F21" s="251"/>
      <c r="G21" s="1147" t="s">
        <v>500</v>
      </c>
      <c r="H21" s="1148"/>
      <c r="I21" s="1148"/>
      <c r="J21" s="1149"/>
      <c r="K21" s="282">
        <v>9.5</v>
      </c>
      <c r="L21" s="283">
        <v>10.75</v>
      </c>
      <c r="M21" s="284">
        <v>-1.25</v>
      </c>
      <c r="N21" s="251"/>
      <c r="O21" s="285"/>
      <c r="P21" s="281"/>
    </row>
    <row r="22" spans="1:16" s="286" customFormat="1" ht="13.2">
      <c r="A22" s="281"/>
      <c r="B22" s="251"/>
      <c r="C22" s="251"/>
      <c r="D22" s="251"/>
      <c r="E22" s="251"/>
      <c r="F22" s="251"/>
      <c r="G22" s="1147" t="s">
        <v>501</v>
      </c>
      <c r="H22" s="1148"/>
      <c r="I22" s="1148"/>
      <c r="J22" s="1149"/>
      <c r="K22" s="287">
        <v>102.7</v>
      </c>
      <c r="L22" s="288">
        <v>99.9</v>
      </c>
      <c r="M22" s="289">
        <v>2.8</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502</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503</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504</v>
      </c>
      <c r="H29" s="251"/>
      <c r="I29" s="251"/>
      <c r="J29" s="251"/>
      <c r="K29" s="246"/>
      <c r="L29" s="246"/>
      <c r="M29" s="246"/>
      <c r="N29" s="246"/>
      <c r="O29" s="295"/>
    </row>
    <row r="30" spans="1:16" ht="13.2">
      <c r="A30" s="250"/>
      <c r="B30" s="246"/>
      <c r="C30" s="246"/>
      <c r="D30" s="246"/>
      <c r="E30" s="246"/>
      <c r="F30" s="246"/>
      <c r="G30" s="253"/>
      <c r="H30" s="254"/>
      <c r="I30" s="254"/>
      <c r="J30" s="255"/>
      <c r="K30" s="1150" t="s">
        <v>483</v>
      </c>
      <c r="L30" s="256"/>
      <c r="M30" s="257" t="s">
        <v>484</v>
      </c>
      <c r="N30" s="258"/>
    </row>
    <row r="31" spans="1:16" ht="13.2">
      <c r="A31" s="250"/>
      <c r="B31" s="246"/>
      <c r="C31" s="246"/>
      <c r="D31" s="246"/>
      <c r="E31" s="246"/>
      <c r="F31" s="246"/>
      <c r="G31" s="259"/>
      <c r="H31" s="260"/>
      <c r="I31" s="260"/>
      <c r="J31" s="261"/>
      <c r="K31" s="1151"/>
      <c r="L31" s="262" t="s">
        <v>485</v>
      </c>
      <c r="M31" s="263" t="s">
        <v>486</v>
      </c>
      <c r="N31" s="264" t="s">
        <v>487</v>
      </c>
    </row>
    <row r="32" spans="1:16" ht="27" customHeight="1">
      <c r="A32" s="250"/>
      <c r="B32" s="246"/>
      <c r="C32" s="246"/>
      <c r="D32" s="246"/>
      <c r="E32" s="246"/>
      <c r="F32" s="246"/>
      <c r="G32" s="1163" t="s">
        <v>505</v>
      </c>
      <c r="H32" s="1164"/>
      <c r="I32" s="1164"/>
      <c r="J32" s="1165"/>
      <c r="K32" s="296">
        <v>53036221</v>
      </c>
      <c r="L32" s="296">
        <v>35009</v>
      </c>
      <c r="M32" s="297">
        <v>33321</v>
      </c>
      <c r="N32" s="298">
        <v>5.0999999999999996</v>
      </c>
    </row>
    <row r="33" spans="1:16" ht="13.5" customHeight="1">
      <c r="A33" s="250"/>
      <c r="B33" s="246"/>
      <c r="C33" s="246"/>
      <c r="D33" s="246"/>
      <c r="E33" s="246"/>
      <c r="F33" s="246"/>
      <c r="G33" s="1163" t="s">
        <v>506</v>
      </c>
      <c r="H33" s="1164"/>
      <c r="I33" s="1164"/>
      <c r="J33" s="1165"/>
      <c r="K33" s="296">
        <v>4499867</v>
      </c>
      <c r="L33" s="296">
        <v>2970</v>
      </c>
      <c r="M33" s="297">
        <v>3258</v>
      </c>
      <c r="N33" s="298">
        <v>-8.8000000000000007</v>
      </c>
    </row>
    <row r="34" spans="1:16" ht="27" customHeight="1">
      <c r="A34" s="250"/>
      <c r="B34" s="246"/>
      <c r="C34" s="246"/>
      <c r="D34" s="246"/>
      <c r="E34" s="246"/>
      <c r="F34" s="246"/>
      <c r="G34" s="1163" t="s">
        <v>507</v>
      </c>
      <c r="H34" s="1164"/>
      <c r="I34" s="1164"/>
      <c r="J34" s="1165"/>
      <c r="K34" s="296">
        <v>43494658</v>
      </c>
      <c r="L34" s="296">
        <v>28711</v>
      </c>
      <c r="M34" s="297">
        <v>20639</v>
      </c>
      <c r="N34" s="298">
        <v>39.1</v>
      </c>
    </row>
    <row r="35" spans="1:16" ht="27" customHeight="1">
      <c r="A35" s="250"/>
      <c r="B35" s="246"/>
      <c r="C35" s="246"/>
      <c r="D35" s="246"/>
      <c r="E35" s="246"/>
      <c r="F35" s="246"/>
      <c r="G35" s="1163" t="s">
        <v>508</v>
      </c>
      <c r="H35" s="1164"/>
      <c r="I35" s="1164"/>
      <c r="J35" s="1165"/>
      <c r="K35" s="296">
        <v>24939065</v>
      </c>
      <c r="L35" s="296">
        <v>16462</v>
      </c>
      <c r="M35" s="297">
        <v>12279</v>
      </c>
      <c r="N35" s="298">
        <v>34.1</v>
      </c>
    </row>
    <row r="36" spans="1:16" ht="27" customHeight="1">
      <c r="A36" s="250"/>
      <c r="B36" s="246"/>
      <c r="C36" s="246"/>
      <c r="D36" s="246"/>
      <c r="E36" s="246"/>
      <c r="F36" s="246"/>
      <c r="G36" s="1163" t="s">
        <v>509</v>
      </c>
      <c r="H36" s="1164"/>
      <c r="I36" s="1164"/>
      <c r="J36" s="1165"/>
      <c r="K36" s="296">
        <v>168915</v>
      </c>
      <c r="L36" s="296">
        <v>112</v>
      </c>
      <c r="M36" s="297">
        <v>229</v>
      </c>
      <c r="N36" s="298">
        <v>-51.1</v>
      </c>
    </row>
    <row r="37" spans="1:16" ht="13.5" customHeight="1">
      <c r="A37" s="250"/>
      <c r="B37" s="246"/>
      <c r="C37" s="246"/>
      <c r="D37" s="246"/>
      <c r="E37" s="246"/>
      <c r="F37" s="246"/>
      <c r="G37" s="1163" t="s">
        <v>510</v>
      </c>
      <c r="H37" s="1164"/>
      <c r="I37" s="1164"/>
      <c r="J37" s="1165"/>
      <c r="K37" s="296">
        <v>2773442</v>
      </c>
      <c r="L37" s="296">
        <v>1831</v>
      </c>
      <c r="M37" s="297">
        <v>1150</v>
      </c>
      <c r="N37" s="298">
        <v>59.2</v>
      </c>
    </row>
    <row r="38" spans="1:16" ht="27" customHeight="1">
      <c r="A38" s="250"/>
      <c r="B38" s="246"/>
      <c r="C38" s="246"/>
      <c r="D38" s="246"/>
      <c r="E38" s="246"/>
      <c r="F38" s="246"/>
      <c r="G38" s="1166" t="s">
        <v>511</v>
      </c>
      <c r="H38" s="1167"/>
      <c r="I38" s="1167"/>
      <c r="J38" s="1168"/>
      <c r="K38" s="299">
        <v>28838</v>
      </c>
      <c r="L38" s="299">
        <v>19</v>
      </c>
      <c r="M38" s="300">
        <v>1</v>
      </c>
      <c r="N38" s="301">
        <v>1800</v>
      </c>
      <c r="O38" s="295"/>
    </row>
    <row r="39" spans="1:16" ht="13.2">
      <c r="A39" s="250"/>
      <c r="B39" s="246"/>
      <c r="C39" s="246"/>
      <c r="D39" s="246"/>
      <c r="E39" s="246"/>
      <c r="F39" s="246"/>
      <c r="G39" s="1166" t="s">
        <v>512</v>
      </c>
      <c r="H39" s="1167"/>
      <c r="I39" s="1167"/>
      <c r="J39" s="1168"/>
      <c r="K39" s="302">
        <v>-29327990</v>
      </c>
      <c r="L39" s="302">
        <v>-19359</v>
      </c>
      <c r="M39" s="303">
        <v>-17392</v>
      </c>
      <c r="N39" s="304">
        <v>11.3</v>
      </c>
      <c r="O39" s="295"/>
    </row>
    <row r="40" spans="1:16" ht="27" customHeight="1">
      <c r="A40" s="250"/>
      <c r="B40" s="246"/>
      <c r="C40" s="246"/>
      <c r="D40" s="246"/>
      <c r="E40" s="246"/>
      <c r="F40" s="246"/>
      <c r="G40" s="1163" t="s">
        <v>513</v>
      </c>
      <c r="H40" s="1164"/>
      <c r="I40" s="1164"/>
      <c r="J40" s="1165"/>
      <c r="K40" s="302">
        <v>-63603442</v>
      </c>
      <c r="L40" s="302">
        <v>-41985</v>
      </c>
      <c r="M40" s="303">
        <v>-34463</v>
      </c>
      <c r="N40" s="304">
        <v>21.8</v>
      </c>
      <c r="O40" s="295"/>
    </row>
    <row r="41" spans="1:16" ht="13.2">
      <c r="A41" s="250"/>
      <c r="B41" s="246"/>
      <c r="C41" s="246"/>
      <c r="D41" s="246"/>
      <c r="E41" s="246"/>
      <c r="F41" s="246"/>
      <c r="G41" s="1169" t="s">
        <v>282</v>
      </c>
      <c r="H41" s="1170"/>
      <c r="I41" s="1170"/>
      <c r="J41" s="1171"/>
      <c r="K41" s="296">
        <v>36009574</v>
      </c>
      <c r="L41" s="302">
        <v>23770</v>
      </c>
      <c r="M41" s="303">
        <v>19023</v>
      </c>
      <c r="N41" s="304">
        <v>25</v>
      </c>
      <c r="O41" s="295"/>
    </row>
    <row r="42" spans="1:16" ht="13.2">
      <c r="A42" s="250"/>
      <c r="B42" s="246"/>
      <c r="C42" s="246"/>
      <c r="D42" s="246"/>
      <c r="E42" s="246"/>
      <c r="F42" s="246"/>
      <c r="G42" s="305" t="s">
        <v>514</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515</v>
      </c>
      <c r="B47" s="246"/>
      <c r="C47" s="246"/>
      <c r="D47" s="246"/>
      <c r="E47" s="246"/>
      <c r="F47" s="246"/>
      <c r="G47" s="246"/>
      <c r="H47" s="246"/>
      <c r="I47" s="246"/>
      <c r="J47" s="246"/>
      <c r="K47" s="246"/>
      <c r="L47" s="246"/>
      <c r="M47" s="246"/>
      <c r="N47" s="246"/>
    </row>
    <row r="48" spans="1:16" ht="13.2">
      <c r="A48" s="250"/>
      <c r="B48" s="246"/>
      <c r="C48" s="246"/>
      <c r="D48" s="246"/>
      <c r="E48" s="246"/>
      <c r="F48" s="246"/>
      <c r="G48" s="310" t="s">
        <v>516</v>
      </c>
      <c r="H48" s="310"/>
      <c r="I48" s="310"/>
      <c r="J48" s="310"/>
      <c r="K48" s="310"/>
      <c r="L48" s="310"/>
      <c r="M48" s="311"/>
      <c r="N48" s="310"/>
    </row>
    <row r="49" spans="1:14" ht="13.5" customHeight="1">
      <c r="A49" s="250"/>
      <c r="B49" s="246"/>
      <c r="C49" s="246"/>
      <c r="D49" s="246"/>
      <c r="E49" s="246"/>
      <c r="F49" s="246"/>
      <c r="G49" s="312"/>
      <c r="H49" s="313"/>
      <c r="I49" s="1158" t="s">
        <v>483</v>
      </c>
      <c r="J49" s="1160" t="s">
        <v>517</v>
      </c>
      <c r="K49" s="1161"/>
      <c r="L49" s="1161"/>
      <c r="M49" s="1161"/>
      <c r="N49" s="1162"/>
    </row>
    <row r="50" spans="1:14" ht="13.2">
      <c r="A50" s="250"/>
      <c r="B50" s="246"/>
      <c r="C50" s="246"/>
      <c r="D50" s="246"/>
      <c r="E50" s="246"/>
      <c r="F50" s="246"/>
      <c r="G50" s="314"/>
      <c r="H50" s="315"/>
      <c r="I50" s="1159"/>
      <c r="J50" s="316" t="s">
        <v>518</v>
      </c>
      <c r="K50" s="317" t="s">
        <v>519</v>
      </c>
      <c r="L50" s="318" t="s">
        <v>520</v>
      </c>
      <c r="M50" s="319" t="s">
        <v>521</v>
      </c>
      <c r="N50" s="320" t="s">
        <v>522</v>
      </c>
    </row>
    <row r="51" spans="1:14" ht="13.2">
      <c r="A51" s="250"/>
      <c r="B51" s="246"/>
      <c r="C51" s="246"/>
      <c r="D51" s="246"/>
      <c r="E51" s="246"/>
      <c r="F51" s="246"/>
      <c r="G51" s="312" t="s">
        <v>523</v>
      </c>
      <c r="H51" s="313"/>
      <c r="I51" s="321">
        <v>72588250</v>
      </c>
      <c r="J51" s="322">
        <v>49738</v>
      </c>
      <c r="K51" s="323">
        <v>-13.8</v>
      </c>
      <c r="L51" s="324">
        <v>47129</v>
      </c>
      <c r="M51" s="325">
        <v>-3.4</v>
      </c>
      <c r="N51" s="326">
        <v>-10.4</v>
      </c>
    </row>
    <row r="52" spans="1:14" ht="13.2">
      <c r="A52" s="250"/>
      <c r="B52" s="246"/>
      <c r="C52" s="246"/>
      <c r="D52" s="246"/>
      <c r="E52" s="246"/>
      <c r="F52" s="246"/>
      <c r="G52" s="327"/>
      <c r="H52" s="328" t="s">
        <v>524</v>
      </c>
      <c r="I52" s="329">
        <v>28210052</v>
      </c>
      <c r="J52" s="330">
        <v>19330</v>
      </c>
      <c r="K52" s="331">
        <v>-16.100000000000001</v>
      </c>
      <c r="L52" s="332">
        <v>23069</v>
      </c>
      <c r="M52" s="333">
        <v>-10.199999999999999</v>
      </c>
      <c r="N52" s="334">
        <v>-5.9</v>
      </c>
    </row>
    <row r="53" spans="1:14" ht="13.2">
      <c r="A53" s="250"/>
      <c r="B53" s="246"/>
      <c r="C53" s="246"/>
      <c r="D53" s="246"/>
      <c r="E53" s="246"/>
      <c r="F53" s="246"/>
      <c r="G53" s="312" t="s">
        <v>525</v>
      </c>
      <c r="H53" s="313"/>
      <c r="I53" s="321">
        <v>86749528</v>
      </c>
      <c r="J53" s="322">
        <v>58840</v>
      </c>
      <c r="K53" s="323">
        <v>18.3</v>
      </c>
      <c r="L53" s="324">
        <v>50848</v>
      </c>
      <c r="M53" s="325">
        <v>7.9</v>
      </c>
      <c r="N53" s="326">
        <v>10.4</v>
      </c>
    </row>
    <row r="54" spans="1:14" ht="13.2">
      <c r="A54" s="250"/>
      <c r="B54" s="246"/>
      <c r="C54" s="246"/>
      <c r="D54" s="246"/>
      <c r="E54" s="246"/>
      <c r="F54" s="246"/>
      <c r="G54" s="327"/>
      <c r="H54" s="328" t="s">
        <v>524</v>
      </c>
      <c r="I54" s="329">
        <v>28786297</v>
      </c>
      <c r="J54" s="330">
        <v>19525</v>
      </c>
      <c r="K54" s="331">
        <v>1</v>
      </c>
      <c r="L54" s="332">
        <v>22583</v>
      </c>
      <c r="M54" s="333">
        <v>-2.1</v>
      </c>
      <c r="N54" s="334">
        <v>3.1</v>
      </c>
    </row>
    <row r="55" spans="1:14" ht="13.2">
      <c r="A55" s="250"/>
      <c r="B55" s="246"/>
      <c r="C55" s="246"/>
      <c r="D55" s="246"/>
      <c r="E55" s="246"/>
      <c r="F55" s="246"/>
      <c r="G55" s="312" t="s">
        <v>526</v>
      </c>
      <c r="H55" s="313"/>
      <c r="I55" s="321">
        <v>83730554</v>
      </c>
      <c r="J55" s="322">
        <v>56334</v>
      </c>
      <c r="K55" s="323">
        <v>-4.3</v>
      </c>
      <c r="L55" s="324">
        <v>53572</v>
      </c>
      <c r="M55" s="325">
        <v>5.4</v>
      </c>
      <c r="N55" s="326">
        <v>-9.6999999999999993</v>
      </c>
    </row>
    <row r="56" spans="1:14" ht="13.2">
      <c r="A56" s="250"/>
      <c r="B56" s="246"/>
      <c r="C56" s="246"/>
      <c r="D56" s="246"/>
      <c r="E56" s="246"/>
      <c r="F56" s="246"/>
      <c r="G56" s="327"/>
      <c r="H56" s="328" t="s">
        <v>524</v>
      </c>
      <c r="I56" s="329">
        <v>34239098</v>
      </c>
      <c r="J56" s="330">
        <v>23036</v>
      </c>
      <c r="K56" s="331">
        <v>18</v>
      </c>
      <c r="L56" s="332">
        <v>25259</v>
      </c>
      <c r="M56" s="333">
        <v>11.8</v>
      </c>
      <c r="N56" s="334">
        <v>6.2</v>
      </c>
    </row>
    <row r="57" spans="1:14" ht="13.2">
      <c r="A57" s="250"/>
      <c r="B57" s="246"/>
      <c r="C57" s="246"/>
      <c r="D57" s="246"/>
      <c r="E57" s="246"/>
      <c r="F57" s="246"/>
      <c r="G57" s="312" t="s">
        <v>527</v>
      </c>
      <c r="H57" s="313"/>
      <c r="I57" s="321">
        <v>84445229</v>
      </c>
      <c r="J57" s="322">
        <v>56261</v>
      </c>
      <c r="K57" s="323">
        <v>-0.1</v>
      </c>
      <c r="L57" s="324">
        <v>51898</v>
      </c>
      <c r="M57" s="325">
        <v>-3.1</v>
      </c>
      <c r="N57" s="326">
        <v>3</v>
      </c>
    </row>
    <row r="58" spans="1:14" ht="13.2">
      <c r="A58" s="250"/>
      <c r="B58" s="246"/>
      <c r="C58" s="246"/>
      <c r="D58" s="246"/>
      <c r="E58" s="246"/>
      <c r="F58" s="246"/>
      <c r="G58" s="327"/>
      <c r="H58" s="328" t="s">
        <v>524</v>
      </c>
      <c r="I58" s="329">
        <v>34665245</v>
      </c>
      <c r="J58" s="330">
        <v>23095</v>
      </c>
      <c r="K58" s="331">
        <v>0.3</v>
      </c>
      <c r="L58" s="332">
        <v>25986</v>
      </c>
      <c r="M58" s="333">
        <v>2.9</v>
      </c>
      <c r="N58" s="334">
        <v>-2.6</v>
      </c>
    </row>
    <row r="59" spans="1:14" ht="13.2">
      <c r="A59" s="250"/>
      <c r="B59" s="246"/>
      <c r="C59" s="246"/>
      <c r="D59" s="246"/>
      <c r="E59" s="246"/>
      <c r="F59" s="246"/>
      <c r="G59" s="312" t="s">
        <v>528</v>
      </c>
      <c r="H59" s="313"/>
      <c r="I59" s="321">
        <v>87765993</v>
      </c>
      <c r="J59" s="322">
        <v>57934</v>
      </c>
      <c r="K59" s="323">
        <v>3</v>
      </c>
      <c r="L59" s="324">
        <v>51684</v>
      </c>
      <c r="M59" s="325">
        <v>-0.4</v>
      </c>
      <c r="N59" s="326">
        <v>3.4</v>
      </c>
    </row>
    <row r="60" spans="1:14" ht="13.2">
      <c r="A60" s="250"/>
      <c r="B60" s="246"/>
      <c r="C60" s="246"/>
      <c r="D60" s="246"/>
      <c r="E60" s="246"/>
      <c r="F60" s="246"/>
      <c r="G60" s="327"/>
      <c r="H60" s="328" t="s">
        <v>524</v>
      </c>
      <c r="I60" s="335">
        <v>39576091</v>
      </c>
      <c r="J60" s="330">
        <v>26124</v>
      </c>
      <c r="K60" s="331">
        <v>13.1</v>
      </c>
      <c r="L60" s="332">
        <v>26671</v>
      </c>
      <c r="M60" s="333">
        <v>2.6</v>
      </c>
      <c r="N60" s="334">
        <v>10.5</v>
      </c>
    </row>
    <row r="61" spans="1:14" ht="13.2">
      <c r="A61" s="250"/>
      <c r="B61" s="246"/>
      <c r="C61" s="246"/>
      <c r="D61" s="246"/>
      <c r="E61" s="246"/>
      <c r="F61" s="246"/>
      <c r="G61" s="312" t="s">
        <v>529</v>
      </c>
      <c r="H61" s="336"/>
      <c r="I61" s="337">
        <v>83055911</v>
      </c>
      <c r="J61" s="338">
        <v>55821</v>
      </c>
      <c r="K61" s="339">
        <v>0.6</v>
      </c>
      <c r="L61" s="340">
        <v>51026</v>
      </c>
      <c r="M61" s="341">
        <v>1.3</v>
      </c>
      <c r="N61" s="326">
        <v>-0.7</v>
      </c>
    </row>
    <row r="62" spans="1:14" ht="13.2">
      <c r="A62" s="250"/>
      <c r="B62" s="246"/>
      <c r="C62" s="246"/>
      <c r="D62" s="246"/>
      <c r="E62" s="246"/>
      <c r="F62" s="246"/>
      <c r="G62" s="327"/>
      <c r="H62" s="328" t="s">
        <v>524</v>
      </c>
      <c r="I62" s="329">
        <v>33095357</v>
      </c>
      <c r="J62" s="330">
        <v>22222</v>
      </c>
      <c r="K62" s="331">
        <v>3.3</v>
      </c>
      <c r="L62" s="332">
        <v>24714</v>
      </c>
      <c r="M62" s="333">
        <v>1</v>
      </c>
      <c r="N62" s="334">
        <v>2.2999999999999998</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72" t="s">
        <v>3</v>
      </c>
      <c r="D47" s="1172"/>
      <c r="E47" s="1173"/>
      <c r="F47" s="11">
        <v>4.1399999999999997</v>
      </c>
      <c r="G47" s="12">
        <v>5.6</v>
      </c>
      <c r="H47" s="12">
        <v>5.62</v>
      </c>
      <c r="I47" s="12">
        <v>6.26</v>
      </c>
      <c r="J47" s="13">
        <v>6.72</v>
      </c>
    </row>
    <row r="48" spans="2:10" ht="57.75" customHeight="1">
      <c r="B48" s="14"/>
      <c r="C48" s="1174" t="s">
        <v>4</v>
      </c>
      <c r="D48" s="1174"/>
      <c r="E48" s="1175"/>
      <c r="F48" s="15">
        <v>2.56</v>
      </c>
      <c r="G48" s="16">
        <v>2.62</v>
      </c>
      <c r="H48" s="16">
        <v>2.17</v>
      </c>
      <c r="I48" s="16">
        <v>2.99</v>
      </c>
      <c r="J48" s="17">
        <v>2.62</v>
      </c>
    </row>
    <row r="49" spans="2:10" ht="57.75" customHeight="1" thickBot="1">
      <c r="B49" s="18"/>
      <c r="C49" s="1176" t="s">
        <v>5</v>
      </c>
      <c r="D49" s="1176"/>
      <c r="E49" s="1177"/>
      <c r="F49" s="19">
        <v>1.41</v>
      </c>
      <c r="G49" s="20">
        <v>1.62</v>
      </c>
      <c r="H49" s="20" t="s">
        <v>536</v>
      </c>
      <c r="I49" s="20">
        <v>1.59</v>
      </c>
      <c r="J49" s="21">
        <v>0.16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2018-11-02T08:45:47Z</cp:lastPrinted>
  <dcterms:modified xsi:type="dcterms:W3CDTF">2018-11-28T10:37:30Z</dcterms:modified>
</cp:coreProperties>
</file>