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2_HP掲載用（政令指定都市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BW40" i="9"/>
  <c r="BE40" i="9"/>
  <c r="AM40" i="9"/>
  <c r="U40" i="9"/>
  <c r="BW39" i="9"/>
  <c r="BE39" i="9"/>
  <c r="AM39" i="9"/>
  <c r="U39" i="9"/>
  <c r="BW38" i="9"/>
  <c r="BE38" i="9"/>
  <c r="BW37" i="9"/>
  <c r="BE37" i="9"/>
  <c r="BE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C39" i="9" s="1"/>
  <c r="C40" i="9" s="1"/>
  <c r="C41" i="9" s="1"/>
  <c r="U34" i="9"/>
  <c r="U35" i="9" s="1"/>
  <c r="U36" i="9" s="1"/>
  <c r="U37" i="9" s="1"/>
  <c r="U38" i="9" s="1"/>
  <c r="AM34" i="9" l="1"/>
  <c r="AM35" i="9" s="1"/>
  <c r="AM36" i="9" s="1"/>
  <c r="AM37" i="9" s="1"/>
  <c r="AM38" i="9" s="1"/>
  <c r="CO34" i="9" l="1"/>
  <c r="CO35" i="9" s="1"/>
  <c r="CO36" i="9" s="1"/>
  <c r="CO37" i="9" s="1"/>
  <c r="CO38" i="9" s="1"/>
  <c r="CO39" i="9" s="1"/>
  <c r="CO40" i="9" s="1"/>
  <c r="CO41" i="9" s="1"/>
  <c r="CO42" i="9" s="1"/>
  <c r="CO43" i="9" s="1"/>
  <c r="BE34" i="9"/>
  <c r="BE35" i="9" s="1"/>
  <c r="BW34" i="9"/>
  <c r="BW35" i="9" s="1"/>
  <c r="BW36" i="9" s="1"/>
</calcChain>
</file>

<file path=xl/sharedStrings.xml><?xml version="1.0" encoding="utf-8"?>
<sst xmlns="http://schemas.openxmlformats.org/spreadsheetml/2006/main" count="1062" uniqueCount="587">
  <si>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</si>
  <si>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</si>
  <si>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</si>
  <si>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</si>
  <si>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</si>
  <si>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</si>
  <si>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</si>
  <si>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</si>
  <si>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</si>
  <si>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</si>
  <si>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</si>
  <si>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</si>
  <si>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</si>
  <si>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</si>
  <si>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</si>
  <si>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</si>
  <si>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</si>
  <si>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</si>
  <si>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</si>
  <si>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</si>
  <si>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</si>
  <si>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</si>
  <si>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</si>
  <si>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</si>
  <si>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</si>
  <si>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</si>
  <si>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</si>
  <si>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</si>
  <si>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</si>
  <si>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</si>
  <si>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</si>
  <si>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</si>
  <si>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</si>
  <si>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</si>
  <si>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</si>
  <si>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</si>
  <si>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</si>
  <si>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</si>
  <si>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</si>
  <si>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</si>
  <si>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</si>
  <si>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</si>
  <si>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</si>
  <si>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</si>
  <si>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</si>
  <si>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</si>
  <si>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</si>
  <si>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</si>
  <si>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</si>
  <si>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</si>
  <si>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</si>
  <si>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</si>
  <si>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</si>
  <si>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</si>
  <si>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</si>
  <si>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</si>
  <si>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</si>
  <si>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</si>
  <si>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</si>
  <si>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</si>
  <si>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</si>
  <si>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</si>
  <si>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</si>
  <si>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</si>
  <si>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</si>
  <si>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</si>
  <si>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</si>
  <si>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</si>
  <si>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</si>
  <si>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</si>
  <si>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</si>
  <si>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</si>
  <si>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</si>
  <si>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</si>
  <si>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</si>
  <si>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</si>
  <si>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</si>
  <si>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</si>
  <si>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</si>
  <si>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</si>
  <si>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</si>
  <si>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</si>
  <si>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熊本市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</si>
  <si>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</si>
  <si>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</si>
  <si>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</si>
  <si>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</si>
  <si>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</si>
  <si>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</si>
  <si>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</si>
  <si>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</si>
  <si>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</si>
  <si>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</si>
  <si>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</si>
  <si>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</si>
  <si>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</si>
  <si>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</si>
  <si>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</si>
  <si>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</si>
  <si>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</si>
  <si>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</si>
  <si>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</si>
  <si>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</si>
  <si>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</si>
  <si>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</si>
  <si>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</si>
  <si>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</si>
  <si>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</si>
  <si>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</si>
  <si>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</si>
  <si>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</si>
  <si>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</si>
  <si>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</si>
  <si>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</si>
  <si>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</si>
  <si>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</si>
  <si>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</si>
  <si>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</si>
  <si>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</si>
  <si>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</si>
  <si>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</si>
  <si>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</si>
  <si>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</si>
  <si>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</si>
  <si>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</si>
  <si>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</si>
  <si>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</si>
  <si>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</si>
  <si>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</si>
  <si>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</si>
  <si>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</si>
  <si>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</si>
  <si>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</si>
  <si>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</si>
  <si>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</si>
  <si>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</si>
  <si>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</si>
  <si>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</si>
  <si>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</si>
  <si>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</si>
  <si>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</si>
  <si>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</si>
  <si>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</si>
  <si>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</si>
  <si>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</si>
  <si>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</si>
  <si>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</si>
  <si>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</si>
  <si>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</si>
  <si>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</si>
  <si>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</si>
  <si>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</si>
  <si>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</si>
  <si>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</si>
  <si>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</si>
  <si>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</si>
  <si>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</si>
  <si>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</si>
  <si>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</si>
  <si>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</si>
  <si>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</si>
  <si>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</si>
  <si>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</si>
  <si>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</si>
  <si>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</si>
  <si>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</si>
  <si>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</si>
  <si>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</si>
  <si>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</si>
  <si>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</si>
  <si>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</si>
  <si>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</si>
  <si>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</si>
  <si>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</si>
  <si>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</si>
  <si>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</si>
  <si>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</si>
  <si>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</si>
  <si>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</si>
  <si>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</si>
  <si>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</si>
  <si>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</si>
  <si>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</si>
  <si>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</si>
  <si>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</si>
  <si>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</si>
  <si>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</si>
  <si>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</si>
  <si>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</si>
  <si>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</si>
  <si>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</si>
  <si>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</si>
  <si>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</si>
  <si>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</si>
  <si>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</si>
  <si>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</si>
  <si>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熊本県熊本市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</si>
  <si>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</si>
  <si>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</si>
  <si>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</si>
  <si>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</si>
  <si>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</si>
  <si>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</si>
  <si>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</si>
  <si>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</si>
  <si>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</si>
  <si>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</si>
  <si>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</si>
  <si>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</si>
  <si>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</si>
  <si>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</si>
  <si>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</si>
  <si>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</si>
  <si>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</si>
  <si>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</si>
  <si>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</si>
  <si>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</si>
  <si>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</si>
  <si>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</si>
  <si>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</si>
  <si>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</si>
  <si>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</si>
  <si>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</si>
  <si>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</si>
  <si>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</si>
  <si>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</si>
  <si>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</si>
  <si>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</si>
  <si>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</si>
  <si>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</si>
  <si>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</si>
  <si>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</si>
  <si>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</si>
  <si>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</si>
  <si>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</si>
  <si>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</si>
  <si>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</si>
  <si>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</si>
  <si>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</si>
  <si>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</si>
  <si>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</si>
  <si>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</si>
  <si>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</si>
  <si>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</si>
  <si>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</si>
  <si>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</si>
  <si>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</si>
  <si>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</si>
  <si>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</si>
  <si>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</si>
  <si>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</si>
  <si>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</si>
  <si>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</si>
  <si>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</si>
  <si>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</si>
  <si>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</si>
  <si>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</si>
  <si>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</si>
  <si>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</si>
  <si>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</si>
  <si>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</si>
  <si>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</si>
  <si>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</si>
  <si>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</si>
  <si>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</si>
  <si>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</si>
  <si>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</si>
  <si>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</si>
  <si>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</si>
  <si>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</si>
  <si>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</si>
  <si>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</si>
  <si>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</si>
  <si>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</si>
  <si>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</si>
  <si>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</si>
  <si>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</si>
  <si>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</si>
  <si>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</si>
  <si>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</si>
  <si>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</si>
  <si>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</si>
  <si>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</si>
  <si>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</si>
  <si>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</si>
  <si>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</si>
  <si>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</si>
  <si>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</si>
  <si>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</si>
  <si>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</si>
  <si>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</si>
  <si>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</si>
  <si>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</si>
  <si>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</si>
  <si>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</si>
  <si>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</si>
  <si>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</si>
  <si>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</si>
  <si>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</si>
  <si>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</si>
  <si>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</si>
  <si>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</si>
  <si>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</si>
  <si>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</si>
  <si>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</si>
  <si>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</si>
  <si>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</si>
  <si>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</si>
  <si>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</si>
  <si>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</si>
  <si>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</si>
  <si>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</si>
  <si>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</si>
  <si>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</si>
  <si>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</si>
  <si>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</si>
  <si>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</si>
  <si>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</si>
  <si>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</si>
  <si>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</si>
  <si>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</si>
  <si>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</si>
  <si>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</si>
  <si>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</si>
  <si>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</si>
  <si>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</si>
  <si>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</si>
  <si>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</si>
  <si>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</si>
  <si>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</si>
  <si>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</si>
  <si>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</si>
  <si>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</si>
  <si>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</si>
  <si>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</si>
  <si>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</si>
  <si>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</si>
  <si>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</si>
  <si>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</si>
  <si>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</si>
  <si>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</si>
  <si>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</si>
  <si>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</si>
  <si>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</si>
  <si>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</si>
  <si>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熊本県熊本市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</si>
  <si>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</si>
  <si>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</si>
  <si>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</si>
  <si>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</si>
  <si>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</si>
  <si>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</si>
  <si>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</si>
  <si>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</si>
  <si>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</si>
  <si>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</si>
  <si>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</si>
  <si>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</si>
  <si>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</si>
  <si>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</si>
  <si>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</si>
  <si>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</si>
  <si>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</si>
  <si>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</si>
  <si>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</si>
  <si>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</si>
  <si>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母子父子寡婦福祉資金貸付事業会計</t>
    <phoneticPr fontId="5"/>
  </si>
  <si>
    <t>産業振興資金会計</t>
    <phoneticPr fontId="5"/>
  </si>
  <si>
    <t>都市開発資金貸付事業会計</t>
    <phoneticPr fontId="5"/>
  </si>
  <si>
    <t>熊本駅西土地区画整理事業会計</t>
    <phoneticPr fontId="5"/>
  </si>
  <si>
    <t>植木中央土地区画整理事業会計</t>
    <phoneticPr fontId="5"/>
  </si>
  <si>
    <t>奨学金貸付事業会計</t>
    <phoneticPr fontId="5"/>
  </si>
  <si>
    <t>公債管理会計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</si>
  <si>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</si>
  <si>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</si>
  <si>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</si>
  <si>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</si>
  <si>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</si>
  <si>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</si>
  <si>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</si>
  <si>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</si>
  <si>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</si>
  <si>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</si>
  <si>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</si>
  <si>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</si>
  <si>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</si>
  <si>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</si>
  <si>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</si>
  <si>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</si>
  <si>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競輪事業会計</t>
    <phoneticPr fontId="5"/>
  </si>
  <si>
    <t>地下駐車場事業会計</t>
    <phoneticPr fontId="5"/>
  </si>
  <si>
    <t>病院事業会計</t>
    <phoneticPr fontId="5"/>
  </si>
  <si>
    <t>法適用企業</t>
    <phoneticPr fontId="5"/>
  </si>
  <si>
    <t>水道事業会計</t>
    <phoneticPr fontId="5"/>
  </si>
  <si>
    <t>工業用水道事業会計</t>
    <phoneticPr fontId="5"/>
  </si>
  <si>
    <t>下水道事業会計</t>
    <phoneticPr fontId="5"/>
  </si>
  <si>
    <t>交通事業会計</t>
    <phoneticPr fontId="5"/>
  </si>
  <si>
    <t>農業集落排水事業会計</t>
    <phoneticPr fontId="5"/>
  </si>
  <si>
    <t>法非適用企業</t>
    <phoneticPr fontId="5"/>
  </si>
  <si>
    <t>食品工業団地用地会計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</si>
  <si>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</si>
  <si>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</si>
  <si>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</si>
  <si>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</si>
  <si>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</si>
  <si>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</si>
  <si>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</si>
  <si>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</si>
  <si>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</si>
  <si>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</si>
  <si>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</si>
  <si>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</si>
  <si>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</si>
  <si>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</si>
  <si>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</si>
  <si>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</si>
  <si>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</si>
  <si>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</si>
  <si>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</si>
  <si>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</si>
  <si>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</si>
  <si>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</si>
  <si>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</si>
  <si>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</si>
  <si>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</si>
  <si>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</si>
  <si>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</si>
  <si>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</si>
  <si>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</si>
  <si>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</si>
  <si>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</si>
  <si>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</si>
  <si>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</si>
  <si>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</si>
  <si>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</si>
  <si>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</si>
  <si>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</si>
  <si>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</si>
  <si>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</si>
  <si>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</si>
  <si>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</si>
  <si>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</si>
  <si>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</si>
  <si>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</si>
  <si>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</si>
  <si>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</si>
  <si>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</si>
  <si>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</si>
  <si>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</si>
  <si>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</si>
  <si>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</si>
  <si>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</si>
  <si>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</si>
  <si>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</si>
  <si>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</si>
  <si>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</si>
  <si>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</si>
  <si>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</si>
  <si>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</si>
  <si>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</si>
  <si>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</si>
  <si>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</si>
  <si>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</si>
  <si>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</si>
  <si>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</si>
  <si>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</si>
  <si>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</si>
  <si>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</si>
  <si>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</si>
  <si>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</si>
  <si>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</si>
  <si>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</si>
  <si>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</si>
  <si>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</si>
  <si>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</si>
  <si>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</si>
  <si>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</si>
  <si>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</si>
  <si>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</si>
  <si>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</si>
  <si>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</si>
  <si>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</si>
  <si>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</si>
  <si>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</si>
  <si>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</si>
  <si>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</si>
  <si>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</si>
  <si>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</si>
  <si>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</si>
  <si>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</si>
  <si>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</si>
  <si>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</si>
  <si>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</si>
  <si>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</si>
  <si>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</si>
  <si>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</si>
  <si>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</si>
  <si>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</si>
  <si>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</si>
  <si>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</si>
  <si>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</si>
  <si>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</si>
  <si>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</si>
  <si>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</si>
  <si>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</si>
  <si>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</si>
  <si>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</si>
  <si>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</si>
  <si>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</si>
  <si>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</si>
  <si>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</si>
  <si>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</si>
  <si>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</si>
  <si>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</si>
  <si>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</si>
  <si>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</si>
  <si>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</si>
  <si>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</si>
  <si>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</si>
  <si>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</si>
  <si>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</si>
  <si>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</si>
  <si>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</si>
  <si>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</si>
  <si>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</si>
  <si>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</si>
  <si>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</si>
  <si>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</si>
  <si>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</si>
  <si>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</si>
  <si>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</si>
  <si>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</si>
  <si>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</si>
  <si>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</si>
  <si>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</si>
  <si>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</si>
  <si>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</si>
  <si>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0.62</t>
  </si>
  <si>
    <t>▲ 0.16</t>
  </si>
  <si>
    <t>▲ 0.25</t>
  </si>
  <si>
    <t>▲ 1.24</t>
  </si>
  <si>
    <t>国民健康保険会計</t>
  </si>
  <si>
    <t>▲ 1.38</t>
  </si>
  <si>
    <t>▲ 0.93</t>
  </si>
  <si>
    <t>▲ 1.27</t>
  </si>
  <si>
    <t>▲ 2.55</t>
  </si>
  <si>
    <t>▲ 2.61</t>
  </si>
  <si>
    <t>水道事業会計</t>
  </si>
  <si>
    <t>下水道事業会計</t>
  </si>
  <si>
    <t>一般会計</t>
  </si>
  <si>
    <t>介護保険会計</t>
  </si>
  <si>
    <t>交通事業会計</t>
  </si>
  <si>
    <t>▲ 1.89</t>
  </si>
  <si>
    <t>▲ 1.20</t>
  </si>
  <si>
    <t>▲ 0.66</t>
  </si>
  <si>
    <t>競輪事業会計</t>
  </si>
  <si>
    <t>後期高齢者医療会計</t>
  </si>
  <si>
    <t>その他会計（赤字）</t>
  </si>
  <si>
    <t>その他会計（黒字）</t>
  </si>
  <si>
    <t>‐</t>
  </si>
  <si>
    <t>山鹿植木広域行政事務組合</t>
    <rPh sb="0" eb="2">
      <t>ヤマガ</t>
    </rPh>
    <rPh sb="2" eb="4">
      <t>ウエキ</t>
    </rPh>
    <rPh sb="4" eb="6">
      <t>コウイキ</t>
    </rPh>
    <rPh sb="6" eb="8">
      <t>ギョウセイ</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</si>
  <si>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</si>
  <si>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</si>
  <si>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熊本市勤労者福祉センター</t>
    <rPh sb="0" eb="3">
      <t>クマモトシ</t>
    </rPh>
    <rPh sb="3" eb="6">
      <t>キンロウシャ</t>
    </rPh>
    <rPh sb="6" eb="8">
      <t>フクシ</t>
    </rPh>
    <phoneticPr fontId="2"/>
  </si>
  <si>
    <t>熊本市上下水道サービス公社</t>
    <rPh sb="0" eb="3">
      <t>クマモトシ</t>
    </rPh>
    <rPh sb="3" eb="5">
      <t>ジョウゲ</t>
    </rPh>
    <rPh sb="5" eb="7">
      <t>スイドウ</t>
    </rPh>
    <rPh sb="11" eb="13">
      <t>コウシャ</t>
    </rPh>
    <phoneticPr fontId="2"/>
  </si>
  <si>
    <t>熊本市駐車場公社</t>
    <rPh sb="0" eb="3">
      <t>クマモトシ</t>
    </rPh>
    <rPh sb="3" eb="6">
      <t>チュウシャジョウ</t>
    </rPh>
    <rPh sb="6" eb="8">
      <t>コウシャ</t>
    </rPh>
    <phoneticPr fontId="2"/>
  </si>
  <si>
    <t>熊本市社会教育振興事業団</t>
    <rPh sb="0" eb="3">
      <t>クマモトシ</t>
    </rPh>
    <rPh sb="3" eb="5">
      <t>シャカイ</t>
    </rPh>
    <rPh sb="5" eb="7">
      <t>キョウイク</t>
    </rPh>
    <rPh sb="7" eb="9">
      <t>シンコウ</t>
    </rPh>
    <rPh sb="9" eb="12">
      <t>ジギョウダン</t>
    </rPh>
    <phoneticPr fontId="2"/>
  </si>
  <si>
    <t>熊本市美術文化振興財団</t>
    <rPh sb="0" eb="3">
      <t>クマモトシ</t>
    </rPh>
    <rPh sb="3" eb="5">
      <t>ビジュツ</t>
    </rPh>
    <rPh sb="5" eb="7">
      <t>ブンカ</t>
    </rPh>
    <rPh sb="7" eb="9">
      <t>シンコウ</t>
    </rPh>
    <rPh sb="9" eb="11">
      <t>ザイダン</t>
    </rPh>
    <phoneticPr fontId="2"/>
  </si>
  <si>
    <t>くまもと地下水財団</t>
    <rPh sb="4" eb="6">
      <t>チカ</t>
    </rPh>
    <rPh sb="6" eb="7">
      <t>スイ</t>
    </rPh>
    <rPh sb="7" eb="9">
      <t>ザイダン</t>
    </rPh>
    <phoneticPr fontId="2"/>
  </si>
  <si>
    <t>熊本市国際交流振興事業団</t>
    <rPh sb="0" eb="3">
      <t>クマモトシ</t>
    </rPh>
    <rPh sb="3" eb="5">
      <t>コクサイ</t>
    </rPh>
    <rPh sb="5" eb="7">
      <t>コウリュウ</t>
    </rPh>
    <rPh sb="7" eb="9">
      <t>シンコウ</t>
    </rPh>
    <rPh sb="9" eb="12">
      <t>ジギョウダン</t>
    </rPh>
    <phoneticPr fontId="2"/>
  </si>
  <si>
    <t>熊本市学校給食会</t>
    <rPh sb="0" eb="3">
      <t>クマモトシ</t>
    </rPh>
    <rPh sb="3" eb="5">
      <t>ガッコウ</t>
    </rPh>
    <rPh sb="5" eb="7">
      <t>キュウショク</t>
    </rPh>
    <rPh sb="7" eb="8">
      <t>カイ</t>
    </rPh>
    <phoneticPr fontId="2"/>
  </si>
  <si>
    <t>熊本流通情報センター</t>
    <rPh sb="0" eb="2">
      <t>クマモト</t>
    </rPh>
    <rPh sb="2" eb="4">
      <t>リュウツウ</t>
    </rPh>
    <rPh sb="4" eb="6">
      <t>ジョウホウ</t>
    </rPh>
    <phoneticPr fontId="2"/>
  </si>
  <si>
    <t>熊本国際観光コンベンション協会</t>
    <rPh sb="0" eb="2">
      <t>クマモト</t>
    </rPh>
    <rPh sb="2" eb="4">
      <t>コクサイ</t>
    </rPh>
    <rPh sb="4" eb="6">
      <t>カンコウ</t>
    </rPh>
    <rPh sb="13" eb="15">
      <t>キョウカイ</t>
    </rPh>
    <phoneticPr fontId="2"/>
  </si>
  <si>
    <t>植木まちづくり</t>
    <rPh sb="0" eb="2">
      <t>ウエキ</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</si>
  <si>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</si>
  <si>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</si>
  <si>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</si>
  <si>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類似団体に比べ低い水準にあるが、将来負担比率については、類似団体に比べ高い水準にある。今後、既存資産の有効活用の観点から、各施設において策定を行う個別施設計画に基づき計画的な維持修繕に取り組むことで、財政負担の軽減や施設の長寿命化を図っ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</si>
  <si>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</si>
  <si>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</si>
  <si>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</si>
  <si>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</si>
  <si>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</si>
  <si>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</si>
  <si>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平成12年度以降、投資的経費の抑制や繰上償還の推進等に取り組み、臨時財政対策債分を除く元利償還金が減少傾向（平成24年度から平成28年度で▲44億円）にあること等により、減少が続いており、類似団体平均を下回っている。将来負担比率については、国県道整備事業等の投資的経費増に伴う地方債残高の増加等により、H27は増加したものの、H28は微減となっており、引き続き財政の中期見通しに基づく投資的経費の総額管理等による計画的な市債発行により、比率の改善を図っ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</si>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</sst>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extLst xmlns:c16r2="http://schemas.microsoft.com/office/drawing/2015/06/chart">
            <c:ext xmlns:c16="http://schemas.microsoft.com/office/drawing/2014/chart" uri="{C3380CC4-5D6E-409C-BE32-E72D297353CC}">
              <c16:uniqueId val="{00000000-E26D-45D5-B30A-D778C5E45C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47866</c:v>
                </c:pt>
                <c:pt idx="1">
                  <c:v>62857</c:v>
                </c:pt>
                <c:pt idx="2">
                  <c:v>59595</c:v>
                </c:pt>
                <c:pt idx="3">
                  <c:v>65964</c:v>
                </c:pt>
                <c:pt idx="4">
                  <c:v>47989</c:v>
                </c:pt>
              </c:numCache>
            </c:numRef>
          </c:val>
          <c:smooth val="0"/>
          <c:extLst xmlns:c16r2="http://schemas.microsoft.com/office/drawing/2015/06/chart">
            <c:ext xmlns:c16="http://schemas.microsoft.com/office/drawing/2014/chart" uri="{C3380CC4-5D6E-409C-BE32-E72D297353CC}">
              <c16:uniqueId val="{00000001-E26D-45D5-B30A-D778C5E45CAA}"/>
            </c:ext>
          </c:extLst>
        </c:ser>
        <c:dLbls>
          <c:showLegendKey val="0"/>
          <c:showVal val="0"/>
          <c:showCatName val="0"/>
          <c:showSerName val="0"/>
          <c:showPercent val="0"/>
          <c:showBubbleSize val="0"/>
        </c:dLbls>
        <c:marker val="1"/>
        <c:smooth val="0"/>
        <c:axId val="380384544"/>
        <c:axId val="380882128"/>
      </c:lineChart>
      <c:catAx>
        <c:axId val="380384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0882128"/>
        <c:crosses val="autoZero"/>
        <c:auto val="1"/>
        <c:lblAlgn val="ctr"/>
        <c:lblOffset val="100"/>
        <c:tickLblSkip val="1"/>
        <c:tickMarkSkip val="1"/>
        <c:noMultiLvlLbl val="0"/>
      </c:catAx>
      <c:valAx>
        <c:axId val="3808821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0384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1.82</c:v>
                </c:pt>
                <c:pt idx="1">
                  <c:v>2.15</c:v>
                </c:pt>
                <c:pt idx="2">
                  <c:v>1.87</c:v>
                </c:pt>
                <c:pt idx="3">
                  <c:v>2.58</c:v>
                </c:pt>
                <c:pt idx="4">
                  <c:v>3.16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6.86</c:v>
                </c:pt>
                <c:pt idx="1">
                  <c:v>6.29</c:v>
                </c:pt>
                <c:pt idx="2">
                  <c:v>6.27</c:v>
                </c:pt>
                <c:pt idx="3">
                  <c:v>6.33</c:v>
                </c:pt>
                <c:pt idx="4">
                  <c:v>4.4000000000000004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80883696"/>
        <c:axId val="380884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-0.62</c:v>
                </c:pt>
                <c:pt idx="1">
                  <c:v>-0.16</c:v>
                </c:pt>
                <c:pt idx="2">
                  <c:v>-0.25</c:v>
                </c:pt>
                <c:pt idx="3">
                  <c:v>0.72</c:v>
                </c:pt>
                <c:pt idx="4">
                  <c:v>-1.24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80883696"/>
        <c:axId val="380884088"/>
      </c:lineChart>
      <c:catAx>
        <c:axId val="38088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0884088"/>
        <c:crosses val="autoZero"/>
        <c:auto val="1"/>
        <c:lblAlgn val="ctr"/>
        <c:lblOffset val="100"/>
        <c:tickLblSkip val="1"/>
        <c:tickMarkSkip val="1"/>
        <c:noMultiLvlLbl val="0"/>
      </c:catAx>
      <c:valAx>
        <c:axId val="380884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88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1.01</c:v>
                </c:pt>
                <c:pt idx="2">
                  <c:v>#N/A</c:v>
                </c:pt>
                <c:pt idx="3">
                  <c:v>1.02</c:v>
                </c:pt>
                <c:pt idx="4">
                  <c:v>#N/A</c:v>
                </c:pt>
                <c:pt idx="5">
                  <c:v>1.25</c:v>
                </c:pt>
                <c:pt idx="6">
                  <c:v>#N/A</c:v>
                </c:pt>
                <c:pt idx="7">
                  <c:v>0.94</c:v>
                </c:pt>
                <c:pt idx="8">
                  <c:v>#N/A</c:v>
                </c:pt>
                <c:pt idx="9">
                  <c:v>0.24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0.15</c:v>
                </c:pt>
                <c:pt idx="2">
                  <c:v>#N/A</c:v>
                </c:pt>
                <c:pt idx="3">
                  <c:v>0.14000000000000001</c:v>
                </c:pt>
                <c:pt idx="4">
                  <c:v>#N/A</c:v>
                </c:pt>
                <c:pt idx="5">
                  <c:v>0.14000000000000001</c:v>
                </c:pt>
                <c:pt idx="6">
                  <c:v>#N/A</c:v>
                </c:pt>
                <c:pt idx="7">
                  <c:v>0.15</c:v>
                </c:pt>
                <c:pt idx="8">
                  <c:v>#N/A</c:v>
                </c:pt>
                <c:pt idx="9">
                  <c:v>0.13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競輪事業会計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c:v>
                </c:pt>
                <c:pt idx="2">
                  <c:v>#N/A</c:v>
                </c:pt>
                <c:pt idx="3">
                  <c:v>0.19</c:v>
                </c:pt>
                <c:pt idx="4">
                  <c:v>#N/A</c:v>
                </c:pt>
                <c:pt idx="5">
                  <c:v>0.13</c:v>
                </c:pt>
                <c:pt idx="6">
                  <c:v>#N/A</c:v>
                </c:pt>
                <c:pt idx="7">
                  <c:v>0.2</c:v>
                </c:pt>
                <c:pt idx="8">
                  <c:v>#N/A</c:v>
                </c:pt>
                <c:pt idx="9">
                  <c:v>0.15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交通事業会計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1.89</c:v>
                </c:pt>
                <c:pt idx="1">
                  <c:v>#N/A</c:v>
                </c:pt>
                <c:pt idx="2">
                  <c:v>1.2</c:v>
                </c:pt>
                <c:pt idx="3">
                  <c:v>#N/A</c:v>
                </c:pt>
                <c:pt idx="4">
                  <c:v>0.66</c:v>
                </c:pt>
                <c:pt idx="5">
                  <c:v>#N/A</c:v>
                </c:pt>
                <c:pt idx="6">
                  <c:v>#N/A</c:v>
                </c:pt>
                <c:pt idx="7">
                  <c:v>0.5</c:v>
                </c:pt>
                <c:pt idx="8">
                  <c:v>#N/A</c:v>
                </c:pt>
                <c:pt idx="9">
                  <c:v>0.59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0.99</c:v>
                </c:pt>
                <c:pt idx="2">
                  <c:v>#N/A</c:v>
                </c:pt>
                <c:pt idx="3">
                  <c:v>1.1000000000000001</c:v>
                </c:pt>
                <c:pt idx="4">
                  <c:v>#N/A</c:v>
                </c:pt>
                <c:pt idx="5">
                  <c:v>0.69</c:v>
                </c:pt>
                <c:pt idx="6">
                  <c:v>#N/A</c:v>
                </c:pt>
                <c:pt idx="7">
                  <c:v>0.99</c:v>
                </c:pt>
                <c:pt idx="8">
                  <c:v>#N/A</c:v>
                </c:pt>
                <c:pt idx="9">
                  <c:v>0.94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1.68</c:v>
                </c:pt>
                <c:pt idx="2">
                  <c:v>#N/A</c:v>
                </c:pt>
                <c:pt idx="3">
                  <c:v>2.06</c:v>
                </c:pt>
                <c:pt idx="4">
                  <c:v>#N/A</c:v>
                </c:pt>
                <c:pt idx="5">
                  <c:v>1.75</c:v>
                </c:pt>
                <c:pt idx="6">
                  <c:v>#N/A</c:v>
                </c:pt>
                <c:pt idx="7">
                  <c:v>2.4</c:v>
                </c:pt>
                <c:pt idx="8">
                  <c:v>#N/A</c:v>
                </c:pt>
                <c:pt idx="9">
                  <c:v>2.93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5.7</c:v>
                </c:pt>
                <c:pt idx="2">
                  <c:v>#N/A</c:v>
                </c:pt>
                <c:pt idx="3">
                  <c:v>5.81</c:v>
                </c:pt>
                <c:pt idx="4">
                  <c:v>#N/A</c:v>
                </c:pt>
                <c:pt idx="5">
                  <c:v>6.21</c:v>
                </c:pt>
                <c:pt idx="6">
                  <c:v>#N/A</c:v>
                </c:pt>
                <c:pt idx="7">
                  <c:v>6.6</c:v>
                </c:pt>
                <c:pt idx="8">
                  <c:v>#N/A</c:v>
                </c:pt>
                <c:pt idx="9">
                  <c:v>5.77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c:v>
                </c:pt>
                <c:pt idx="2">
                  <c:v>#N/A</c:v>
                </c:pt>
                <c:pt idx="3">
                  <c:v>6.84</c:v>
                </c:pt>
                <c:pt idx="4">
                  <c:v>#N/A</c:v>
                </c:pt>
                <c:pt idx="5">
                  <c:v>7.19</c:v>
                </c:pt>
                <c:pt idx="6">
                  <c:v>#N/A</c:v>
                </c:pt>
                <c:pt idx="7">
                  <c:v>7.49</c:v>
                </c:pt>
                <c:pt idx="8">
                  <c:v>#N/A</c:v>
                </c:pt>
                <c:pt idx="9">
                  <c:v>7.4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1.38</c:v>
                </c:pt>
                <c:pt idx="1">
                  <c:v>#N/A</c:v>
                </c:pt>
                <c:pt idx="2">
                  <c:v>0.93</c:v>
                </c:pt>
                <c:pt idx="3">
                  <c:v>#N/A</c:v>
                </c:pt>
                <c:pt idx="4">
                  <c:v>1.27</c:v>
                </c:pt>
                <c:pt idx="5">
                  <c:v>#N/A</c:v>
                </c:pt>
                <c:pt idx="6">
                  <c:v>2.5499999999999998</c:v>
                </c:pt>
                <c:pt idx="7">
                  <c:v>#N/A</c:v>
                </c:pt>
                <c:pt idx="8">
                  <c:v>2.61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80884872"/>
        <c:axId val="380885264"/>
      </c:barChart>
      <c:catAx>
        <c:axId val="38088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885264"/>
        <c:crosses val="autoZero"/>
        <c:auto val="1"/>
        <c:lblAlgn val="ctr"/>
        <c:lblOffset val="100"/>
        <c:tickLblSkip val="1"/>
        <c:tickMarkSkip val="1"/>
        <c:noMultiLvlLbl val="0"/>
      </c:catAx>
      <c:valAx>
        <c:axId val="38088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884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26275</c:v>
                </c:pt>
                <c:pt idx="5">
                  <c:v>26287</c:v>
                </c:pt>
                <c:pt idx="8">
                  <c:v>27078</c:v>
                </c:pt>
                <c:pt idx="11">
                  <c:v>26358</c:v>
                </c:pt>
                <c:pt idx="14">
                  <c:v>26942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4</c:v>
                </c:pt>
                <c:pt idx="3">
                  <c:v>1</c:v>
                </c:pt>
                <c:pt idx="6">
                  <c:v>3</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406</c:v>
                </c:pt>
                <c:pt idx="3">
                  <c:v>392</c:v>
                </c:pt>
                <c:pt idx="6">
                  <c:v>362</c:v>
                </c:pt>
                <c:pt idx="9">
                  <c:v>357</c:v>
                </c:pt>
                <c:pt idx="12">
                  <c:v>351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207</c:v>
                </c:pt>
                <c:pt idx="3">
                  <c:v>166</c:v>
                </c:pt>
                <c:pt idx="6">
                  <c:v>254</c:v>
                </c:pt>
                <c:pt idx="9">
                  <c:v>61</c:v>
                </c:pt>
                <c:pt idx="12">
                  <c:v>61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7095</c:v>
                </c:pt>
                <c:pt idx="3">
                  <c:v>6866</c:v>
                </c:pt>
                <c:pt idx="6">
                  <c:v>6782</c:v>
                </c:pt>
                <c:pt idx="9">
                  <c:v>6647</c:v>
                </c:pt>
                <c:pt idx="12">
                  <c:v>6618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c:v>
                </c:pt>
                <c:pt idx="3">
                  <c:v>333</c:v>
                </c:pt>
                <c:pt idx="6">
                  <c:v>667</c:v>
                </c:pt>
                <c:pt idx="9">
                  <c:v>1000</c:v>
                </c:pt>
                <c:pt idx="12">
                  <c:v>1333</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32879</c:v>
                </c:pt>
                <c:pt idx="3">
                  <c:v>32520</c:v>
                </c:pt>
                <c:pt idx="6">
                  <c:v>32131</c:v>
                </c:pt>
                <c:pt idx="9">
                  <c:v>31644</c:v>
                </c:pt>
                <c:pt idx="12">
                  <c:v>31481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80730744"/>
        <c:axId val="38073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14320</c:v>
                </c:pt>
                <c:pt idx="2">
                  <c:v>#N/A</c:v>
                </c:pt>
                <c:pt idx="3">
                  <c:v>#N/A</c:v>
                </c:pt>
                <c:pt idx="4">
                  <c:v>13991</c:v>
                </c:pt>
                <c:pt idx="5">
                  <c:v>#N/A</c:v>
                </c:pt>
                <c:pt idx="6">
                  <c:v>#N/A</c:v>
                </c:pt>
                <c:pt idx="7">
                  <c:v>13121</c:v>
                </c:pt>
                <c:pt idx="8">
                  <c:v>#N/A</c:v>
                </c:pt>
                <c:pt idx="9">
                  <c:v>#N/A</c:v>
                </c:pt>
                <c:pt idx="10">
                  <c:v>13352</c:v>
                </c:pt>
                <c:pt idx="11">
                  <c:v>#N/A</c:v>
                </c:pt>
                <c:pt idx="12">
                  <c:v>#N/A</c:v>
                </c:pt>
                <c:pt idx="13">
                  <c:v>12902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80730744"/>
        <c:axId val="380731136"/>
      </c:lineChart>
      <c:catAx>
        <c:axId val="380730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731136"/>
        <c:crosses val="autoZero"/>
        <c:auto val="1"/>
        <c:lblAlgn val="ctr"/>
        <c:lblOffset val="100"/>
        <c:tickLblSkip val="1"/>
        <c:tickMarkSkip val="1"/>
        <c:noMultiLvlLbl val="0"/>
      </c:catAx>
      <c:valAx>
        <c:axId val="38073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730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235676</c:v>
                </c:pt>
                <c:pt idx="5">
                  <c:v>249404</c:v>
                </c:pt>
                <c:pt idx="8">
                  <c:v>262084</c:v>
                </c:pt>
                <c:pt idx="11">
                  <c:v>272313</c:v>
                </c:pt>
                <c:pt idx="14">
                  <c:v>297204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28020</c:v>
                </c:pt>
                <c:pt idx="5">
                  <c:v>27710</c:v>
                </c:pt>
                <c:pt idx="8">
                  <c:v>28119</c:v>
                </c:pt>
                <c:pt idx="11">
                  <c:v>28076</c:v>
                </c:pt>
                <c:pt idx="14">
                  <c:v>31125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17271</c:v>
                </c:pt>
                <c:pt idx="5">
                  <c:v>15435</c:v>
                </c:pt>
                <c:pt idx="8">
                  <c:v>15128</c:v>
                </c:pt>
                <c:pt idx="11">
                  <c:v>13385</c:v>
                </c:pt>
                <c:pt idx="14">
                  <c:v>17386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46611</c:v>
                </c:pt>
                <c:pt idx="3">
                  <c:v>46290</c:v>
                </c:pt>
                <c:pt idx="6">
                  <c:v>44003</c:v>
                </c:pt>
                <c:pt idx="9">
                  <c:v>40682</c:v>
                </c:pt>
                <c:pt idx="12">
                  <c:v>42517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635</c:v>
                </c:pt>
                <c:pt idx="3">
                  <c:v>533</c:v>
                </c:pt>
                <c:pt idx="6">
                  <c:v>229</c:v>
                </c:pt>
                <c:pt idx="9">
                  <c:v>150</c:v>
                </c:pt>
                <c:pt idx="12">
                  <c:v>70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79510</c:v>
                </c:pt>
                <c:pt idx="3">
                  <c:v>79964</c:v>
                </c:pt>
                <c:pt idx="6">
                  <c:v>78990</c:v>
                </c:pt>
                <c:pt idx="9">
                  <c:v>78386</c:v>
                </c:pt>
                <c:pt idx="12">
                  <c:v>77061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3635</c:v>
                </c:pt>
                <c:pt idx="3">
                  <c:v>3283</c:v>
                </c:pt>
                <c:pt idx="6">
                  <c:v>2927</c:v>
                </c:pt>
                <c:pt idx="9">
                  <c:v>2568</c:v>
                </c:pt>
                <c:pt idx="12">
                  <c:v>2206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317632</c:v>
                </c:pt>
                <c:pt idx="3">
                  <c:v>333942</c:v>
                </c:pt>
                <c:pt idx="6">
                  <c:v>350443</c:v>
                </c:pt>
                <c:pt idx="9">
                  <c:v>366706</c:v>
                </c:pt>
                <c:pt idx="12">
                  <c:v>398565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80733488"/>
        <c:axId val="380733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167056</c:v>
                </c:pt>
                <c:pt idx="2">
                  <c:v>#N/A</c:v>
                </c:pt>
                <c:pt idx="3">
                  <c:v>#N/A</c:v>
                </c:pt>
                <c:pt idx="4">
                  <c:v>171463</c:v>
                </c:pt>
                <c:pt idx="5">
                  <c:v>#N/A</c:v>
                </c:pt>
                <c:pt idx="6">
                  <c:v>#N/A</c:v>
                </c:pt>
                <c:pt idx="7">
                  <c:v>171262</c:v>
                </c:pt>
                <c:pt idx="8">
                  <c:v>#N/A</c:v>
                </c:pt>
                <c:pt idx="9">
                  <c:v>#N/A</c:v>
                </c:pt>
                <c:pt idx="10">
                  <c:v>174718</c:v>
                </c:pt>
                <c:pt idx="11">
                  <c:v>#N/A</c:v>
                </c:pt>
                <c:pt idx="12">
                  <c:v>#N/A</c:v>
                </c:pt>
                <c:pt idx="13">
                  <c:v>174704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80733488"/>
        <c:axId val="380733880"/>
      </c:lineChart>
      <c:catAx>
        <c:axId val="38073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0733880"/>
        <c:crosses val="autoZero"/>
        <c:auto val="1"/>
        <c:lblAlgn val="ctr"/>
        <c:lblOffset val="100"/>
        <c:tickLblSkip val="1"/>
        <c:tickMarkSkip val="1"/>
        <c:noMultiLvlLbl val="0"/>
      </c:catAx>
      <c:valAx>
        <c:axId val="380733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73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2764-44F3-8CDE-4B54C7FE39F7}"/>
                </c:ext>
                <c:ext xmlns:c15="http://schemas.microsoft.com/office/drawing/2012/chart" uri="{CE6537A1-D6FC-4f65-9D91-7224C49458BB}">
                  <c15:dlblFieldTable>
                    <c15:dlblFTEntry>
                      <c15:txfldGUID>{7C71CE13-23FC-4E5C-B26B-B6E9510E7549}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2764-44F3-8CDE-4B54C7FE39F7}"/>
                </c:ext>
                <c:ext xmlns:c15="http://schemas.microsoft.com/office/drawing/2012/chart" uri="{CE6537A1-D6FC-4f65-9D91-7224C49458BB}">
                  <c15:dlblFieldTable>
                    <c15:dlblFTEntry>
                      <c15:txfldGUID>{8EB24CD7-4CE4-402F-ABAF-BF728E6E2572}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2764-44F3-8CDE-4B54C7FE39F7}"/>
                </c:ext>
                <c:ext xmlns:c15="http://schemas.microsoft.com/office/drawing/2012/chart" uri="{CE6537A1-D6FC-4f65-9D91-7224C49458BB}">
                  <c15:dlblFieldTable>
                    <c15:dlblFTEntry>
                      <c15:txfldGUID>{B31A4EB4-3751-415E-81B5-D889C33FC6B8}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2764-44F3-8CDE-4B54C7FE39F7}"/>
                </c:ext>
                <c:ext xmlns:c15="http://schemas.microsoft.com/office/drawing/2012/chart" uri="{CE6537A1-D6FC-4f65-9D91-7224C49458BB}">
                  <c15:dlblFieldTable>
                    <c15:dlblFTEntry>
                      <c15:txfldGUID>{5CD7E6C7-0EA2-4B98-94E0-6BE536DCB90E}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2764-44F3-8CDE-4B54C7FE39F7}"/>
                </c:ext>
                <c:ext xmlns:c15="http://schemas.microsoft.com/office/drawing/2012/chart" uri="{CE6537A1-D6FC-4f65-9D91-7224C49458BB}">
                  <c15:dlblFieldTable>
                    <c15:dlblFTEntry>
                      <c15:txfldGUID>{B7554D3A-F1B6-4223-B683-CA82998D5A5C}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56.4</c:v>
                </c:pt>
                <c:pt idx="4">
                  <c:v>54.8</c:v>
                </c:pt>
              </c:numCache>
            </c:numRef>
          </c:xVal>
          <c:yVal>
            <c:numRef>
              <c:f>公会計指標分析・財政指標組合せ分析表!$K$51:$O$51</c:f>
              <c:numCache>
                <c:formatCode>#,##0.0;"▲ "#,##0.0</c:formatCode>
                <c:ptCount val="5"/>
                <c:pt idx="3">
                  <c:v>125.5</c:v>
                </c:pt>
                <c:pt idx="4">
                  <c:v>124</c:v>
                </c:pt>
              </c:numCache>
            </c:numRef>
          </c:yVal>
          <c:smooth val="0"/>
          <c:extLst xmlns:c16r2="http://schemas.microsoft.com/office/drawing/2015/06/chart">
            <c:ext xmlns:c16="http://schemas.microsoft.com/office/drawing/2014/chart" uri="{C3380CC4-5D6E-409C-BE32-E72D297353CC}">
              <c16:uniqueId val="{00000005-2764-44F3-8CDE-4B54C7FE39F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2764-44F3-8CDE-4B54C7FE39F7}"/>
                </c:ext>
                <c:ext xmlns:c15="http://schemas.microsoft.com/office/drawing/2012/chart" uri="{CE6537A1-D6FC-4f65-9D91-7224C49458BB}">
                  <c15:dlblFieldTable>
                    <c15:dlblFTEntry>
                      <c15:txfldGUID>{37BE2E27-AE8D-4B65-A344-A7C8F9187876}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2764-44F3-8CDE-4B54C7FE39F7}"/>
                </c:ext>
                <c:ext xmlns:c15="http://schemas.microsoft.com/office/drawing/2012/chart" uri="{CE6537A1-D6FC-4f65-9D91-7224C49458BB}">
                  <c15:dlblFieldTable>
                    <c15:dlblFTEntry>
                      <c15:txfldGUID>{2A4D155A-16A1-440F-9DE7-DE45AE50691B}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2764-44F3-8CDE-4B54C7FE39F7}"/>
                </c:ext>
                <c:ext xmlns:c15="http://schemas.microsoft.com/office/drawing/2012/chart" uri="{CE6537A1-D6FC-4f65-9D91-7224C49458BB}">
                  <c15:dlblFieldTable>
                    <c15:dlblFTEntry>
                      <c15:txfldGUID>{482C738C-8767-4300-B976-106EA6F2E24B}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2764-44F3-8CDE-4B54C7FE39F7}"/>
                </c:ext>
                <c:ext xmlns:c15="http://schemas.microsoft.com/office/drawing/2012/chart" uri="{CE6537A1-D6FC-4f65-9D91-7224C49458BB}">
                  <c15:dlblFieldTable>
                    <c15:dlblFTEntry>
                      <c15:txfldGUID>{7D797038-C058-415D-85BA-FB30506E63FE}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764-44F3-8CDE-4B54C7FE39F7}"/>
                </c:ext>
                <c:ext xmlns:c15="http://schemas.microsoft.com/office/drawing/2012/chart" uri="{CE6537A1-D6FC-4f65-9D91-7224C49458BB}">
                  <c15:dlblFieldTable>
                    <c15:dlblFTEntry>
                      <c15:txfldGUID>{2A1C4051-34AA-4641-9C3A-E7B2DC483391}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59.4</c:v>
                </c:pt>
                <c:pt idx="4">
                  <c:v>58.7</c:v>
                </c:pt>
              </c:numCache>
            </c:numRef>
          </c:xVal>
          <c:yVal>
            <c:numRef>
              <c:f>公会計指標分析・財政指標組合せ分析表!$K$55:$O$55</c:f>
              <c:numCache>
                <c:formatCode>#,##0.0;"▲ "#,##0.0</c:formatCode>
                <c:ptCount val="5"/>
                <c:pt idx="3">
                  <c:v>124.2</c:v>
                </c:pt>
                <c:pt idx="4">
                  <c:v>115.7</c:v>
                </c:pt>
              </c:numCache>
            </c:numRef>
          </c:yVal>
          <c:smooth val="0"/>
          <c:extLst xmlns:c16r2="http://schemas.microsoft.com/office/drawing/2015/06/chart">
            <c:ext xmlns:c16="http://schemas.microsoft.com/office/drawing/2014/chart" uri="{C3380CC4-5D6E-409C-BE32-E72D297353CC}">
              <c16:uniqueId val="{0000000B-2764-44F3-8CDE-4B54C7FE39F7}"/>
            </c:ext>
          </c:extLst>
        </c:ser>
        <c:dLbls>
          <c:showLegendKey val="0"/>
          <c:showVal val="0"/>
          <c:showCatName val="0"/>
          <c:showSerName val="0"/>
          <c:showPercent val="0"/>
          <c:showBubbleSize val="0"/>
        </c:dLbls>
        <c:axId val="446596776"/>
        <c:axId val="446597168"/>
      </c:scatterChart>
      <c:valAx>
        <c:axId val="446596776"/>
        <c:scaling>
          <c:orientation val="minMax"/>
          <c:max val="59.800000000000004"/>
          <c:min val="5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597168"/>
        <c:crosses val="autoZero"/>
        <c:crossBetween val="midCat"/>
      </c:valAx>
      <c:valAx>
        <c:axId val="446597168"/>
        <c:scaling>
          <c:orientation val="minMax"/>
          <c:max val="127.19999999999999"/>
          <c:min val="11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6596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EC4C-47B6-8DC6-8CBBF293CFE7}"/>
                </c:ext>
                <c:ext xmlns:c15="http://schemas.microsoft.com/office/drawing/2012/chart" uri="{CE6537A1-D6FC-4f65-9D91-7224C49458BB}">
                  <c15:dlblFieldTable>
                    <c15:dlblFTEntry>
                      <c15:txfldGUID>{2F5DFE2A-799A-4B45-80EE-1D03B9BFEBFD}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EC4C-47B6-8DC6-8CBBF293CFE7}"/>
                </c:ext>
                <c:ext xmlns:c15="http://schemas.microsoft.com/office/drawing/2012/chart" uri="{CE6537A1-D6FC-4f65-9D91-7224C49458BB}">
                  <c15:dlblFieldTable>
                    <c15:dlblFTEntry>
                      <c15:txfldGUID>{5BCC8B58-80C0-4544-A184-159731350187}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EC4C-47B6-8DC6-8CBBF293CFE7}"/>
                </c:ext>
                <c:ext xmlns:c15="http://schemas.microsoft.com/office/drawing/2012/chart" uri="{CE6537A1-D6FC-4f65-9D91-7224C49458BB}">
                  <c15:dlblFieldTable>
                    <c15:dlblFTEntry>
                      <c15:txfldGUID>{27C7C681-A1E7-4639-8F58-8ACE67000EC7}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EC4C-47B6-8DC6-8CBBF293CFE7}"/>
                </c:ext>
                <c:ext xmlns:c15="http://schemas.microsoft.com/office/drawing/2012/chart" uri="{CE6537A1-D6FC-4f65-9D91-7224C49458BB}">
                  <c15:dlblFieldTable>
                    <c15:dlblFTEntry>
                      <c15:txfldGUID>{75F34BF0-0876-433F-BF60-EC74A5161EF7}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EC4C-47B6-8DC6-8CBBF293CFE7}"/>
                </c:ext>
                <c:ext xmlns:c15="http://schemas.microsoft.com/office/drawing/2012/chart" uri="{CE6537A1-D6FC-4f65-9D91-7224C49458BB}">
                  <c15:dlblFieldTable>
                    <c15:dlblFTEntry>
                      <c15:txfldGUID>{2F2AFF26-4640-4DAF-9877-C61080A3ECB0}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10.6</c:v>
                </c:pt>
                <c:pt idx="2">
                  <c:v>9.9</c:v>
                </c:pt>
                <c:pt idx="3">
                  <c:v>9.6</c:v>
                </c:pt>
                <c:pt idx="4">
                  <c:v>9.3000000000000007</c:v>
                </c:pt>
              </c:numCache>
            </c:numRef>
          </c:xVal>
          <c:yVal>
            <c:numRef>
              <c:f>公会計指標分析・財政指標組合せ分析表!$K$73:$O$73</c:f>
              <c:numCache>
                <c:formatCode>#,##0.0;"▲ "#,##0.0</c:formatCode>
                <c:ptCount val="5"/>
                <c:pt idx="0">
                  <c:v>120.7</c:v>
                </c:pt>
                <c:pt idx="1">
                  <c:v>122.5</c:v>
                </c:pt>
                <c:pt idx="2">
                  <c:v>122.4</c:v>
                </c:pt>
                <c:pt idx="3">
                  <c:v>125.5</c:v>
                </c:pt>
                <c:pt idx="4">
                  <c:v>124</c:v>
                </c:pt>
              </c:numCache>
            </c:numRef>
          </c:yVal>
          <c:smooth val="0"/>
          <c:extLst xmlns:c16r2="http://schemas.microsoft.com/office/drawing/2015/06/chart">
            <c:ext xmlns:c16="http://schemas.microsoft.com/office/drawing/2014/chart" uri="{C3380CC4-5D6E-409C-BE32-E72D297353CC}">
              <c16:uniqueId val="{00000005-EC4C-47B6-8DC6-8CBBF293CFE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EC4C-47B6-8DC6-8CBBF293CFE7}"/>
                </c:ext>
                <c:ext xmlns:c15="http://schemas.microsoft.com/office/drawing/2012/chart" uri="{CE6537A1-D6FC-4f65-9D91-7224C49458BB}">
                  <c15:dlblFieldTable>
                    <c15:dlblFTEntry>
                      <c15:txfldGUID>{6315C595-6B41-40F8-8A59-1073245BB3A3}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EC4C-47B6-8DC6-8CBBF293CFE7}"/>
                </c:ext>
                <c:ext xmlns:c15="http://schemas.microsoft.com/office/drawing/2012/chart" uri="{CE6537A1-D6FC-4f65-9D91-7224C49458BB}">
                  <c15:dlblFieldTable>
                    <c15:dlblFTEntry>
                      <c15:txfldGUID>{88824E15-157B-4511-96EE-BFE925947FD6}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EC4C-47B6-8DC6-8CBBF293CFE7}"/>
                </c:ext>
                <c:ext xmlns:c15="http://schemas.microsoft.com/office/drawing/2012/chart" uri="{CE6537A1-D6FC-4f65-9D91-7224C49458BB}">
                  <c15:dlblFieldTable>
                    <c15:dlblFTEntry>
                      <c15:txfldGUID>{63096AF3-08D0-4F1A-ACD9-54F8186AFBA6}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EC4C-47B6-8DC6-8CBBF293CFE7}"/>
                </c:ext>
                <c:ext xmlns:c15="http://schemas.microsoft.com/office/drawing/2012/chart" uri="{CE6537A1-D6FC-4f65-9D91-7224C49458BB}">
                  <c15:dlblFieldTable>
                    <c15:dlblFTEntry>
                      <c15:txfldGUID>{1CD1D4CB-0965-40AD-87A2-0711D89596F8}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C4C-47B6-8DC6-8CBBF293CFE7}"/>
                </c:ext>
                <c:ext xmlns:c15="http://schemas.microsoft.com/office/drawing/2012/chart" uri="{CE6537A1-D6FC-4f65-9D91-7224C49458BB}">
                  <c15:dlblFieldTable>
                    <c15:dlblFTEntry>
                      <c15:txfldGUID>{39A2A3D2-46D7-4DE7-9AB0-47FE1E97B6AF}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11.2</c:v>
                </c:pt>
                <c:pt idx="2">
                  <c:v>11.2</c:v>
                </c:pt>
                <c:pt idx="3">
                  <c:v>10.9</c:v>
                </c:pt>
                <c:pt idx="4">
                  <c:v>10.3</c:v>
                </c:pt>
              </c:numCache>
            </c:numRef>
          </c:xVal>
          <c:yVal>
            <c:numRef>
              <c:f>公会計指標分析・財政指標組合せ分析表!$K$77:$O$77</c:f>
              <c:numCache>
                <c:formatCode>#,##0.0;"▲ "#,##0.0</c:formatCode>
                <c:ptCount val="5"/>
                <c:pt idx="0">
                  <c:v>150.5</c:v>
                </c:pt>
                <c:pt idx="1">
                  <c:v>139</c:v>
                </c:pt>
                <c:pt idx="2">
                  <c:v>132.4</c:v>
                </c:pt>
                <c:pt idx="3">
                  <c:v>124.2</c:v>
                </c:pt>
                <c:pt idx="4">
                  <c:v>115.7</c:v>
                </c:pt>
              </c:numCache>
            </c:numRef>
          </c:yVal>
          <c:smooth val="0"/>
          <c:extLst xmlns:c16r2="http://schemas.microsoft.com/office/drawing/2015/06/chart">
            <c:ext xmlns:c16="http://schemas.microsoft.com/office/drawing/2014/chart" uri="{C3380CC4-5D6E-409C-BE32-E72D297353CC}">
              <c16:uniqueId val="{0000000B-EC4C-47B6-8DC6-8CBBF293CFE7}"/>
            </c:ext>
          </c:extLst>
        </c:ser>
        <c:dLbls>
          <c:showLegendKey val="0"/>
          <c:showVal val="0"/>
          <c:showCatName val="0"/>
          <c:showSerName val="0"/>
          <c:showPercent val="0"/>
          <c:showBubbleSize val="0"/>
        </c:dLbls>
        <c:axId val="380733096"/>
        <c:axId val="380732704"/>
      </c:scatterChart>
      <c:valAx>
        <c:axId val="380733096"/>
        <c:scaling>
          <c:orientation val="minMax"/>
          <c:max val="11.7"/>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0732704"/>
        <c:crosses val="autoZero"/>
        <c:crossBetween val="midCat"/>
      </c:valAx>
      <c:valAx>
        <c:axId val="380732704"/>
        <c:scaling>
          <c:orientation val="minMax"/>
          <c:max val="157"/>
          <c:min val="1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0733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年度以降、投資的経費の抑制や繰上償還の推進等に取り組み、臨時財政対策債分を除く元利償還金が減少（平成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億円）しており、また、下水道会計をはじめとする公営企業債の元利償還金が減少したこともあり、実質公債費比率の分子は減少傾向にある。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年度以降、投資的経費の抑制等に取り組み、臨時財政対策債を除く市債残高が減少（平成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億円）傾向にあったものの、熊本地震分の市債発行額の増加により、平成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年度は残高が</a:t>
          </a:r>
          <a:r>
            <a:rPr kumimoji="1" lang="en-US" altLang="ja-JP" sz="1400">
              <a:latin typeface="ＭＳ ゴシック" pitchFamily="49" charset="-128"/>
              <a:ea typeface="ＭＳ ゴシック" pitchFamily="49" charset="-128"/>
            </a:rPr>
            <a:t>319</a:t>
          </a:r>
          <a:r>
            <a:rPr kumimoji="1" lang="ja-JP" altLang="en-US" sz="1400">
              <a:latin typeface="ＭＳ ゴシック" pitchFamily="49" charset="-128"/>
              <a:ea typeface="ＭＳ ゴシック" pitchFamily="49" charset="-128"/>
            </a:rPr>
            <a:t>億円増加した。しかしながら、熊本地震分の地方債については充当可能財源等が大きく、一方、（充当可能財源等の額が小さい）通常分の地方債残高は減少したため、前年度比</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ポイントの改善となった。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熊本県熊本市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733,844
729,092
390.32
375,756,318
364,822,404
5,086,582
161,218,179
397,939,242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124.0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年代を中心に集中的に整備してきた庁舎、学校、市営住宅等の公共施設は、</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老朽化が進んでおり、また本市で保有する有形固定資産の大きな割合を占める状況にある。このような中、平成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熊本市公共施設等総合管理計画」を策定し、①資産総量の適正化、②施設の長寿命化の推進、③施設運営に要する総コストの削減の基本方針に基づき、公共施設マネジメントの推進に取り組むこととしている。</a:t>
          </a:r>
          <a:r>
            <a:rPr lang="ja-JP" altLang="ja-JP" sz="1100">
              <a:solidFill>
                <a:schemeClr val="dk1"/>
              </a:solidFill>
              <a:effectLst/>
              <a:latin typeface="+mn-lt"/>
              <a:ea typeface="+mn-ea"/>
              <a:cs typeface="+mn-cs"/>
            </a:rPr>
            <a:t>なお、平成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年度の有形固定資産減価償却率の変動については、集計する資産の見直しを行ったことが主な要因である。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122162</xdr:rowOff>
    </xdr:from>
    <xdr:to>
      <xdr:col>3</xdr:col>
      <xdr:colOff>1170940</xdr:colOff>
      <xdr:row>33</xdr:row>
      <xdr:rowOff>159052</xdr:rowOff>
    </xdr:to>
    <xdr:cxnSp macro="">
      <xdr:nvCxnSpPr>
        <xdr:cNvPr id="66" name="直線コネクタ 65"/>
        <xdr:cNvCxnSpPr/>
      </xdr:nvCxnSpPr>
      <xdr:spPr>
        <a:xfrm flipV="1">
          <a:off x="4760595" y="5189462"/>
          <a:ext cx="1270" cy="1408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162879</xdr:rowOff>
    </xdr:from>
    <xdr:ext cx="405111" cy="259045"/>
    <xdr:sp macro="" textlink="">
      <xdr:nvSpPr>
        <xdr:cNvPr id="67" name="有形固定資産減価償却率最小値テキスト"/>
        <xdr:cNvSpPr txBox="1"/>
      </xdr:nvSpPr>
      <xdr:spPr>
        <a:xfrm>
          <a:off x="4813300" y="660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3</xdr:col>
      <xdr:colOff>1082675</xdr:colOff>
      <xdr:row>33</xdr:row>
      <xdr:rowOff>159052</xdr:rowOff>
    </xdr:from>
    <xdr:to>
      <xdr:col>3</xdr:col>
      <xdr:colOff>1260475</xdr:colOff>
      <xdr:row>33</xdr:row>
      <xdr:rowOff>159052</xdr:rowOff>
    </xdr:to>
    <xdr:cxnSp macro="">
      <xdr:nvCxnSpPr>
        <xdr:cNvPr id="68" name="直線コネクタ 67"/>
        <xdr:cNvCxnSpPr/>
      </xdr:nvCxnSpPr>
      <xdr:spPr>
        <a:xfrm>
          <a:off x="4673600" y="6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68839</xdr:rowOff>
    </xdr:from>
    <xdr:ext cx="405111" cy="259045"/>
    <xdr:sp macro="" textlink="">
      <xdr:nvSpPr>
        <xdr:cNvPr id="69" name="有形固定資産減価償却率最大値テキスト"/>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3</xdr:col>
      <xdr:colOff>1082675</xdr:colOff>
      <xdr:row>25</xdr:row>
      <xdr:rowOff>122162</xdr:rowOff>
    </xdr:from>
    <xdr:to>
      <xdr:col>3</xdr:col>
      <xdr:colOff>1260475</xdr:colOff>
      <xdr:row>25</xdr:row>
      <xdr:rowOff>122162</xdr:rowOff>
    </xdr:to>
    <xdr:cxnSp macro="">
      <xdr:nvCxnSpPr>
        <xdr:cNvPr id="70" name="直線コネクタ 69"/>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59465</xdr:rowOff>
    </xdr:from>
    <xdr:ext cx="405111" cy="259045"/>
    <xdr:sp macro="" textlink="">
      <xdr:nvSpPr>
        <xdr:cNvPr id="71" name="有形固定資産減価償却率平均値テキスト"/>
        <xdr:cNvSpPr txBox="1"/>
      </xdr:nvSpPr>
      <xdr:spPr>
        <a:xfrm>
          <a:off x="4813300" y="5812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36588</xdr:rowOff>
    </xdr:from>
    <xdr:to>
      <xdr:col>3</xdr:col>
      <xdr:colOff>1222375</xdr:colOff>
      <xdr:row>30</xdr:row>
      <xdr:rowOff>138188</xdr:rowOff>
    </xdr:to>
    <xdr:sp macro="" textlink="">
      <xdr:nvSpPr>
        <xdr:cNvPr id="72" name="フローチャート : 判断 71"/>
        <xdr:cNvSpPr/>
      </xdr:nvSpPr>
      <xdr:spPr>
        <a:xfrm>
          <a:off x="4711700" y="59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94645</xdr:rowOff>
    </xdr:from>
    <xdr:to>
      <xdr:col>3</xdr:col>
      <xdr:colOff>1222375</xdr:colOff>
      <xdr:row>33</xdr:row>
      <xdr:rowOff>24795</xdr:rowOff>
    </xdr:to>
    <xdr:sp macro="" textlink="">
      <xdr:nvSpPr>
        <xdr:cNvPr id="79" name="円/楕円 78"/>
        <xdr:cNvSpPr/>
      </xdr:nvSpPr>
      <xdr:spPr>
        <a:xfrm>
          <a:off x="4711700" y="63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73072</xdr:rowOff>
    </xdr:from>
    <xdr:ext cx="405111" cy="259045"/>
    <xdr:sp macro="" textlink="">
      <xdr:nvSpPr>
        <xdr:cNvPr id="80" name="有形固定資産減価償却率該当値テキスト"/>
        <xdr:cNvSpPr txBox="1"/>
      </xdr:nvSpPr>
      <xdr:spPr>
        <a:xfrm>
          <a:off x="4813300" y="634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101600</xdr:rowOff>
    </xdr:from>
    <xdr:to>
      <xdr:col>3</xdr:col>
      <xdr:colOff>511175</xdr:colOff>
      <xdr:row>32</xdr:row>
      <xdr:rowOff>31750</xdr:rowOff>
    </xdr:to>
    <xdr:sp macro="" textlink="">
      <xdr:nvSpPr>
        <xdr:cNvPr id="81" name="円/楕円 80"/>
        <xdr:cNvSpPr/>
      </xdr:nvSpPr>
      <xdr:spPr>
        <a:xfrm>
          <a:off x="400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152400</xdr:rowOff>
    </xdr:from>
    <xdr:to>
      <xdr:col>3</xdr:col>
      <xdr:colOff>1171575</xdr:colOff>
      <xdr:row>32</xdr:row>
      <xdr:rowOff>145445</xdr:rowOff>
    </xdr:to>
    <xdr:cxnSp macro="">
      <xdr:nvCxnSpPr>
        <xdr:cNvPr id="82" name="直線コネクタ 81"/>
        <xdr:cNvCxnSpPr/>
      </xdr:nvCxnSpPr>
      <xdr:spPr>
        <a:xfrm>
          <a:off x="4051300" y="6248400"/>
          <a:ext cx="711200" cy="16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82749</xdr:rowOff>
    </xdr:from>
    <xdr:ext cx="405111" cy="259045"/>
    <xdr:sp macro="" textlink="">
      <xdr:nvSpPr>
        <xdr:cNvPr id="83" name="n_1aveValue有形固定資産減価償却率"/>
        <xdr:cNvSpPr txBox="1"/>
      </xdr:nvSpPr>
      <xdr:spPr>
        <a:xfrm>
          <a:off x="3836043"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22877</xdr:rowOff>
    </xdr:from>
    <xdr:ext cx="405111" cy="259045"/>
    <xdr:sp macro="" textlink="">
      <xdr:nvSpPr>
        <xdr:cNvPr id="84" name="n_1mainValue有形固定資産減価償却率"/>
        <xdr:cNvSpPr txBox="1"/>
      </xdr:nvSpPr>
      <xdr:spPr>
        <a:xfrm>
          <a:off x="3836043"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熊本県熊本市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733,844
729,092
390.32
375,756,318
364,822,404
5,086,582
161,218,179
397,939,242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124.0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64770</xdr:rowOff>
    </xdr:from>
    <xdr:to>
      <xdr:col>6</xdr:col>
      <xdr:colOff>510540</xdr:colOff>
      <xdr:row>42</xdr:row>
      <xdr:rowOff>99060</xdr:rowOff>
    </xdr:to>
    <xdr:cxnSp macro="">
      <xdr:nvCxnSpPr>
        <xdr:cNvPr id="57" name="直線コネクタ 56"/>
        <xdr:cNvCxnSpPr/>
      </xdr:nvCxnSpPr>
      <xdr:spPr>
        <a:xfrm flipV="1">
          <a:off x="4634865" y="572262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102887</xdr:rowOff>
    </xdr:from>
    <xdr:ext cx="405111" cy="259045"/>
    <xdr:sp macro="" textlink="">
      <xdr:nvSpPr>
        <xdr:cNvPr id="58" name="【道路】&#10;有形固定資産減価償却率最小値テキスト"/>
        <xdr:cNvSpPr txBox="1"/>
      </xdr:nvSpPr>
      <xdr:spPr>
        <a:xfrm>
          <a:off x="4724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422275</xdr:colOff>
      <xdr:row>42</xdr:row>
      <xdr:rowOff>99060</xdr:rowOff>
    </xdr:from>
    <xdr:to>
      <xdr:col>6</xdr:col>
      <xdr:colOff>600075</xdr:colOff>
      <xdr:row>42</xdr:row>
      <xdr:rowOff>99060</xdr:rowOff>
    </xdr:to>
    <xdr:cxnSp macro="">
      <xdr:nvCxnSpPr>
        <xdr:cNvPr id="59" name="直線コネクタ 58"/>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11447</xdr:rowOff>
    </xdr:from>
    <xdr:ext cx="405111" cy="259045"/>
    <xdr:sp macro="" textlink="">
      <xdr:nvSpPr>
        <xdr:cNvPr id="60" name="【道路】&#10;有形固定資産減価償却率最大値テキスト"/>
        <xdr:cNvSpPr txBox="1"/>
      </xdr:nvSpPr>
      <xdr:spPr>
        <a:xfrm>
          <a:off x="4724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64770</xdr:rowOff>
    </xdr:from>
    <xdr:to>
      <xdr:col>6</xdr:col>
      <xdr:colOff>600075</xdr:colOff>
      <xdr:row>33</xdr:row>
      <xdr:rowOff>64770</xdr:rowOff>
    </xdr:to>
    <xdr:cxnSp macro="">
      <xdr:nvCxnSpPr>
        <xdr:cNvPr id="61" name="直線コネクタ 60"/>
        <xdr:cNvCxnSpPr/>
      </xdr:nvCxnSpPr>
      <xdr:spPr>
        <a:xfrm>
          <a:off x="4546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29227</xdr:rowOff>
    </xdr:from>
    <xdr:ext cx="405111" cy="259045"/>
    <xdr:sp macro="" textlink="">
      <xdr:nvSpPr>
        <xdr:cNvPr id="62" name="【道路】&#10;有形固定資産減価償却率平均値テキスト"/>
        <xdr:cNvSpPr txBox="1"/>
      </xdr:nvSpPr>
      <xdr:spPr>
        <a:xfrm>
          <a:off x="47244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6350</xdr:rowOff>
    </xdr:from>
    <xdr:to>
      <xdr:col>6</xdr:col>
      <xdr:colOff>561975</xdr:colOff>
      <xdr:row>38</xdr:row>
      <xdr:rowOff>107950</xdr:rowOff>
    </xdr:to>
    <xdr:sp macro="" textlink="">
      <xdr:nvSpPr>
        <xdr:cNvPr id="63" name="フローチャート :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71120</xdr:rowOff>
    </xdr:from>
    <xdr:to>
      <xdr:col>5</xdr:col>
      <xdr:colOff>409575</xdr:colOff>
      <xdr:row>39</xdr:row>
      <xdr:rowOff>1270</xdr:rowOff>
    </xdr:to>
    <xdr:sp macro="" textlink="">
      <xdr:nvSpPr>
        <xdr:cNvPr id="64" name="フローチャート :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93980</xdr:rowOff>
    </xdr:from>
    <xdr:to>
      <xdr:col>6</xdr:col>
      <xdr:colOff>561975</xdr:colOff>
      <xdr:row>42</xdr:row>
      <xdr:rowOff>24130</xdr:rowOff>
    </xdr:to>
    <xdr:sp macro="" textlink="">
      <xdr:nvSpPr>
        <xdr:cNvPr id="70" name="円/楕円 69"/>
        <xdr:cNvSpPr/>
      </xdr:nvSpPr>
      <xdr:spPr>
        <a:xfrm>
          <a:off x="4584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8907</xdr:rowOff>
    </xdr:from>
    <xdr:ext cx="405111" cy="259045"/>
    <xdr:sp macro="" textlink="">
      <xdr:nvSpPr>
        <xdr:cNvPr id="71" name="【道路】&#10;有形固定資産減価償却率該当値テキスト"/>
        <xdr:cNvSpPr txBox="1"/>
      </xdr:nvSpPr>
      <xdr:spPr>
        <a:xfrm>
          <a:off x="4724400" y="703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166370</xdr:rowOff>
    </xdr:from>
    <xdr:to>
      <xdr:col>5</xdr:col>
      <xdr:colOff>409575</xdr:colOff>
      <xdr:row>42</xdr:row>
      <xdr:rowOff>96520</xdr:rowOff>
    </xdr:to>
    <xdr:sp macro="" textlink="">
      <xdr:nvSpPr>
        <xdr:cNvPr id="72" name="円/楕円 71"/>
        <xdr:cNvSpPr/>
      </xdr:nvSpPr>
      <xdr:spPr>
        <a:xfrm>
          <a:off x="37465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144780</xdr:rowOff>
    </xdr:from>
    <xdr:to>
      <xdr:col>6</xdr:col>
      <xdr:colOff>511175</xdr:colOff>
      <xdr:row>42</xdr:row>
      <xdr:rowOff>45720</xdr:rowOff>
    </xdr:to>
    <xdr:cxnSp macro="">
      <xdr:nvCxnSpPr>
        <xdr:cNvPr id="73" name="直線コネクタ 72"/>
        <xdr:cNvCxnSpPr/>
      </xdr:nvCxnSpPr>
      <xdr:spPr>
        <a:xfrm flipV="1">
          <a:off x="3797300" y="71742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17797</xdr:rowOff>
    </xdr:from>
    <xdr:ext cx="405111" cy="259045"/>
    <xdr:sp macro="" textlink="">
      <xdr:nvSpPr>
        <xdr:cNvPr id="74" name="n_1aveValue【道路】&#10;有形固定資産減価償却率"/>
        <xdr:cNvSpPr txBox="1"/>
      </xdr:nvSpPr>
      <xdr:spPr>
        <a:xfrm>
          <a:off x="3582043"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87647</xdr:rowOff>
    </xdr:from>
    <xdr:ext cx="405111" cy="259045"/>
    <xdr:sp macro="" textlink="">
      <xdr:nvSpPr>
        <xdr:cNvPr id="75" name="n_1mainValue【道路】&#10;有形固定資産減価償却率"/>
        <xdr:cNvSpPr txBox="1"/>
      </xdr:nvSpPr>
      <xdr:spPr>
        <a:xfrm>
          <a:off x="3582043"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84201</xdr:rowOff>
    </xdr:from>
    <xdr:to>
      <xdr:col>15</xdr:col>
      <xdr:colOff>180340</xdr:colOff>
      <xdr:row>41</xdr:row>
      <xdr:rowOff>40513</xdr:rowOff>
    </xdr:to>
    <xdr:cxnSp macro="">
      <xdr:nvCxnSpPr>
        <xdr:cNvPr id="99" name="直線コネクタ 98"/>
        <xdr:cNvCxnSpPr/>
      </xdr:nvCxnSpPr>
      <xdr:spPr>
        <a:xfrm flipV="1">
          <a:off x="10476865" y="5742051"/>
          <a:ext cx="0" cy="1327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44340</xdr:rowOff>
    </xdr:from>
    <xdr:ext cx="469744" cy="259045"/>
    <xdr:sp macro="" textlink="">
      <xdr:nvSpPr>
        <xdr:cNvPr id="100" name="【道路】&#10;一人当たり延長最小値テキスト"/>
        <xdr:cNvSpPr txBox="1"/>
      </xdr:nvSpPr>
      <xdr:spPr>
        <a:xfrm>
          <a:off x="10566400" y="70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15</xdr:col>
      <xdr:colOff>92075</xdr:colOff>
      <xdr:row>41</xdr:row>
      <xdr:rowOff>40513</xdr:rowOff>
    </xdr:from>
    <xdr:to>
      <xdr:col>15</xdr:col>
      <xdr:colOff>269875</xdr:colOff>
      <xdr:row>41</xdr:row>
      <xdr:rowOff>40513</xdr:rowOff>
    </xdr:to>
    <xdr:cxnSp macro="">
      <xdr:nvCxnSpPr>
        <xdr:cNvPr id="101" name="直線コネクタ 100"/>
        <xdr:cNvCxnSpPr/>
      </xdr:nvCxnSpPr>
      <xdr:spPr>
        <a:xfrm>
          <a:off x="10388600" y="706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30878</xdr:rowOff>
    </xdr:from>
    <xdr:ext cx="534377" cy="259045"/>
    <xdr:sp macro="" textlink="">
      <xdr:nvSpPr>
        <xdr:cNvPr id="102" name="【道路】&#10;一人当たり延長最大値テキスト"/>
        <xdr:cNvSpPr txBox="1"/>
      </xdr:nvSpPr>
      <xdr:spPr>
        <a:xfrm>
          <a:off x="10566400" y="55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11.787</a:t>
          </a:r>
          <a:endParaRPr kumimoji="1" lang="ja-JP" altLang="en-US" sz="1000" b="1">
            <a:latin typeface="ＭＳ Ｐゴシック"/>
          </a:endParaRPr>
        </a:p>
      </xdr:txBody>
    </xdr:sp>
    <xdr:clientData/>
  </xdr:oneCellAnchor>
  <xdr:twoCellAnchor>
    <xdr:from>
      <xdr:col>15</xdr:col>
      <xdr:colOff>92075</xdr:colOff>
      <xdr:row>33</xdr:row>
      <xdr:rowOff>84201</xdr:rowOff>
    </xdr:from>
    <xdr:to>
      <xdr:col>15</xdr:col>
      <xdr:colOff>269875</xdr:colOff>
      <xdr:row>33</xdr:row>
      <xdr:rowOff>84201</xdr:rowOff>
    </xdr:to>
    <xdr:cxnSp macro="">
      <xdr:nvCxnSpPr>
        <xdr:cNvPr id="103" name="直線コネクタ 102"/>
        <xdr:cNvCxnSpPr/>
      </xdr:nvCxnSpPr>
      <xdr:spPr>
        <a:xfrm>
          <a:off x="10388600" y="574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50182</xdr:rowOff>
    </xdr:from>
    <xdr:ext cx="469744" cy="259045"/>
    <xdr:sp macro="" textlink="">
      <xdr:nvSpPr>
        <xdr:cNvPr id="104" name="【道路】&#10;一人当たり延長平均値テキスト"/>
        <xdr:cNvSpPr txBox="1"/>
      </xdr:nvSpPr>
      <xdr:spPr>
        <a:xfrm>
          <a:off x="10566400" y="6736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71755</xdr:rowOff>
    </xdr:from>
    <xdr:to>
      <xdr:col>15</xdr:col>
      <xdr:colOff>231775</xdr:colOff>
      <xdr:row>40</xdr:row>
      <xdr:rowOff>1905</xdr:rowOff>
    </xdr:to>
    <xdr:sp macro="" textlink="">
      <xdr:nvSpPr>
        <xdr:cNvPr id="105" name="フローチャート : 判断 104"/>
        <xdr:cNvSpPr/>
      </xdr:nvSpPr>
      <xdr:spPr>
        <a:xfrm>
          <a:off x="104267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41021</xdr:rowOff>
    </xdr:from>
    <xdr:to>
      <xdr:col>14</xdr:col>
      <xdr:colOff>79375</xdr:colOff>
      <xdr:row>39</xdr:row>
      <xdr:rowOff>142621</xdr:rowOff>
    </xdr:to>
    <xdr:sp macro="" textlink="">
      <xdr:nvSpPr>
        <xdr:cNvPr id="106" name="フローチャート : 判断 105"/>
        <xdr:cNvSpPr/>
      </xdr:nvSpPr>
      <xdr:spPr>
        <a:xfrm>
          <a:off x="9588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116205</xdr:rowOff>
    </xdr:from>
    <xdr:to>
      <xdr:col>15</xdr:col>
      <xdr:colOff>231775</xdr:colOff>
      <xdr:row>38</xdr:row>
      <xdr:rowOff>46355</xdr:rowOff>
    </xdr:to>
    <xdr:sp macro="" textlink="">
      <xdr:nvSpPr>
        <xdr:cNvPr id="112" name="円/楕円 111"/>
        <xdr:cNvSpPr/>
      </xdr:nvSpPr>
      <xdr:spPr>
        <a:xfrm>
          <a:off x="104267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139082</xdr:rowOff>
    </xdr:from>
    <xdr:ext cx="469744" cy="259045"/>
    <xdr:sp macro="" textlink="">
      <xdr:nvSpPr>
        <xdr:cNvPr id="113" name="【道路】&#10;一人当たり延長該当値テキスト"/>
        <xdr:cNvSpPr txBox="1"/>
      </xdr:nvSpPr>
      <xdr:spPr>
        <a:xfrm>
          <a:off x="10566400" y="631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119634</xdr:rowOff>
    </xdr:from>
    <xdr:to>
      <xdr:col>14</xdr:col>
      <xdr:colOff>79375</xdr:colOff>
      <xdr:row>38</xdr:row>
      <xdr:rowOff>49785</xdr:rowOff>
    </xdr:to>
    <xdr:sp macro="" textlink="">
      <xdr:nvSpPr>
        <xdr:cNvPr id="114" name="円/楕円 113"/>
        <xdr:cNvSpPr/>
      </xdr:nvSpPr>
      <xdr:spPr>
        <a:xfrm>
          <a:off x="95885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167005</xdr:rowOff>
    </xdr:from>
    <xdr:to>
      <xdr:col>15</xdr:col>
      <xdr:colOff>180975</xdr:colOff>
      <xdr:row>37</xdr:row>
      <xdr:rowOff>170434</xdr:rowOff>
    </xdr:to>
    <xdr:cxnSp macro="">
      <xdr:nvCxnSpPr>
        <xdr:cNvPr id="115" name="直線コネクタ 114"/>
        <xdr:cNvCxnSpPr/>
      </xdr:nvCxnSpPr>
      <xdr:spPr>
        <a:xfrm flipV="1">
          <a:off x="9639300" y="651065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133748</xdr:rowOff>
    </xdr:from>
    <xdr:ext cx="469744" cy="259045"/>
    <xdr:sp macro="" textlink="">
      <xdr:nvSpPr>
        <xdr:cNvPr id="116" name="n_1aveValue【道路】&#10;一人当たり延長"/>
        <xdr:cNvSpPr txBox="1"/>
      </xdr:nvSpPr>
      <xdr:spPr>
        <a:xfrm>
          <a:off x="9391727" y="682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66311</xdr:rowOff>
    </xdr:from>
    <xdr:ext cx="469744" cy="259045"/>
    <xdr:sp macro="" textlink="">
      <xdr:nvSpPr>
        <xdr:cNvPr id="117" name="n_1mainValue【道路】&#10;一人当たり延長"/>
        <xdr:cNvSpPr txBox="1"/>
      </xdr:nvSpPr>
      <xdr:spPr>
        <a:xfrm>
          <a:off x="9391727" y="623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9" name="直線コネクタ 12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0" name="テキスト ボックス 12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3" name="直線コネクタ 13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4" name="テキスト ボックス 13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62865</xdr:rowOff>
    </xdr:from>
    <xdr:to>
      <xdr:col>6</xdr:col>
      <xdr:colOff>510540</xdr:colOff>
      <xdr:row>63</xdr:row>
      <xdr:rowOff>62865</xdr:rowOff>
    </xdr:to>
    <xdr:cxnSp macro="">
      <xdr:nvCxnSpPr>
        <xdr:cNvPr id="138" name="直線コネクタ 137"/>
        <xdr:cNvCxnSpPr/>
      </xdr:nvCxnSpPr>
      <xdr:spPr>
        <a:xfrm flipV="1">
          <a:off x="4634865" y="966406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66692</xdr:rowOff>
    </xdr:from>
    <xdr:ext cx="405111" cy="259045"/>
    <xdr:sp macro="" textlink="">
      <xdr:nvSpPr>
        <xdr:cNvPr id="139" name="【橋りょう・トンネル】&#10;有形固定資産減価償却率最小値テキスト"/>
        <xdr:cNvSpPr txBox="1"/>
      </xdr:nvSpPr>
      <xdr:spPr>
        <a:xfrm>
          <a:off x="47244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63</xdr:row>
      <xdr:rowOff>62865</xdr:rowOff>
    </xdr:from>
    <xdr:to>
      <xdr:col>6</xdr:col>
      <xdr:colOff>600075</xdr:colOff>
      <xdr:row>63</xdr:row>
      <xdr:rowOff>62865</xdr:rowOff>
    </xdr:to>
    <xdr:cxnSp macro="">
      <xdr:nvCxnSpPr>
        <xdr:cNvPr id="140" name="直線コネクタ 139"/>
        <xdr:cNvCxnSpPr/>
      </xdr:nvCxnSpPr>
      <xdr:spPr>
        <a:xfrm>
          <a:off x="4546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9542</xdr:rowOff>
    </xdr:from>
    <xdr:ext cx="405111" cy="259045"/>
    <xdr:sp macro="" textlink="">
      <xdr:nvSpPr>
        <xdr:cNvPr id="141" name="【橋りょう・トンネル】&#10;有形固定資産減価償却率最大値テキスト"/>
        <xdr:cNvSpPr txBox="1"/>
      </xdr:nvSpPr>
      <xdr:spPr>
        <a:xfrm>
          <a:off x="4724400"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6</xdr:col>
      <xdr:colOff>422275</xdr:colOff>
      <xdr:row>56</xdr:row>
      <xdr:rowOff>62865</xdr:rowOff>
    </xdr:from>
    <xdr:to>
      <xdr:col>6</xdr:col>
      <xdr:colOff>600075</xdr:colOff>
      <xdr:row>56</xdr:row>
      <xdr:rowOff>62865</xdr:rowOff>
    </xdr:to>
    <xdr:cxnSp macro="">
      <xdr:nvCxnSpPr>
        <xdr:cNvPr id="142" name="直線コネクタ 141"/>
        <xdr:cNvCxnSpPr/>
      </xdr:nvCxnSpPr>
      <xdr:spPr>
        <a:xfrm>
          <a:off x="4546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7637</xdr:rowOff>
    </xdr:from>
    <xdr:ext cx="405111" cy="259045"/>
    <xdr:sp macro="" textlink="">
      <xdr:nvSpPr>
        <xdr:cNvPr id="143" name="【橋りょう・トンネル】&#10;有形固定資産減価償却率平均値テキスト"/>
        <xdr:cNvSpPr txBox="1"/>
      </xdr:nvSpPr>
      <xdr:spPr>
        <a:xfrm>
          <a:off x="47244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4" name="フローチャート : 判断 14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143510</xdr:rowOff>
    </xdr:from>
    <xdr:to>
      <xdr:col>5</xdr:col>
      <xdr:colOff>409575</xdr:colOff>
      <xdr:row>58</xdr:row>
      <xdr:rowOff>73660</xdr:rowOff>
    </xdr:to>
    <xdr:sp macro="" textlink="">
      <xdr:nvSpPr>
        <xdr:cNvPr id="145" name="フローチャート : 判断 144"/>
        <xdr:cNvSpPr/>
      </xdr:nvSpPr>
      <xdr:spPr>
        <a:xfrm>
          <a:off x="3746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40640</xdr:rowOff>
    </xdr:from>
    <xdr:to>
      <xdr:col>6</xdr:col>
      <xdr:colOff>561975</xdr:colOff>
      <xdr:row>56</xdr:row>
      <xdr:rowOff>142240</xdr:rowOff>
    </xdr:to>
    <xdr:sp macro="" textlink="">
      <xdr:nvSpPr>
        <xdr:cNvPr id="151" name="円/楕円 150"/>
        <xdr:cNvSpPr/>
      </xdr:nvSpPr>
      <xdr:spPr>
        <a:xfrm>
          <a:off x="4584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136542</xdr:rowOff>
    </xdr:from>
    <xdr:ext cx="405111" cy="259045"/>
    <xdr:sp macro="" textlink="">
      <xdr:nvSpPr>
        <xdr:cNvPr id="152" name="【橋りょう・トンネル】&#10;有形固定資産減価償却率該当値テキスト"/>
        <xdr:cNvSpPr txBox="1"/>
      </xdr:nvSpPr>
      <xdr:spPr>
        <a:xfrm>
          <a:off x="4724400" y="9566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114935</xdr:rowOff>
    </xdr:from>
    <xdr:to>
      <xdr:col>5</xdr:col>
      <xdr:colOff>409575</xdr:colOff>
      <xdr:row>57</xdr:row>
      <xdr:rowOff>45085</xdr:rowOff>
    </xdr:to>
    <xdr:sp macro="" textlink="">
      <xdr:nvSpPr>
        <xdr:cNvPr id="153" name="円/楕円 152"/>
        <xdr:cNvSpPr/>
      </xdr:nvSpPr>
      <xdr:spPr>
        <a:xfrm>
          <a:off x="3746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91440</xdr:rowOff>
    </xdr:from>
    <xdr:to>
      <xdr:col>6</xdr:col>
      <xdr:colOff>511175</xdr:colOff>
      <xdr:row>56</xdr:row>
      <xdr:rowOff>165735</xdr:rowOff>
    </xdr:to>
    <xdr:cxnSp macro="">
      <xdr:nvCxnSpPr>
        <xdr:cNvPr id="154" name="直線コネクタ 153"/>
        <xdr:cNvCxnSpPr/>
      </xdr:nvCxnSpPr>
      <xdr:spPr>
        <a:xfrm flipV="1">
          <a:off x="3797300" y="969264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64787</xdr:rowOff>
    </xdr:from>
    <xdr:ext cx="405111" cy="259045"/>
    <xdr:sp macro="" textlink="">
      <xdr:nvSpPr>
        <xdr:cNvPr id="155" name="n_1aveValue【橋りょう・トンネル】&#10;有形固定資産減価償却率"/>
        <xdr:cNvSpPr txBox="1"/>
      </xdr:nvSpPr>
      <xdr:spPr>
        <a:xfrm>
          <a:off x="3582043"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61612</xdr:rowOff>
    </xdr:from>
    <xdr:ext cx="405111" cy="259045"/>
    <xdr:sp macro="" textlink="">
      <xdr:nvSpPr>
        <xdr:cNvPr id="156" name="n_1mainValue【橋りょう・トンネル】&#10;有形固定資産減価償却率"/>
        <xdr:cNvSpPr txBox="1"/>
      </xdr:nvSpPr>
      <xdr:spPr>
        <a:xfrm>
          <a:off x="3582043"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145085</xdr:rowOff>
    </xdr:from>
    <xdr:to>
      <xdr:col>15</xdr:col>
      <xdr:colOff>180340</xdr:colOff>
      <xdr:row>63</xdr:row>
      <xdr:rowOff>110631</xdr:rowOff>
    </xdr:to>
    <xdr:cxnSp macro="">
      <xdr:nvCxnSpPr>
        <xdr:cNvPr id="180" name="直線コネクタ 179"/>
        <xdr:cNvCxnSpPr/>
      </xdr:nvCxnSpPr>
      <xdr:spPr>
        <a:xfrm flipV="1">
          <a:off x="10476865" y="9746285"/>
          <a:ext cx="0" cy="116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114458</xdr:rowOff>
    </xdr:from>
    <xdr:ext cx="534377" cy="259045"/>
    <xdr:sp macro="" textlink="">
      <xdr:nvSpPr>
        <xdr:cNvPr id="181" name="【橋りょう・トンネル】&#10;一人当たり有形固定資産（償却資産）額最小値テキスト"/>
        <xdr:cNvSpPr txBox="1"/>
      </xdr:nvSpPr>
      <xdr:spPr>
        <a:xfrm>
          <a:off x="10566400" y="109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35,963</a:t>
          </a:r>
          <a:endParaRPr kumimoji="1" lang="ja-JP" altLang="en-US" sz="1000" b="1">
            <a:latin typeface="ＭＳ Ｐゴシック"/>
          </a:endParaRPr>
        </a:p>
      </xdr:txBody>
    </xdr:sp>
    <xdr:clientData/>
  </xdr:oneCellAnchor>
  <xdr:twoCellAnchor>
    <xdr:from>
      <xdr:col>15</xdr:col>
      <xdr:colOff>92075</xdr:colOff>
      <xdr:row>63</xdr:row>
      <xdr:rowOff>110631</xdr:rowOff>
    </xdr:from>
    <xdr:to>
      <xdr:col>15</xdr:col>
      <xdr:colOff>269875</xdr:colOff>
      <xdr:row>63</xdr:row>
      <xdr:rowOff>110631</xdr:rowOff>
    </xdr:to>
    <xdr:cxnSp macro="">
      <xdr:nvCxnSpPr>
        <xdr:cNvPr id="182" name="直線コネクタ 181"/>
        <xdr:cNvCxnSpPr/>
      </xdr:nvCxnSpPr>
      <xdr:spPr>
        <a:xfrm>
          <a:off x="10388600" y="1091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91762</xdr:rowOff>
    </xdr:from>
    <xdr:ext cx="599010" cy="259045"/>
    <xdr:sp macro="" textlink="">
      <xdr:nvSpPr>
        <xdr:cNvPr id="183" name="【橋りょう・トンネル】&#10;一人当たり有形固定資産（償却資産）額最大値テキスト"/>
        <xdr:cNvSpPr txBox="1"/>
      </xdr:nvSpPr>
      <xdr:spPr>
        <a:xfrm>
          <a:off x="10566400" y="95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341,920</a:t>
          </a:r>
          <a:endParaRPr kumimoji="1" lang="ja-JP" altLang="en-US" sz="1000" b="1">
            <a:latin typeface="ＭＳ Ｐゴシック"/>
          </a:endParaRPr>
        </a:p>
      </xdr:txBody>
    </xdr:sp>
    <xdr:clientData/>
  </xdr:oneCellAnchor>
  <xdr:twoCellAnchor>
    <xdr:from>
      <xdr:col>15</xdr:col>
      <xdr:colOff>92075</xdr:colOff>
      <xdr:row>56</xdr:row>
      <xdr:rowOff>145085</xdr:rowOff>
    </xdr:from>
    <xdr:to>
      <xdr:col>15</xdr:col>
      <xdr:colOff>269875</xdr:colOff>
      <xdr:row>56</xdr:row>
      <xdr:rowOff>145085</xdr:rowOff>
    </xdr:to>
    <xdr:cxnSp macro="">
      <xdr:nvCxnSpPr>
        <xdr:cNvPr id="184" name="直線コネクタ 183"/>
        <xdr:cNvCxnSpPr/>
      </xdr:nvCxnSpPr>
      <xdr:spPr>
        <a:xfrm>
          <a:off x="10388600" y="974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125372</xdr:rowOff>
    </xdr:from>
    <xdr:ext cx="599010" cy="259045"/>
    <xdr:sp macro="" textlink="">
      <xdr:nvSpPr>
        <xdr:cNvPr id="185" name="【橋りょう・トンネル】&#10;一人当たり有形固定資産（償却資産）額平均値テキスト"/>
        <xdr:cNvSpPr txBox="1"/>
      </xdr:nvSpPr>
      <xdr:spPr>
        <a:xfrm>
          <a:off x="10566400" y="10412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114,765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102495</xdr:rowOff>
    </xdr:from>
    <xdr:to>
      <xdr:col>15</xdr:col>
      <xdr:colOff>231775</xdr:colOff>
      <xdr:row>62</xdr:row>
      <xdr:rowOff>32645</xdr:rowOff>
    </xdr:to>
    <xdr:sp macro="" textlink="">
      <xdr:nvSpPr>
        <xdr:cNvPr id="186" name="フローチャート : 判断 185"/>
        <xdr:cNvSpPr/>
      </xdr:nvSpPr>
      <xdr:spPr>
        <a:xfrm>
          <a:off x="10426700" y="105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78846</xdr:rowOff>
    </xdr:from>
    <xdr:to>
      <xdr:col>14</xdr:col>
      <xdr:colOff>79375</xdr:colOff>
      <xdr:row>62</xdr:row>
      <xdr:rowOff>8996</xdr:rowOff>
    </xdr:to>
    <xdr:sp macro="" textlink="">
      <xdr:nvSpPr>
        <xdr:cNvPr id="187" name="フローチャート : 判断 186"/>
        <xdr:cNvSpPr/>
      </xdr:nvSpPr>
      <xdr:spPr>
        <a:xfrm>
          <a:off x="9588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165905</xdr:rowOff>
    </xdr:from>
    <xdr:to>
      <xdr:col>15</xdr:col>
      <xdr:colOff>231775</xdr:colOff>
      <xdr:row>63</xdr:row>
      <xdr:rowOff>96055</xdr:rowOff>
    </xdr:to>
    <xdr:sp macro="" textlink="">
      <xdr:nvSpPr>
        <xdr:cNvPr id="193" name="円/楕円 192"/>
        <xdr:cNvSpPr/>
      </xdr:nvSpPr>
      <xdr:spPr>
        <a:xfrm>
          <a:off x="10426700" y="107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80832</xdr:rowOff>
    </xdr:from>
    <xdr:ext cx="534377" cy="259045"/>
    <xdr:sp macro="" textlink="">
      <xdr:nvSpPr>
        <xdr:cNvPr id="194" name="【橋りょう・トンネル】&#10;一人当たり有形固定資産（償却資産）額該当値テキスト"/>
        <xdr:cNvSpPr txBox="1"/>
      </xdr:nvSpPr>
      <xdr:spPr>
        <a:xfrm>
          <a:off x="10566400" y="1071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53,122</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166343</xdr:rowOff>
    </xdr:from>
    <xdr:to>
      <xdr:col>14</xdr:col>
      <xdr:colOff>79375</xdr:colOff>
      <xdr:row>63</xdr:row>
      <xdr:rowOff>96493</xdr:rowOff>
    </xdr:to>
    <xdr:sp macro="" textlink="">
      <xdr:nvSpPr>
        <xdr:cNvPr id="195" name="円/楕円 194"/>
        <xdr:cNvSpPr/>
      </xdr:nvSpPr>
      <xdr:spPr>
        <a:xfrm>
          <a:off x="9588500" y="107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45255</xdr:rowOff>
    </xdr:from>
    <xdr:to>
      <xdr:col>15</xdr:col>
      <xdr:colOff>180975</xdr:colOff>
      <xdr:row>63</xdr:row>
      <xdr:rowOff>45693</xdr:rowOff>
    </xdr:to>
    <xdr:cxnSp macro="">
      <xdr:nvCxnSpPr>
        <xdr:cNvPr id="196" name="直線コネクタ 195"/>
        <xdr:cNvCxnSpPr/>
      </xdr:nvCxnSpPr>
      <xdr:spPr>
        <a:xfrm flipV="1">
          <a:off x="9639300" y="10846605"/>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25523</xdr:rowOff>
    </xdr:from>
    <xdr:ext cx="599010" cy="259045"/>
    <xdr:sp macro="" textlink="">
      <xdr:nvSpPr>
        <xdr:cNvPr id="197" name="n_1aveValue【橋りょう・トンネル】&#10;一人当たり有形固定資産（償却資産）額"/>
        <xdr:cNvSpPr txBox="1"/>
      </xdr:nvSpPr>
      <xdr:spPr>
        <a:xfrm>
          <a:off x="9327094"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120,972</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87620</xdr:rowOff>
    </xdr:from>
    <xdr:ext cx="534377" cy="259045"/>
    <xdr:sp macro="" textlink="">
      <xdr:nvSpPr>
        <xdr:cNvPr id="198" name="n_1mainValue【橋りょう・トンネル】&#10;一人当たり有形固定資産（償却資産）額"/>
        <xdr:cNvSpPr txBox="1"/>
      </xdr:nvSpPr>
      <xdr:spPr>
        <a:xfrm>
          <a:off x="9359411" y="1088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21" name="直線コネクタ 220"/>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22"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23" name="直線コネクタ 222"/>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24"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25" name="直線コネクタ 224"/>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82314</xdr:rowOff>
    </xdr:from>
    <xdr:ext cx="405111" cy="259045"/>
    <xdr:sp macro="" textlink="">
      <xdr:nvSpPr>
        <xdr:cNvPr id="226" name="【公営住宅】&#10;有形固定資産減価償却率平均値テキスト"/>
        <xdr:cNvSpPr txBox="1"/>
      </xdr:nvSpPr>
      <xdr:spPr>
        <a:xfrm>
          <a:off x="4724400" y="1431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27" name="フローチャート : 判断 226"/>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126746</xdr:rowOff>
    </xdr:from>
    <xdr:to>
      <xdr:col>5</xdr:col>
      <xdr:colOff>409575</xdr:colOff>
      <xdr:row>84</xdr:row>
      <xdr:rowOff>56896</xdr:rowOff>
    </xdr:to>
    <xdr:sp macro="" textlink="">
      <xdr:nvSpPr>
        <xdr:cNvPr id="228" name="フローチャート : 判断 227"/>
        <xdr:cNvSpPr/>
      </xdr:nvSpPr>
      <xdr:spPr>
        <a:xfrm>
          <a:off x="3746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34" name="円/楕円 233"/>
        <xdr:cNvSpPr/>
      </xdr:nvSpPr>
      <xdr:spPr>
        <a:xfrm>
          <a:off x="45847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51325</xdr:rowOff>
    </xdr:from>
    <xdr:ext cx="405111" cy="259045"/>
    <xdr:sp macro="" textlink="">
      <xdr:nvSpPr>
        <xdr:cNvPr id="235" name="【公営住宅】&#10;有形固定資産減価償却率該当値テキスト"/>
        <xdr:cNvSpPr txBox="1"/>
      </xdr:nvSpPr>
      <xdr:spPr>
        <a:xfrm>
          <a:off x="4724400" y="1393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101600</xdr:rowOff>
    </xdr:from>
    <xdr:to>
      <xdr:col>5</xdr:col>
      <xdr:colOff>409575</xdr:colOff>
      <xdr:row>83</xdr:row>
      <xdr:rowOff>31750</xdr:rowOff>
    </xdr:to>
    <xdr:sp macro="" textlink="">
      <xdr:nvSpPr>
        <xdr:cNvPr id="236" name="円/楕円 235"/>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79248</xdr:rowOff>
    </xdr:from>
    <xdr:to>
      <xdr:col>6</xdr:col>
      <xdr:colOff>511175</xdr:colOff>
      <xdr:row>82</xdr:row>
      <xdr:rowOff>152400</xdr:rowOff>
    </xdr:to>
    <xdr:cxnSp macro="">
      <xdr:nvCxnSpPr>
        <xdr:cNvPr id="237" name="直線コネクタ 236"/>
        <xdr:cNvCxnSpPr/>
      </xdr:nvCxnSpPr>
      <xdr:spPr>
        <a:xfrm flipV="1">
          <a:off x="3797300" y="141381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48023</xdr:rowOff>
    </xdr:from>
    <xdr:ext cx="405111" cy="259045"/>
    <xdr:sp macro="" textlink="">
      <xdr:nvSpPr>
        <xdr:cNvPr id="238" name="n_1aveValue【公営住宅】&#10;有形固定資産減価償却率"/>
        <xdr:cNvSpPr txBox="1"/>
      </xdr:nvSpPr>
      <xdr:spPr>
        <a:xfrm>
          <a:off x="3582043"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48277</xdr:rowOff>
    </xdr:from>
    <xdr:ext cx="405111" cy="259045"/>
    <xdr:sp macro="" textlink="">
      <xdr:nvSpPr>
        <xdr:cNvPr id="239" name="n_1mainValue【公営住宅】&#10;有形固定資産減価償却率"/>
        <xdr:cNvSpPr txBox="1"/>
      </xdr:nvSpPr>
      <xdr:spPr>
        <a:xfrm>
          <a:off x="3582043"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19355</xdr:rowOff>
    </xdr:from>
    <xdr:to>
      <xdr:col>15</xdr:col>
      <xdr:colOff>180340</xdr:colOff>
      <xdr:row>85</xdr:row>
      <xdr:rowOff>158344</xdr:rowOff>
    </xdr:to>
    <xdr:cxnSp macro="">
      <xdr:nvCxnSpPr>
        <xdr:cNvPr id="261" name="直線コネクタ 260"/>
        <xdr:cNvCxnSpPr/>
      </xdr:nvCxnSpPr>
      <xdr:spPr>
        <a:xfrm flipV="1">
          <a:off x="10476865" y="13563905"/>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162171</xdr:rowOff>
    </xdr:from>
    <xdr:ext cx="469744" cy="259045"/>
    <xdr:sp macro="" textlink="">
      <xdr:nvSpPr>
        <xdr:cNvPr id="262" name="【公営住宅】&#10;一人当たり面積最小値テキスト"/>
        <xdr:cNvSpPr txBox="1"/>
      </xdr:nvSpPr>
      <xdr:spPr>
        <a:xfrm>
          <a:off x="105664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158344</xdr:rowOff>
    </xdr:from>
    <xdr:to>
      <xdr:col>15</xdr:col>
      <xdr:colOff>269875</xdr:colOff>
      <xdr:row>85</xdr:row>
      <xdr:rowOff>158344</xdr:rowOff>
    </xdr:to>
    <xdr:cxnSp macro="">
      <xdr:nvCxnSpPr>
        <xdr:cNvPr id="263" name="直線コネクタ 262"/>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137482</xdr:rowOff>
    </xdr:from>
    <xdr:ext cx="469744" cy="259045"/>
    <xdr:sp macro="" textlink="">
      <xdr:nvSpPr>
        <xdr:cNvPr id="264" name="【公営住宅】&#10;一人当たり面積最大値テキスト"/>
        <xdr:cNvSpPr txBox="1"/>
      </xdr:nvSpPr>
      <xdr:spPr>
        <a:xfrm>
          <a:off x="10566400" y="1333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2.666</a:t>
          </a:r>
          <a:endParaRPr kumimoji="1" lang="ja-JP" altLang="en-US" sz="1000" b="1">
            <a:latin typeface="ＭＳ Ｐゴシック"/>
          </a:endParaRPr>
        </a:p>
      </xdr:txBody>
    </xdr:sp>
    <xdr:clientData/>
  </xdr:oneCellAnchor>
  <xdr:twoCellAnchor>
    <xdr:from>
      <xdr:col>15</xdr:col>
      <xdr:colOff>92075</xdr:colOff>
      <xdr:row>79</xdr:row>
      <xdr:rowOff>19355</xdr:rowOff>
    </xdr:from>
    <xdr:to>
      <xdr:col>15</xdr:col>
      <xdr:colOff>269875</xdr:colOff>
      <xdr:row>79</xdr:row>
      <xdr:rowOff>19355</xdr:rowOff>
    </xdr:to>
    <xdr:cxnSp macro="">
      <xdr:nvCxnSpPr>
        <xdr:cNvPr id="265" name="直線コネクタ 264"/>
        <xdr:cNvCxnSpPr/>
      </xdr:nvCxnSpPr>
      <xdr:spPr>
        <a:xfrm>
          <a:off x="10388600" y="1356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95114</xdr:rowOff>
    </xdr:from>
    <xdr:ext cx="469744" cy="259045"/>
    <xdr:sp macro="" textlink="">
      <xdr:nvSpPr>
        <xdr:cNvPr id="266" name="【公営住宅】&#10;一人当たり面積平均値テキスト"/>
        <xdr:cNvSpPr txBox="1"/>
      </xdr:nvSpPr>
      <xdr:spPr>
        <a:xfrm>
          <a:off x="10566400" y="14154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116687</xdr:rowOff>
    </xdr:from>
    <xdr:to>
      <xdr:col>15</xdr:col>
      <xdr:colOff>231775</xdr:colOff>
      <xdr:row>83</xdr:row>
      <xdr:rowOff>46837</xdr:rowOff>
    </xdr:to>
    <xdr:sp macro="" textlink="">
      <xdr:nvSpPr>
        <xdr:cNvPr id="267" name="フローチャート : 判断 266"/>
        <xdr:cNvSpPr/>
      </xdr:nvSpPr>
      <xdr:spPr>
        <a:xfrm>
          <a:off x="10426700" y="141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71425</xdr:rowOff>
    </xdr:from>
    <xdr:to>
      <xdr:col>14</xdr:col>
      <xdr:colOff>79375</xdr:colOff>
      <xdr:row>83</xdr:row>
      <xdr:rowOff>1575</xdr:rowOff>
    </xdr:to>
    <xdr:sp macro="" textlink="">
      <xdr:nvSpPr>
        <xdr:cNvPr id="268" name="フローチャート : 判断 267"/>
        <xdr:cNvSpPr/>
      </xdr:nvSpPr>
      <xdr:spPr>
        <a:xfrm>
          <a:off x="9588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114858</xdr:rowOff>
    </xdr:from>
    <xdr:to>
      <xdr:col>15</xdr:col>
      <xdr:colOff>231775</xdr:colOff>
      <xdr:row>83</xdr:row>
      <xdr:rowOff>45008</xdr:rowOff>
    </xdr:to>
    <xdr:sp macro="" textlink="">
      <xdr:nvSpPr>
        <xdr:cNvPr id="274" name="円/楕円 273"/>
        <xdr:cNvSpPr/>
      </xdr:nvSpPr>
      <xdr:spPr>
        <a:xfrm>
          <a:off x="10426700" y="141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137735</xdr:rowOff>
    </xdr:from>
    <xdr:ext cx="469744" cy="259045"/>
    <xdr:sp macro="" textlink="">
      <xdr:nvSpPr>
        <xdr:cNvPr id="275" name="【公営住宅】&#10;一人当たり面積該当値テキスト"/>
        <xdr:cNvSpPr txBox="1"/>
      </xdr:nvSpPr>
      <xdr:spPr>
        <a:xfrm>
          <a:off x="10566400" y="1402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119431</xdr:rowOff>
    </xdr:from>
    <xdr:to>
      <xdr:col>14</xdr:col>
      <xdr:colOff>79375</xdr:colOff>
      <xdr:row>83</xdr:row>
      <xdr:rowOff>49581</xdr:rowOff>
    </xdr:to>
    <xdr:sp macro="" textlink="">
      <xdr:nvSpPr>
        <xdr:cNvPr id="276" name="円/楕円 275"/>
        <xdr:cNvSpPr/>
      </xdr:nvSpPr>
      <xdr:spPr>
        <a:xfrm>
          <a:off x="9588500" y="141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165658</xdr:rowOff>
    </xdr:from>
    <xdr:to>
      <xdr:col>15</xdr:col>
      <xdr:colOff>180975</xdr:colOff>
      <xdr:row>82</xdr:row>
      <xdr:rowOff>170231</xdr:rowOff>
    </xdr:to>
    <xdr:cxnSp macro="">
      <xdr:nvCxnSpPr>
        <xdr:cNvPr id="277" name="直線コネクタ 276"/>
        <xdr:cNvCxnSpPr/>
      </xdr:nvCxnSpPr>
      <xdr:spPr>
        <a:xfrm flipV="1">
          <a:off x="9639300" y="14224558"/>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18102</xdr:rowOff>
    </xdr:from>
    <xdr:ext cx="469744" cy="259045"/>
    <xdr:sp macro="" textlink="">
      <xdr:nvSpPr>
        <xdr:cNvPr id="278" name="n_1aveValue【公営住宅】&#10;一人当たり面積"/>
        <xdr:cNvSpPr txBox="1"/>
      </xdr:nvSpPr>
      <xdr:spPr>
        <a:xfrm>
          <a:off x="93917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40708</xdr:rowOff>
    </xdr:from>
    <xdr:ext cx="469744" cy="259045"/>
    <xdr:sp macro="" textlink="">
      <xdr:nvSpPr>
        <xdr:cNvPr id="279" name="n_1mainValue【公営住宅】&#10;一人当たり面積"/>
        <xdr:cNvSpPr txBox="1"/>
      </xdr:nvSpPr>
      <xdr:spPr>
        <a:xfrm>
          <a:off x="9391727" y="1427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90" name="直線コネクタ 2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91" name="テキスト ボックス 29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2" name="直線コネクタ 2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3" name="テキスト ボックス 2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4" name="直線コネクタ 2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5" name="テキスト ボックス 2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6" name="直線コネクタ 2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7" name="テキスト ボックス 2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8" name="直線コネクタ 2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9" name="テキスト ボックス 2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55245</xdr:rowOff>
    </xdr:from>
    <xdr:to>
      <xdr:col>6</xdr:col>
      <xdr:colOff>510540</xdr:colOff>
      <xdr:row>108</xdr:row>
      <xdr:rowOff>142875</xdr:rowOff>
    </xdr:to>
    <xdr:cxnSp macro="">
      <xdr:nvCxnSpPr>
        <xdr:cNvPr id="303" name="直線コネクタ 302"/>
        <xdr:cNvCxnSpPr/>
      </xdr:nvCxnSpPr>
      <xdr:spPr>
        <a:xfrm flipV="1">
          <a:off x="4634865" y="172002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146702</xdr:rowOff>
    </xdr:from>
    <xdr:ext cx="340478" cy="259045"/>
    <xdr:sp macro="" textlink="">
      <xdr:nvSpPr>
        <xdr:cNvPr id="304" name="【港湾・漁港】&#10;有形固定資産減価償却率最小値テキスト"/>
        <xdr:cNvSpPr txBox="1"/>
      </xdr:nvSpPr>
      <xdr:spPr>
        <a:xfrm>
          <a:off x="4724400" y="186633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422275</xdr:colOff>
      <xdr:row>108</xdr:row>
      <xdr:rowOff>142875</xdr:rowOff>
    </xdr:from>
    <xdr:to>
      <xdr:col>6</xdr:col>
      <xdr:colOff>600075</xdr:colOff>
      <xdr:row>108</xdr:row>
      <xdr:rowOff>142875</xdr:rowOff>
    </xdr:to>
    <xdr:cxnSp macro="">
      <xdr:nvCxnSpPr>
        <xdr:cNvPr id="305" name="直線コネクタ 304"/>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1922</xdr:rowOff>
    </xdr:from>
    <xdr:ext cx="405111" cy="259045"/>
    <xdr:sp macro="" textlink="">
      <xdr:nvSpPr>
        <xdr:cNvPr id="306" name="【港湾・漁港】&#10;有形固定資産減価償却率最大値テキスト"/>
        <xdr:cNvSpPr txBox="1"/>
      </xdr:nvSpPr>
      <xdr:spPr>
        <a:xfrm>
          <a:off x="47244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6</xdr:col>
      <xdr:colOff>422275</xdr:colOff>
      <xdr:row>100</xdr:row>
      <xdr:rowOff>55245</xdr:rowOff>
    </xdr:from>
    <xdr:to>
      <xdr:col>6</xdr:col>
      <xdr:colOff>600075</xdr:colOff>
      <xdr:row>100</xdr:row>
      <xdr:rowOff>55245</xdr:rowOff>
    </xdr:to>
    <xdr:cxnSp macro="">
      <xdr:nvCxnSpPr>
        <xdr:cNvPr id="307" name="直線コネクタ 306"/>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103522</xdr:rowOff>
    </xdr:from>
    <xdr:ext cx="405111" cy="259045"/>
    <xdr:sp macro="" textlink="">
      <xdr:nvSpPr>
        <xdr:cNvPr id="308" name="【港湾・漁港】&#10;有形固定資産減価償却率平均値テキスト"/>
        <xdr:cNvSpPr txBox="1"/>
      </xdr:nvSpPr>
      <xdr:spPr>
        <a:xfrm>
          <a:off x="4724400" y="17248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80645</xdr:rowOff>
    </xdr:from>
    <xdr:to>
      <xdr:col>6</xdr:col>
      <xdr:colOff>561975</xdr:colOff>
      <xdr:row>102</xdr:row>
      <xdr:rowOff>10795</xdr:rowOff>
    </xdr:to>
    <xdr:sp macro="" textlink="">
      <xdr:nvSpPr>
        <xdr:cNvPr id="309" name="フローチャート : 判断 308"/>
        <xdr:cNvSpPr/>
      </xdr:nvSpPr>
      <xdr:spPr>
        <a:xfrm>
          <a:off x="4584700" y="1739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120650</xdr:rowOff>
    </xdr:from>
    <xdr:to>
      <xdr:col>5</xdr:col>
      <xdr:colOff>409575</xdr:colOff>
      <xdr:row>102</xdr:row>
      <xdr:rowOff>50800</xdr:rowOff>
    </xdr:to>
    <xdr:sp macro="" textlink="">
      <xdr:nvSpPr>
        <xdr:cNvPr id="310" name="フローチャート : 判断 309"/>
        <xdr:cNvSpPr/>
      </xdr:nvSpPr>
      <xdr:spPr>
        <a:xfrm>
          <a:off x="3746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166370</xdr:rowOff>
    </xdr:from>
    <xdr:to>
      <xdr:col>6</xdr:col>
      <xdr:colOff>561975</xdr:colOff>
      <xdr:row>105</xdr:row>
      <xdr:rowOff>96520</xdr:rowOff>
    </xdr:to>
    <xdr:sp macro="" textlink="">
      <xdr:nvSpPr>
        <xdr:cNvPr id="316" name="円/楕円 315"/>
        <xdr:cNvSpPr/>
      </xdr:nvSpPr>
      <xdr:spPr>
        <a:xfrm>
          <a:off x="45847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144797</xdr:rowOff>
    </xdr:from>
    <xdr:ext cx="405111" cy="259045"/>
    <xdr:sp macro="" textlink="">
      <xdr:nvSpPr>
        <xdr:cNvPr id="317" name="【港湾・漁港】&#10;有形固定資産減価償却率該当値テキスト"/>
        <xdr:cNvSpPr txBox="1"/>
      </xdr:nvSpPr>
      <xdr:spPr>
        <a:xfrm>
          <a:off x="4724400"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4445</xdr:rowOff>
    </xdr:from>
    <xdr:to>
      <xdr:col>5</xdr:col>
      <xdr:colOff>409575</xdr:colOff>
      <xdr:row>105</xdr:row>
      <xdr:rowOff>106045</xdr:rowOff>
    </xdr:to>
    <xdr:sp macro="" textlink="">
      <xdr:nvSpPr>
        <xdr:cNvPr id="318" name="円/楕円 317"/>
        <xdr:cNvSpPr/>
      </xdr:nvSpPr>
      <xdr:spPr>
        <a:xfrm>
          <a:off x="3746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45720</xdr:rowOff>
    </xdr:from>
    <xdr:to>
      <xdr:col>6</xdr:col>
      <xdr:colOff>511175</xdr:colOff>
      <xdr:row>105</xdr:row>
      <xdr:rowOff>55245</xdr:rowOff>
    </xdr:to>
    <xdr:cxnSp macro="">
      <xdr:nvCxnSpPr>
        <xdr:cNvPr id="319" name="直線コネクタ 318"/>
        <xdr:cNvCxnSpPr/>
      </xdr:nvCxnSpPr>
      <xdr:spPr>
        <a:xfrm flipV="1">
          <a:off x="3797300" y="180479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100</xdr:row>
      <xdr:rowOff>67327</xdr:rowOff>
    </xdr:from>
    <xdr:ext cx="405111" cy="259045"/>
    <xdr:sp macro="" textlink="">
      <xdr:nvSpPr>
        <xdr:cNvPr id="320" name="n_1aveValue【港湾・漁港】&#10;有形固定資産減価償却率"/>
        <xdr:cNvSpPr txBox="1"/>
      </xdr:nvSpPr>
      <xdr:spPr>
        <a:xfrm>
          <a:off x="3582043"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97172</xdr:rowOff>
    </xdr:from>
    <xdr:ext cx="405111" cy="259045"/>
    <xdr:sp macro="" textlink="">
      <xdr:nvSpPr>
        <xdr:cNvPr id="321" name="n_1mainValue【港湾・漁港】&#10;有形固定資産減価償却率"/>
        <xdr:cNvSpPr txBox="1"/>
      </xdr:nvSpPr>
      <xdr:spPr>
        <a:xfrm>
          <a:off x="3582043"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33" name="テキスト ボックス 33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35" name="テキスト ボックス 33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37" name="テキスト ボックス 336"/>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39" name="テキスト ボックス 338"/>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41" name="テキスト ボックス 340"/>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3" name="テキスト ボックス 34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80772</xdr:rowOff>
    </xdr:from>
    <xdr:to>
      <xdr:col>15</xdr:col>
      <xdr:colOff>180340</xdr:colOff>
      <xdr:row>108</xdr:row>
      <xdr:rowOff>151168</xdr:rowOff>
    </xdr:to>
    <xdr:cxnSp macro="">
      <xdr:nvCxnSpPr>
        <xdr:cNvPr id="345" name="直線コネクタ 344"/>
        <xdr:cNvCxnSpPr/>
      </xdr:nvCxnSpPr>
      <xdr:spPr>
        <a:xfrm flipV="1">
          <a:off x="10476865" y="17054322"/>
          <a:ext cx="0" cy="161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154995</xdr:rowOff>
    </xdr:from>
    <xdr:ext cx="313932" cy="259045"/>
    <xdr:sp macro="" textlink="">
      <xdr:nvSpPr>
        <xdr:cNvPr id="346" name="【港湾・漁港】&#10;一人当たり有形固定資産（償却資産）額最小値テキスト"/>
        <xdr:cNvSpPr txBox="1"/>
      </xdr:nvSpPr>
      <xdr:spPr>
        <a:xfrm>
          <a:off x="10566400" y="18671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15</xdr:col>
      <xdr:colOff>92075</xdr:colOff>
      <xdr:row>108</xdr:row>
      <xdr:rowOff>151168</xdr:rowOff>
    </xdr:from>
    <xdr:to>
      <xdr:col>15</xdr:col>
      <xdr:colOff>269875</xdr:colOff>
      <xdr:row>108</xdr:row>
      <xdr:rowOff>151168</xdr:rowOff>
    </xdr:to>
    <xdr:cxnSp macro="">
      <xdr:nvCxnSpPr>
        <xdr:cNvPr id="347" name="直線コネクタ 346"/>
        <xdr:cNvCxnSpPr/>
      </xdr:nvCxnSpPr>
      <xdr:spPr>
        <a:xfrm>
          <a:off x="10388600" y="1866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27449</xdr:rowOff>
    </xdr:from>
    <xdr:ext cx="599010" cy="259045"/>
    <xdr:sp macro="" textlink="">
      <xdr:nvSpPr>
        <xdr:cNvPr id="348" name="【港湾・漁港】&#10;一人当たり有形固定資産（償却資産）額最大値テキスト"/>
        <xdr:cNvSpPr txBox="1"/>
      </xdr:nvSpPr>
      <xdr:spPr>
        <a:xfrm>
          <a:off x="10566400" y="1682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127,140</a:t>
          </a:r>
          <a:endParaRPr kumimoji="1" lang="ja-JP" altLang="en-US" sz="1000" b="1">
            <a:latin typeface="ＭＳ Ｐゴシック"/>
          </a:endParaRPr>
        </a:p>
      </xdr:txBody>
    </xdr:sp>
    <xdr:clientData/>
  </xdr:oneCellAnchor>
  <xdr:twoCellAnchor>
    <xdr:from>
      <xdr:col>15</xdr:col>
      <xdr:colOff>92075</xdr:colOff>
      <xdr:row>99</xdr:row>
      <xdr:rowOff>80772</xdr:rowOff>
    </xdr:from>
    <xdr:to>
      <xdr:col>15</xdr:col>
      <xdr:colOff>269875</xdr:colOff>
      <xdr:row>99</xdr:row>
      <xdr:rowOff>80772</xdr:rowOff>
    </xdr:to>
    <xdr:cxnSp macro="">
      <xdr:nvCxnSpPr>
        <xdr:cNvPr id="349" name="直線コネクタ 348"/>
        <xdr:cNvCxnSpPr/>
      </xdr:nvCxnSpPr>
      <xdr:spPr>
        <a:xfrm>
          <a:off x="10388600" y="1705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37470</xdr:rowOff>
    </xdr:from>
    <xdr:ext cx="534377" cy="259045"/>
    <xdr:sp macro="" textlink="">
      <xdr:nvSpPr>
        <xdr:cNvPr id="350" name="【港湾・漁港】&#10;一人当たり有形固定資産（償却資産）額平均値テキスト"/>
        <xdr:cNvSpPr txBox="1"/>
      </xdr:nvSpPr>
      <xdr:spPr>
        <a:xfrm>
          <a:off x="10566400" y="17696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60,851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14593</xdr:rowOff>
    </xdr:from>
    <xdr:to>
      <xdr:col>15</xdr:col>
      <xdr:colOff>231775</xdr:colOff>
      <xdr:row>104</xdr:row>
      <xdr:rowOff>116193</xdr:rowOff>
    </xdr:to>
    <xdr:sp macro="" textlink="">
      <xdr:nvSpPr>
        <xdr:cNvPr id="351" name="フローチャート : 判断 350"/>
        <xdr:cNvSpPr/>
      </xdr:nvSpPr>
      <xdr:spPr>
        <a:xfrm>
          <a:off x="10426700" y="178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168097</xdr:rowOff>
    </xdr:from>
    <xdr:to>
      <xdr:col>14</xdr:col>
      <xdr:colOff>79375</xdr:colOff>
      <xdr:row>104</xdr:row>
      <xdr:rowOff>98247</xdr:rowOff>
    </xdr:to>
    <xdr:sp macro="" textlink="">
      <xdr:nvSpPr>
        <xdr:cNvPr id="352" name="フローチャート : 判断 351"/>
        <xdr:cNvSpPr/>
      </xdr:nvSpPr>
      <xdr:spPr>
        <a:xfrm>
          <a:off x="9588500" y="1782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25388</xdr:rowOff>
    </xdr:from>
    <xdr:to>
      <xdr:col>15</xdr:col>
      <xdr:colOff>231775</xdr:colOff>
      <xdr:row>108</xdr:row>
      <xdr:rowOff>126988</xdr:rowOff>
    </xdr:to>
    <xdr:sp macro="" textlink="">
      <xdr:nvSpPr>
        <xdr:cNvPr id="358" name="円/楕円 357"/>
        <xdr:cNvSpPr/>
      </xdr:nvSpPr>
      <xdr:spPr>
        <a:xfrm>
          <a:off x="10426700" y="185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111765</xdr:rowOff>
    </xdr:from>
    <xdr:ext cx="469744" cy="259045"/>
    <xdr:sp macro="" textlink="">
      <xdr:nvSpPr>
        <xdr:cNvPr id="359" name="【港湾・漁港】&#10;一人当たり有形固定資産（償却資産）額該当値テキスト"/>
        <xdr:cNvSpPr txBox="1"/>
      </xdr:nvSpPr>
      <xdr:spPr>
        <a:xfrm>
          <a:off x="10566400" y="1845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6,001</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29008</xdr:rowOff>
    </xdr:from>
    <xdr:to>
      <xdr:col>14</xdr:col>
      <xdr:colOff>79375</xdr:colOff>
      <xdr:row>108</xdr:row>
      <xdr:rowOff>130608</xdr:rowOff>
    </xdr:to>
    <xdr:sp macro="" textlink="">
      <xdr:nvSpPr>
        <xdr:cNvPr id="360" name="円/楕円 359"/>
        <xdr:cNvSpPr/>
      </xdr:nvSpPr>
      <xdr:spPr>
        <a:xfrm>
          <a:off x="9588500" y="1854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76188</xdr:rowOff>
    </xdr:from>
    <xdr:to>
      <xdr:col>15</xdr:col>
      <xdr:colOff>180975</xdr:colOff>
      <xdr:row>108</xdr:row>
      <xdr:rowOff>79808</xdr:rowOff>
    </xdr:to>
    <xdr:cxnSp macro="">
      <xdr:nvCxnSpPr>
        <xdr:cNvPr id="361" name="直線コネクタ 360"/>
        <xdr:cNvCxnSpPr/>
      </xdr:nvCxnSpPr>
      <xdr:spPr>
        <a:xfrm flipV="1">
          <a:off x="9639300" y="18592788"/>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102</xdr:row>
      <xdr:rowOff>114774</xdr:rowOff>
    </xdr:from>
    <xdr:ext cx="534377" cy="259045"/>
    <xdr:sp macro="" textlink="">
      <xdr:nvSpPr>
        <xdr:cNvPr id="362" name="n_1aveValue【港湾・漁港】&#10;一人当たり有形固定資産（償却資産）額"/>
        <xdr:cNvSpPr txBox="1"/>
      </xdr:nvSpPr>
      <xdr:spPr>
        <a:xfrm>
          <a:off x="9359411" y="1760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62,264</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121735</xdr:rowOff>
    </xdr:from>
    <xdr:ext cx="469744" cy="259045"/>
    <xdr:sp macro="" textlink="">
      <xdr:nvSpPr>
        <xdr:cNvPr id="363" name="n_1mainValue【港湾・漁港】&#10;一人当たり有形固定資産（償却資産）額"/>
        <xdr:cNvSpPr txBox="1"/>
      </xdr:nvSpPr>
      <xdr:spPr>
        <a:xfrm>
          <a:off x="9391727" y="1863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4" name="テキスト ボックス 37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5" name="直線コネクタ 37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6" name="テキスト ボックス 37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7" name="直線コネクタ 37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8" name="テキスト ボックス 37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9" name="直線コネクタ 37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0" name="テキスト ボックス 37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1" name="直線コネクタ 38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2" name="テキスト ボックス 38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84" name="テキスト ボックス 38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69342</xdr:rowOff>
    </xdr:from>
    <xdr:to>
      <xdr:col>23</xdr:col>
      <xdr:colOff>516889</xdr:colOff>
      <xdr:row>41</xdr:row>
      <xdr:rowOff>73914</xdr:rowOff>
    </xdr:to>
    <xdr:cxnSp macro="">
      <xdr:nvCxnSpPr>
        <xdr:cNvPr id="386" name="直線コネクタ 385"/>
        <xdr:cNvCxnSpPr/>
      </xdr:nvCxnSpPr>
      <xdr:spPr>
        <a:xfrm flipV="1">
          <a:off x="16318864" y="5727192"/>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77741</xdr:rowOff>
    </xdr:from>
    <xdr:ext cx="405111" cy="259045"/>
    <xdr:sp macro="" textlink="">
      <xdr:nvSpPr>
        <xdr:cNvPr id="387" name="【認定こども園・幼稚園・保育所】&#10;有形固定資産減価償却率最小値テキスト"/>
        <xdr:cNvSpPr txBox="1"/>
      </xdr:nvSpPr>
      <xdr:spPr>
        <a:xfrm>
          <a:off x="16408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23</xdr:col>
      <xdr:colOff>428625</xdr:colOff>
      <xdr:row>41</xdr:row>
      <xdr:rowOff>73914</xdr:rowOff>
    </xdr:from>
    <xdr:to>
      <xdr:col>23</xdr:col>
      <xdr:colOff>606425</xdr:colOff>
      <xdr:row>41</xdr:row>
      <xdr:rowOff>73914</xdr:rowOff>
    </xdr:to>
    <xdr:cxnSp macro="">
      <xdr:nvCxnSpPr>
        <xdr:cNvPr id="388" name="直線コネクタ 387"/>
        <xdr:cNvCxnSpPr/>
      </xdr:nvCxnSpPr>
      <xdr:spPr>
        <a:xfrm>
          <a:off x="16230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16019</xdr:rowOff>
    </xdr:from>
    <xdr:ext cx="405111" cy="259045"/>
    <xdr:sp macro="" textlink="">
      <xdr:nvSpPr>
        <xdr:cNvPr id="389" name="【認定こども園・幼稚園・保育所】&#10;有形固定資産減価償却率最大値テキスト"/>
        <xdr:cNvSpPr txBox="1"/>
      </xdr:nvSpPr>
      <xdr:spPr>
        <a:xfrm>
          <a:off x="164084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33</xdr:row>
      <xdr:rowOff>69342</xdr:rowOff>
    </xdr:from>
    <xdr:to>
      <xdr:col>23</xdr:col>
      <xdr:colOff>606425</xdr:colOff>
      <xdr:row>33</xdr:row>
      <xdr:rowOff>69342</xdr:rowOff>
    </xdr:to>
    <xdr:cxnSp macro="">
      <xdr:nvCxnSpPr>
        <xdr:cNvPr id="390" name="直線コネクタ 389"/>
        <xdr:cNvCxnSpPr/>
      </xdr:nvCxnSpPr>
      <xdr:spPr>
        <a:xfrm>
          <a:off x="16230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107713</xdr:rowOff>
    </xdr:from>
    <xdr:ext cx="405111" cy="259045"/>
    <xdr:sp macro="" textlink="">
      <xdr:nvSpPr>
        <xdr:cNvPr id="391" name="【認定こども園・幼稚園・保育所】&#10;有形固定資産減価償却率平均値テキスト"/>
        <xdr:cNvSpPr txBox="1"/>
      </xdr:nvSpPr>
      <xdr:spPr>
        <a:xfrm>
          <a:off x="16408400" y="610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84836</xdr:rowOff>
    </xdr:from>
    <xdr:to>
      <xdr:col>23</xdr:col>
      <xdr:colOff>568325</xdr:colOff>
      <xdr:row>37</xdr:row>
      <xdr:rowOff>14986</xdr:rowOff>
    </xdr:to>
    <xdr:sp macro="" textlink="">
      <xdr:nvSpPr>
        <xdr:cNvPr id="392" name="フローチャート : 判断 391"/>
        <xdr:cNvSpPr/>
      </xdr:nvSpPr>
      <xdr:spPr>
        <a:xfrm>
          <a:off x="16268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66548</xdr:rowOff>
    </xdr:from>
    <xdr:to>
      <xdr:col>22</xdr:col>
      <xdr:colOff>415925</xdr:colOff>
      <xdr:row>36</xdr:row>
      <xdr:rowOff>168148</xdr:rowOff>
    </xdr:to>
    <xdr:sp macro="" textlink="">
      <xdr:nvSpPr>
        <xdr:cNvPr id="393" name="フローチャート : 判断 392"/>
        <xdr:cNvSpPr/>
      </xdr:nvSpPr>
      <xdr:spPr>
        <a:xfrm>
          <a:off x="15430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164846</xdr:rowOff>
    </xdr:from>
    <xdr:to>
      <xdr:col>23</xdr:col>
      <xdr:colOff>568325</xdr:colOff>
      <xdr:row>38</xdr:row>
      <xdr:rowOff>94996</xdr:rowOff>
    </xdr:to>
    <xdr:sp macro="" textlink="">
      <xdr:nvSpPr>
        <xdr:cNvPr id="399" name="円/楕円 398"/>
        <xdr:cNvSpPr/>
      </xdr:nvSpPr>
      <xdr:spPr>
        <a:xfrm>
          <a:off x="162687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143273</xdr:rowOff>
    </xdr:from>
    <xdr:ext cx="405111" cy="259045"/>
    <xdr:sp macro="" textlink="">
      <xdr:nvSpPr>
        <xdr:cNvPr id="400" name="【認定こども園・幼稚園・保育所】&#10;有形固定資産減価償却率該当値テキスト"/>
        <xdr:cNvSpPr txBox="1"/>
      </xdr:nvSpPr>
      <xdr:spPr>
        <a:xfrm>
          <a:off x="16408400" y="648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112268</xdr:rowOff>
    </xdr:from>
    <xdr:to>
      <xdr:col>22</xdr:col>
      <xdr:colOff>415925</xdr:colOff>
      <xdr:row>39</xdr:row>
      <xdr:rowOff>42418</xdr:rowOff>
    </xdr:to>
    <xdr:sp macro="" textlink="">
      <xdr:nvSpPr>
        <xdr:cNvPr id="401" name="円/楕円 400"/>
        <xdr:cNvSpPr/>
      </xdr:nvSpPr>
      <xdr:spPr>
        <a:xfrm>
          <a:off x="15430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44196</xdr:rowOff>
    </xdr:from>
    <xdr:to>
      <xdr:col>23</xdr:col>
      <xdr:colOff>517525</xdr:colOff>
      <xdr:row>38</xdr:row>
      <xdr:rowOff>163068</xdr:rowOff>
    </xdr:to>
    <xdr:cxnSp macro="">
      <xdr:nvCxnSpPr>
        <xdr:cNvPr id="402" name="直線コネクタ 401"/>
        <xdr:cNvCxnSpPr/>
      </xdr:nvCxnSpPr>
      <xdr:spPr>
        <a:xfrm flipV="1">
          <a:off x="15481300" y="655929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13225</xdr:rowOff>
    </xdr:from>
    <xdr:ext cx="405111" cy="259045"/>
    <xdr:sp macro="" textlink="">
      <xdr:nvSpPr>
        <xdr:cNvPr id="403" name="n_1aveValue【認定こども園・幼稚園・保育所】&#10;有形固定資産減価償却率"/>
        <xdr:cNvSpPr txBox="1"/>
      </xdr:nvSpPr>
      <xdr:spPr>
        <a:xfrm>
          <a:off x="15266043"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33545</xdr:rowOff>
    </xdr:from>
    <xdr:ext cx="405111" cy="259045"/>
    <xdr:sp macro="" textlink="">
      <xdr:nvSpPr>
        <xdr:cNvPr id="404" name="n_1mainValue【認定こども園・幼稚園・保育所】&#10;有形固定資産減価償却率"/>
        <xdr:cNvSpPr txBox="1"/>
      </xdr:nvSpPr>
      <xdr:spPr>
        <a:xfrm>
          <a:off x="15266043"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16" name="テキスト ボックス 41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18" name="テキスト ボックス 41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20" name="テキスト ボックス 41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22" name="テキスト ボックス 42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24" name="テキスト ボックス 4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14478</xdr:rowOff>
    </xdr:from>
    <xdr:to>
      <xdr:col>32</xdr:col>
      <xdr:colOff>186689</xdr:colOff>
      <xdr:row>41</xdr:row>
      <xdr:rowOff>96774</xdr:rowOff>
    </xdr:to>
    <xdr:cxnSp macro="">
      <xdr:nvCxnSpPr>
        <xdr:cNvPr id="426" name="直線コネクタ 425"/>
        <xdr:cNvCxnSpPr/>
      </xdr:nvCxnSpPr>
      <xdr:spPr>
        <a:xfrm flipV="1">
          <a:off x="22160864" y="567232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427"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428" name="直線コネクタ 42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132605</xdr:rowOff>
    </xdr:from>
    <xdr:ext cx="469744" cy="259045"/>
    <xdr:sp macro="" textlink="">
      <xdr:nvSpPr>
        <xdr:cNvPr id="429" name="【認定こども園・幼稚園・保育所】&#10;一人当たり面積最大値テキスト"/>
        <xdr:cNvSpPr txBox="1"/>
      </xdr:nvSpPr>
      <xdr:spPr>
        <a:xfrm>
          <a:off x="222504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0.163</a:t>
          </a:r>
          <a:endParaRPr kumimoji="1" lang="ja-JP" altLang="en-US" sz="1000" b="1">
            <a:latin typeface="ＭＳ Ｐゴシック"/>
          </a:endParaRPr>
        </a:p>
      </xdr:txBody>
    </xdr:sp>
    <xdr:clientData/>
  </xdr:oneCellAnchor>
  <xdr:twoCellAnchor>
    <xdr:from>
      <xdr:col>32</xdr:col>
      <xdr:colOff>98425</xdr:colOff>
      <xdr:row>33</xdr:row>
      <xdr:rowOff>14478</xdr:rowOff>
    </xdr:from>
    <xdr:to>
      <xdr:col>32</xdr:col>
      <xdr:colOff>276225</xdr:colOff>
      <xdr:row>33</xdr:row>
      <xdr:rowOff>14478</xdr:rowOff>
    </xdr:to>
    <xdr:cxnSp macro="">
      <xdr:nvCxnSpPr>
        <xdr:cNvPr id="430" name="直線コネクタ 429"/>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73423</xdr:rowOff>
    </xdr:from>
    <xdr:ext cx="469744" cy="259045"/>
    <xdr:sp macro="" textlink="">
      <xdr:nvSpPr>
        <xdr:cNvPr id="431" name="【認定こども園・幼稚園・保育所】&#10;一人当たり面積平均値テキスト"/>
        <xdr:cNvSpPr txBox="1"/>
      </xdr:nvSpPr>
      <xdr:spPr>
        <a:xfrm>
          <a:off x="22250400" y="658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50546</xdr:rowOff>
    </xdr:from>
    <xdr:to>
      <xdr:col>32</xdr:col>
      <xdr:colOff>238125</xdr:colOff>
      <xdr:row>39</xdr:row>
      <xdr:rowOff>152146</xdr:rowOff>
    </xdr:to>
    <xdr:sp macro="" textlink="">
      <xdr:nvSpPr>
        <xdr:cNvPr id="432" name="フローチャート : 判断 431"/>
        <xdr:cNvSpPr/>
      </xdr:nvSpPr>
      <xdr:spPr>
        <a:xfrm>
          <a:off x="22110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167132</xdr:rowOff>
    </xdr:from>
    <xdr:to>
      <xdr:col>31</xdr:col>
      <xdr:colOff>85725</xdr:colOff>
      <xdr:row>39</xdr:row>
      <xdr:rowOff>97282</xdr:rowOff>
    </xdr:to>
    <xdr:sp macro="" textlink="">
      <xdr:nvSpPr>
        <xdr:cNvPr id="433" name="フローチャート : 判断 432"/>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25400</xdr:rowOff>
    </xdr:from>
    <xdr:to>
      <xdr:col>32</xdr:col>
      <xdr:colOff>238125</xdr:colOff>
      <xdr:row>40</xdr:row>
      <xdr:rowOff>127000</xdr:rowOff>
    </xdr:to>
    <xdr:sp macro="" textlink="">
      <xdr:nvSpPr>
        <xdr:cNvPr id="439" name="円/楕円 438"/>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3827</xdr:rowOff>
    </xdr:from>
    <xdr:ext cx="469744" cy="259045"/>
    <xdr:sp macro="" textlink="">
      <xdr:nvSpPr>
        <xdr:cNvPr id="440" name="【認定こども園・幼稚園・保育所】&#10;一人当たり面積該当値テキスト"/>
        <xdr:cNvSpPr txBox="1"/>
      </xdr:nvSpPr>
      <xdr:spPr>
        <a:xfrm>
          <a:off x="222504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16256</xdr:rowOff>
    </xdr:from>
    <xdr:to>
      <xdr:col>31</xdr:col>
      <xdr:colOff>85725</xdr:colOff>
      <xdr:row>40</xdr:row>
      <xdr:rowOff>117856</xdr:rowOff>
    </xdr:to>
    <xdr:sp macro="" textlink="">
      <xdr:nvSpPr>
        <xdr:cNvPr id="441" name="円/楕円 440"/>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67056</xdr:rowOff>
    </xdr:from>
    <xdr:to>
      <xdr:col>32</xdr:col>
      <xdr:colOff>187325</xdr:colOff>
      <xdr:row>40</xdr:row>
      <xdr:rowOff>76200</xdr:rowOff>
    </xdr:to>
    <xdr:cxnSp macro="">
      <xdr:nvCxnSpPr>
        <xdr:cNvPr id="442" name="直線コネクタ 441"/>
        <xdr:cNvCxnSpPr/>
      </xdr:nvCxnSpPr>
      <xdr:spPr>
        <a:xfrm>
          <a:off x="21323300" y="6925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113809</xdr:rowOff>
    </xdr:from>
    <xdr:ext cx="469744" cy="259045"/>
    <xdr:sp macro="" textlink="">
      <xdr:nvSpPr>
        <xdr:cNvPr id="443"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108983</xdr:rowOff>
    </xdr:from>
    <xdr:ext cx="469744" cy="259045"/>
    <xdr:sp macro="" textlink="">
      <xdr:nvSpPr>
        <xdr:cNvPr id="444" name="n_1mainValue【認定こども園・幼稚園・保育所】&#10;一人当たり面積"/>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5" name="テキスト ボックス 4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57" name="テキスト ボックス 4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65" name="テキスト ボックス 46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7" name="テキスト ボックス 4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34290</xdr:rowOff>
    </xdr:from>
    <xdr:to>
      <xdr:col>23</xdr:col>
      <xdr:colOff>516889</xdr:colOff>
      <xdr:row>63</xdr:row>
      <xdr:rowOff>102870</xdr:rowOff>
    </xdr:to>
    <xdr:cxnSp macro="">
      <xdr:nvCxnSpPr>
        <xdr:cNvPr id="469" name="直線コネクタ 468"/>
        <xdr:cNvCxnSpPr/>
      </xdr:nvCxnSpPr>
      <xdr:spPr>
        <a:xfrm flipV="1">
          <a:off x="16318864" y="946404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470"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471" name="直線コネクタ 470"/>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152417</xdr:rowOff>
    </xdr:from>
    <xdr:ext cx="405111" cy="259045"/>
    <xdr:sp macro="" textlink="">
      <xdr:nvSpPr>
        <xdr:cNvPr id="472" name="【学校施設】&#10;有形固定資産減価償却率最大値テキスト"/>
        <xdr:cNvSpPr txBox="1"/>
      </xdr:nvSpPr>
      <xdr:spPr>
        <a:xfrm>
          <a:off x="16408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a:t>
          </a:r>
          <a:endParaRPr kumimoji="1" lang="ja-JP" altLang="en-US" sz="1000" b="1">
            <a:latin typeface="ＭＳ Ｐゴシック"/>
          </a:endParaRPr>
        </a:p>
      </xdr:txBody>
    </xdr:sp>
    <xdr:clientData/>
  </xdr:oneCellAnchor>
  <xdr:twoCellAnchor>
    <xdr:from>
      <xdr:col>23</xdr:col>
      <xdr:colOff>428625</xdr:colOff>
      <xdr:row>55</xdr:row>
      <xdr:rowOff>34290</xdr:rowOff>
    </xdr:from>
    <xdr:to>
      <xdr:col>23</xdr:col>
      <xdr:colOff>606425</xdr:colOff>
      <xdr:row>55</xdr:row>
      <xdr:rowOff>34290</xdr:rowOff>
    </xdr:to>
    <xdr:cxnSp macro="">
      <xdr:nvCxnSpPr>
        <xdr:cNvPr id="473" name="直線コネクタ 472"/>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114317</xdr:rowOff>
    </xdr:from>
    <xdr:ext cx="405111" cy="259045"/>
    <xdr:sp macro="" textlink="">
      <xdr:nvSpPr>
        <xdr:cNvPr id="474" name="【学校施設】&#10;有形固定資産減価償却率平均値テキスト"/>
        <xdr:cNvSpPr txBox="1"/>
      </xdr:nvSpPr>
      <xdr:spPr>
        <a:xfrm>
          <a:off x="16408400" y="9886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135890</xdr:rowOff>
    </xdr:from>
    <xdr:to>
      <xdr:col>23</xdr:col>
      <xdr:colOff>568325</xdr:colOff>
      <xdr:row>58</xdr:row>
      <xdr:rowOff>66040</xdr:rowOff>
    </xdr:to>
    <xdr:sp macro="" textlink="">
      <xdr:nvSpPr>
        <xdr:cNvPr id="475" name="フローチャート : 判断 474"/>
        <xdr:cNvSpPr/>
      </xdr:nvSpPr>
      <xdr:spPr>
        <a:xfrm>
          <a:off x="16268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78740</xdr:rowOff>
    </xdr:from>
    <xdr:to>
      <xdr:col>22</xdr:col>
      <xdr:colOff>415925</xdr:colOff>
      <xdr:row>59</xdr:row>
      <xdr:rowOff>8890</xdr:rowOff>
    </xdr:to>
    <xdr:sp macro="" textlink="">
      <xdr:nvSpPr>
        <xdr:cNvPr id="476" name="フローチャート : 判断 475"/>
        <xdr:cNvSpPr/>
      </xdr:nvSpPr>
      <xdr:spPr>
        <a:xfrm>
          <a:off x="15430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93980</xdr:rowOff>
    </xdr:from>
    <xdr:to>
      <xdr:col>23</xdr:col>
      <xdr:colOff>568325</xdr:colOff>
      <xdr:row>57</xdr:row>
      <xdr:rowOff>24130</xdr:rowOff>
    </xdr:to>
    <xdr:sp macro="" textlink="">
      <xdr:nvSpPr>
        <xdr:cNvPr id="482" name="円/楕円 481"/>
        <xdr:cNvSpPr/>
      </xdr:nvSpPr>
      <xdr:spPr>
        <a:xfrm>
          <a:off x="162687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116857</xdr:rowOff>
    </xdr:from>
    <xdr:ext cx="405111" cy="259045"/>
    <xdr:sp macro="" textlink="">
      <xdr:nvSpPr>
        <xdr:cNvPr id="483" name="【学校施設】&#10;有形固定資産減価償却率該当値テキスト"/>
        <xdr:cNvSpPr txBox="1"/>
      </xdr:nvSpPr>
      <xdr:spPr>
        <a:xfrm>
          <a:off x="16408400"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109220</xdr:rowOff>
    </xdr:from>
    <xdr:to>
      <xdr:col>22</xdr:col>
      <xdr:colOff>415925</xdr:colOff>
      <xdr:row>57</xdr:row>
      <xdr:rowOff>39370</xdr:rowOff>
    </xdr:to>
    <xdr:sp macro="" textlink="">
      <xdr:nvSpPr>
        <xdr:cNvPr id="484" name="円/楕円 483"/>
        <xdr:cNvSpPr/>
      </xdr:nvSpPr>
      <xdr:spPr>
        <a:xfrm>
          <a:off x="15430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144780</xdr:rowOff>
    </xdr:from>
    <xdr:to>
      <xdr:col>23</xdr:col>
      <xdr:colOff>517525</xdr:colOff>
      <xdr:row>56</xdr:row>
      <xdr:rowOff>160020</xdr:rowOff>
    </xdr:to>
    <xdr:cxnSp macro="">
      <xdr:nvCxnSpPr>
        <xdr:cNvPr id="485" name="直線コネクタ 484"/>
        <xdr:cNvCxnSpPr/>
      </xdr:nvCxnSpPr>
      <xdr:spPr>
        <a:xfrm flipV="1">
          <a:off x="15481300" y="9745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17</xdr:rowOff>
    </xdr:from>
    <xdr:ext cx="405111" cy="259045"/>
    <xdr:sp macro="" textlink="">
      <xdr:nvSpPr>
        <xdr:cNvPr id="486" name="n_1aveValue【学校施設】&#10;有形固定資産減価償却率"/>
        <xdr:cNvSpPr txBox="1"/>
      </xdr:nvSpPr>
      <xdr:spPr>
        <a:xfrm>
          <a:off x="15266043"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55897</xdr:rowOff>
    </xdr:from>
    <xdr:ext cx="405111" cy="259045"/>
    <xdr:sp macro="" textlink="">
      <xdr:nvSpPr>
        <xdr:cNvPr id="487" name="n_1mainValue【学校施設】&#10;有形固定資産減価償却率"/>
        <xdr:cNvSpPr txBox="1"/>
      </xdr:nvSpPr>
      <xdr:spPr>
        <a:xfrm>
          <a:off x="15266043"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98" name="テキスト ボックス 49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99" name="直線コネクタ 498"/>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500" name="テキスト ボックス 499"/>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501" name="直線コネクタ 50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502" name="テキスト ボックス 50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503" name="直線コネクタ 502"/>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504" name="テキスト ボックス 503"/>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5" name="直線コネクタ 5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06" name="テキスト ボックス 5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507" name="直線コネクタ 506"/>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508" name="テキスト ボックス 507"/>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509" name="直線コネクタ 50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510" name="テキスト ボックス 50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511" name="直線コネクタ 510"/>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512" name="テキスト ボックス 511"/>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128588</xdr:rowOff>
    </xdr:from>
    <xdr:to>
      <xdr:col>32</xdr:col>
      <xdr:colOff>186689</xdr:colOff>
      <xdr:row>63</xdr:row>
      <xdr:rowOff>162878</xdr:rowOff>
    </xdr:to>
    <xdr:cxnSp macro="">
      <xdr:nvCxnSpPr>
        <xdr:cNvPr id="516" name="直線コネクタ 515"/>
        <xdr:cNvCxnSpPr/>
      </xdr:nvCxnSpPr>
      <xdr:spPr>
        <a:xfrm flipV="1">
          <a:off x="22160864" y="955833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166705</xdr:rowOff>
    </xdr:from>
    <xdr:ext cx="469744" cy="259045"/>
    <xdr:sp macro="" textlink="">
      <xdr:nvSpPr>
        <xdr:cNvPr id="517" name="【学校施設】&#10;一人当たり面積最小値テキスト"/>
        <xdr:cNvSpPr txBox="1"/>
      </xdr:nvSpPr>
      <xdr:spPr>
        <a:xfrm>
          <a:off x="22250400" y="1096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0.963</a:t>
          </a:r>
          <a:endParaRPr kumimoji="1" lang="ja-JP" altLang="en-US" sz="1000" b="1">
            <a:latin typeface="ＭＳ Ｐゴシック"/>
          </a:endParaRPr>
        </a:p>
      </xdr:txBody>
    </xdr:sp>
    <xdr:clientData/>
  </xdr:oneCellAnchor>
  <xdr:twoCellAnchor>
    <xdr:from>
      <xdr:col>32</xdr:col>
      <xdr:colOff>98425</xdr:colOff>
      <xdr:row>63</xdr:row>
      <xdr:rowOff>162878</xdr:rowOff>
    </xdr:from>
    <xdr:to>
      <xdr:col>32</xdr:col>
      <xdr:colOff>276225</xdr:colOff>
      <xdr:row>63</xdr:row>
      <xdr:rowOff>162878</xdr:rowOff>
    </xdr:to>
    <xdr:cxnSp macro="">
      <xdr:nvCxnSpPr>
        <xdr:cNvPr id="518" name="直線コネクタ 517"/>
        <xdr:cNvCxnSpPr/>
      </xdr:nvCxnSpPr>
      <xdr:spPr>
        <a:xfrm>
          <a:off x="22072600" y="1096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75265</xdr:rowOff>
    </xdr:from>
    <xdr:ext cx="469744" cy="259045"/>
    <xdr:sp macro="" textlink="">
      <xdr:nvSpPr>
        <xdr:cNvPr id="519" name="【学校施設】&#10;一人当たり面積最大値テキスト"/>
        <xdr:cNvSpPr txBox="1"/>
      </xdr:nvSpPr>
      <xdr:spPr>
        <a:xfrm>
          <a:off x="22250400" y="93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a:t>
          </a:r>
          <a:endParaRPr kumimoji="1" lang="ja-JP" altLang="en-US" sz="1000" b="1">
            <a:latin typeface="ＭＳ Ｐゴシック"/>
          </a:endParaRPr>
        </a:p>
      </xdr:txBody>
    </xdr:sp>
    <xdr:clientData/>
  </xdr:oneCellAnchor>
  <xdr:twoCellAnchor>
    <xdr:from>
      <xdr:col>32</xdr:col>
      <xdr:colOff>98425</xdr:colOff>
      <xdr:row>55</xdr:row>
      <xdr:rowOff>128588</xdr:rowOff>
    </xdr:from>
    <xdr:to>
      <xdr:col>32</xdr:col>
      <xdr:colOff>276225</xdr:colOff>
      <xdr:row>55</xdr:row>
      <xdr:rowOff>128588</xdr:rowOff>
    </xdr:to>
    <xdr:cxnSp macro="">
      <xdr:nvCxnSpPr>
        <xdr:cNvPr id="520" name="直線コネクタ 519"/>
        <xdr:cNvCxnSpPr/>
      </xdr:nvCxnSpPr>
      <xdr:spPr>
        <a:xfrm>
          <a:off x="22072600" y="955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90505</xdr:rowOff>
    </xdr:from>
    <xdr:ext cx="469744" cy="259045"/>
    <xdr:sp macro="" textlink="">
      <xdr:nvSpPr>
        <xdr:cNvPr id="521" name="【学校施設】&#10;一人当たり面積平均値テキスト"/>
        <xdr:cNvSpPr txBox="1"/>
      </xdr:nvSpPr>
      <xdr:spPr>
        <a:xfrm>
          <a:off x="22250400" y="10377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112078</xdr:rowOff>
    </xdr:from>
    <xdr:to>
      <xdr:col>32</xdr:col>
      <xdr:colOff>238125</xdr:colOff>
      <xdr:row>61</xdr:row>
      <xdr:rowOff>42228</xdr:rowOff>
    </xdr:to>
    <xdr:sp macro="" textlink="">
      <xdr:nvSpPr>
        <xdr:cNvPr id="522" name="フローチャート : 判断 521"/>
        <xdr:cNvSpPr/>
      </xdr:nvSpPr>
      <xdr:spPr>
        <a:xfrm>
          <a:off x="22110700" y="1039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17780</xdr:rowOff>
    </xdr:from>
    <xdr:to>
      <xdr:col>31</xdr:col>
      <xdr:colOff>85725</xdr:colOff>
      <xdr:row>60</xdr:row>
      <xdr:rowOff>119380</xdr:rowOff>
    </xdr:to>
    <xdr:sp macro="" textlink="">
      <xdr:nvSpPr>
        <xdr:cNvPr id="523" name="フローチャート : 判断 522"/>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97790</xdr:rowOff>
    </xdr:from>
    <xdr:to>
      <xdr:col>32</xdr:col>
      <xdr:colOff>238125</xdr:colOff>
      <xdr:row>60</xdr:row>
      <xdr:rowOff>27940</xdr:rowOff>
    </xdr:to>
    <xdr:sp macro="" textlink="">
      <xdr:nvSpPr>
        <xdr:cNvPr id="529" name="円/楕円 528"/>
        <xdr:cNvSpPr/>
      </xdr:nvSpPr>
      <xdr:spPr>
        <a:xfrm>
          <a:off x="22110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120667</xdr:rowOff>
    </xdr:from>
    <xdr:ext cx="469744" cy="259045"/>
    <xdr:sp macro="" textlink="">
      <xdr:nvSpPr>
        <xdr:cNvPr id="530" name="【学校施設】&#10;一人当たり面積該当値テキスト"/>
        <xdr:cNvSpPr txBox="1"/>
      </xdr:nvSpPr>
      <xdr:spPr>
        <a:xfrm>
          <a:off x="22250400"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146368</xdr:rowOff>
    </xdr:from>
    <xdr:to>
      <xdr:col>31</xdr:col>
      <xdr:colOff>85725</xdr:colOff>
      <xdr:row>60</xdr:row>
      <xdr:rowOff>76518</xdr:rowOff>
    </xdr:to>
    <xdr:sp macro="" textlink="">
      <xdr:nvSpPr>
        <xdr:cNvPr id="531" name="円/楕円 530"/>
        <xdr:cNvSpPr/>
      </xdr:nvSpPr>
      <xdr:spPr>
        <a:xfrm>
          <a:off x="21272500" y="102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148590</xdr:rowOff>
    </xdr:from>
    <xdr:to>
      <xdr:col>32</xdr:col>
      <xdr:colOff>187325</xdr:colOff>
      <xdr:row>60</xdr:row>
      <xdr:rowOff>25718</xdr:rowOff>
    </xdr:to>
    <xdr:cxnSp macro="">
      <xdr:nvCxnSpPr>
        <xdr:cNvPr id="532" name="直線コネクタ 531"/>
        <xdr:cNvCxnSpPr/>
      </xdr:nvCxnSpPr>
      <xdr:spPr>
        <a:xfrm flipV="1">
          <a:off x="21323300" y="10264140"/>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110507</xdr:rowOff>
    </xdr:from>
    <xdr:ext cx="469744" cy="259045"/>
    <xdr:sp macro="" textlink="">
      <xdr:nvSpPr>
        <xdr:cNvPr id="533" name="n_1aveValue【学校施設】&#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93045</xdr:rowOff>
    </xdr:from>
    <xdr:ext cx="469744" cy="259045"/>
    <xdr:sp macro="" textlink="">
      <xdr:nvSpPr>
        <xdr:cNvPr id="534" name="n_1mainValue【学校施設】&#10;一人当たり面積"/>
        <xdr:cNvSpPr txBox="1"/>
      </xdr:nvSpPr>
      <xdr:spPr>
        <a:xfrm>
          <a:off x="21075727" y="1003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5" name="テキスト ボックス 54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46" name="直線コネクタ 54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7" name="テキスト ボックス 54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48" name="直線コネクタ 54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9" name="テキスト ボックス 54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0" name="直線コネクタ 54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1" name="テキスト ボックス 55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2" name="直線コネクタ 55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3" name="テキスト ボックス 55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4" name="直線コネクタ 55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55" name="テキスト ボックス 55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6" name="直線コネクタ 5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57" name="テキスト ボックス 55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57150</xdr:rowOff>
    </xdr:to>
    <xdr:cxnSp macro="">
      <xdr:nvCxnSpPr>
        <xdr:cNvPr id="559" name="直線コネクタ 558"/>
        <xdr:cNvCxnSpPr/>
      </xdr:nvCxnSpPr>
      <xdr:spPr>
        <a:xfrm flipV="1">
          <a:off x="16318864" y="134112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60977</xdr:rowOff>
    </xdr:from>
    <xdr:ext cx="405111" cy="259045"/>
    <xdr:sp macro="" textlink="">
      <xdr:nvSpPr>
        <xdr:cNvPr id="560" name="【児童館】&#10;有形固定資産減価償却率最小値テキスト"/>
        <xdr:cNvSpPr txBox="1"/>
      </xdr:nvSpPr>
      <xdr:spPr>
        <a:xfrm>
          <a:off x="164084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86</xdr:row>
      <xdr:rowOff>57150</xdr:rowOff>
    </xdr:from>
    <xdr:to>
      <xdr:col>23</xdr:col>
      <xdr:colOff>606425</xdr:colOff>
      <xdr:row>86</xdr:row>
      <xdr:rowOff>57150</xdr:rowOff>
    </xdr:to>
    <xdr:cxnSp macro="">
      <xdr:nvCxnSpPr>
        <xdr:cNvPr id="561" name="直線コネクタ 560"/>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562"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63" name="直線コネクタ 562"/>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33038</xdr:rowOff>
    </xdr:from>
    <xdr:ext cx="405111" cy="259045"/>
    <xdr:sp macro="" textlink="">
      <xdr:nvSpPr>
        <xdr:cNvPr id="564" name="【児童館】&#10;有形固定資産減価償却率平均値テキスト"/>
        <xdr:cNvSpPr txBox="1"/>
      </xdr:nvSpPr>
      <xdr:spPr>
        <a:xfrm>
          <a:off x="164084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565" name="フローチャート : 判断 564"/>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90170</xdr:rowOff>
    </xdr:from>
    <xdr:to>
      <xdr:col>22</xdr:col>
      <xdr:colOff>415925</xdr:colOff>
      <xdr:row>84</xdr:row>
      <xdr:rowOff>20320</xdr:rowOff>
    </xdr:to>
    <xdr:sp macro="" textlink="">
      <xdr:nvSpPr>
        <xdr:cNvPr id="566" name="フローチャート : 判断 565"/>
        <xdr:cNvSpPr/>
      </xdr:nvSpPr>
      <xdr:spPr>
        <a:xfrm>
          <a:off x="15430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59689</xdr:rowOff>
    </xdr:from>
    <xdr:to>
      <xdr:col>23</xdr:col>
      <xdr:colOff>568325</xdr:colOff>
      <xdr:row>82</xdr:row>
      <xdr:rowOff>161289</xdr:rowOff>
    </xdr:to>
    <xdr:sp macro="" textlink="">
      <xdr:nvSpPr>
        <xdr:cNvPr id="572" name="円/楕円 571"/>
        <xdr:cNvSpPr/>
      </xdr:nvSpPr>
      <xdr:spPr>
        <a:xfrm>
          <a:off x="162687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38116</xdr:rowOff>
    </xdr:from>
    <xdr:ext cx="405111" cy="259045"/>
    <xdr:sp macro="" textlink="">
      <xdr:nvSpPr>
        <xdr:cNvPr id="573" name="【児童館】&#10;有形固定資産減価償却率該当値テキスト"/>
        <xdr:cNvSpPr txBox="1"/>
      </xdr:nvSpPr>
      <xdr:spPr>
        <a:xfrm>
          <a:off x="16408400"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78739</xdr:rowOff>
    </xdr:from>
    <xdr:to>
      <xdr:col>22</xdr:col>
      <xdr:colOff>415925</xdr:colOff>
      <xdr:row>84</xdr:row>
      <xdr:rowOff>8889</xdr:rowOff>
    </xdr:to>
    <xdr:sp macro="" textlink="">
      <xdr:nvSpPr>
        <xdr:cNvPr id="574" name="円/楕円 573"/>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110489</xdr:rowOff>
    </xdr:from>
    <xdr:to>
      <xdr:col>23</xdr:col>
      <xdr:colOff>517525</xdr:colOff>
      <xdr:row>83</xdr:row>
      <xdr:rowOff>129539</xdr:rowOff>
    </xdr:to>
    <xdr:cxnSp macro="">
      <xdr:nvCxnSpPr>
        <xdr:cNvPr id="575" name="直線コネクタ 574"/>
        <xdr:cNvCxnSpPr/>
      </xdr:nvCxnSpPr>
      <xdr:spPr>
        <a:xfrm flipV="1">
          <a:off x="15481300" y="14169389"/>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11447</xdr:rowOff>
    </xdr:from>
    <xdr:ext cx="405111" cy="259045"/>
    <xdr:sp macro="" textlink="">
      <xdr:nvSpPr>
        <xdr:cNvPr id="576" name="n_1aveValue【児童館】&#10;有形固定資産減価償却率"/>
        <xdr:cNvSpPr txBox="1"/>
      </xdr:nvSpPr>
      <xdr:spPr>
        <a:xfrm>
          <a:off x="15266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25416</xdr:rowOff>
    </xdr:from>
    <xdr:ext cx="405111" cy="259045"/>
    <xdr:sp macro="" textlink="">
      <xdr:nvSpPr>
        <xdr:cNvPr id="577" name="n_1mainValue【児童館】&#10;有形固定資産減価償却率"/>
        <xdr:cNvSpPr txBox="1"/>
      </xdr:nvSpPr>
      <xdr:spPr>
        <a:xfrm>
          <a:off x="15266043"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163830</xdr:rowOff>
    </xdr:from>
    <xdr:to>
      <xdr:col>32</xdr:col>
      <xdr:colOff>186689</xdr:colOff>
      <xdr:row>85</xdr:row>
      <xdr:rowOff>163830</xdr:rowOff>
    </xdr:to>
    <xdr:cxnSp macro="">
      <xdr:nvCxnSpPr>
        <xdr:cNvPr id="599" name="直線コネクタ 598"/>
        <xdr:cNvCxnSpPr/>
      </xdr:nvCxnSpPr>
      <xdr:spPr>
        <a:xfrm flipV="1">
          <a:off x="22160864" y="133654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6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601" name="直線コネクタ 6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110507</xdr:rowOff>
    </xdr:from>
    <xdr:ext cx="469744" cy="259045"/>
    <xdr:sp macro="" textlink="">
      <xdr:nvSpPr>
        <xdr:cNvPr id="602" name="【児童館】&#10;一人当たり面積最大値テキスト"/>
        <xdr:cNvSpPr txBox="1"/>
      </xdr:nvSpPr>
      <xdr:spPr>
        <a:xfrm>
          <a:off x="22250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77</xdr:row>
      <xdr:rowOff>163830</xdr:rowOff>
    </xdr:from>
    <xdr:to>
      <xdr:col>32</xdr:col>
      <xdr:colOff>276225</xdr:colOff>
      <xdr:row>77</xdr:row>
      <xdr:rowOff>163830</xdr:rowOff>
    </xdr:to>
    <xdr:cxnSp macro="">
      <xdr:nvCxnSpPr>
        <xdr:cNvPr id="603" name="直線コネクタ 602"/>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147338</xdr:rowOff>
    </xdr:from>
    <xdr:ext cx="469744" cy="259045"/>
    <xdr:sp macro="" textlink="">
      <xdr:nvSpPr>
        <xdr:cNvPr id="604" name="【児童館】&#10;一人当たり面積平均値テキスト"/>
        <xdr:cNvSpPr txBox="1"/>
      </xdr:nvSpPr>
      <xdr:spPr>
        <a:xfrm>
          <a:off x="222504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124461</xdr:rowOff>
    </xdr:from>
    <xdr:to>
      <xdr:col>32</xdr:col>
      <xdr:colOff>238125</xdr:colOff>
      <xdr:row>83</xdr:row>
      <xdr:rowOff>54611</xdr:rowOff>
    </xdr:to>
    <xdr:sp macro="" textlink="">
      <xdr:nvSpPr>
        <xdr:cNvPr id="605" name="フローチャート : 判断 604"/>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606" name="フローチャート : 判断 605"/>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612" name="円/楕円 611"/>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80027</xdr:rowOff>
    </xdr:from>
    <xdr:ext cx="469744" cy="259045"/>
    <xdr:sp macro="" textlink="">
      <xdr:nvSpPr>
        <xdr:cNvPr id="613" name="【児童館】&#10;一人当たり面積該当値テキスト"/>
        <xdr:cNvSpPr txBox="1"/>
      </xdr:nvSpPr>
      <xdr:spPr>
        <a:xfrm>
          <a:off x="222504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614" name="円/楕円 613"/>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152400</xdr:rowOff>
    </xdr:from>
    <xdr:to>
      <xdr:col>32</xdr:col>
      <xdr:colOff>187325</xdr:colOff>
      <xdr:row>84</xdr:row>
      <xdr:rowOff>152400</xdr:rowOff>
    </xdr:to>
    <xdr:cxnSp macro="">
      <xdr:nvCxnSpPr>
        <xdr:cNvPr id="615" name="直線コネクタ 614"/>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25416</xdr:rowOff>
    </xdr:from>
    <xdr:ext cx="469744" cy="259045"/>
    <xdr:sp macro="" textlink="">
      <xdr:nvSpPr>
        <xdr:cNvPr id="616"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22877</xdr:rowOff>
    </xdr:from>
    <xdr:ext cx="469744" cy="259045"/>
    <xdr:sp macro="" textlink="">
      <xdr:nvSpPr>
        <xdr:cNvPr id="617"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28" name="テキスト ボックス 62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29" name="直線コネクタ 62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0" name="テキスト ボックス 62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1" name="直線コネクタ 63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2" name="テキスト ボックス 63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3" name="直線コネクタ 63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4" name="テキスト ボックス 63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35" name="直線コネクタ 63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36" name="テキスト ボックス 63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38" name="テキスト ボックス 63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7620</xdr:rowOff>
    </xdr:from>
    <xdr:to>
      <xdr:col>23</xdr:col>
      <xdr:colOff>516889</xdr:colOff>
      <xdr:row>107</xdr:row>
      <xdr:rowOff>119635</xdr:rowOff>
    </xdr:to>
    <xdr:cxnSp macro="">
      <xdr:nvCxnSpPr>
        <xdr:cNvPr id="640" name="直線コネクタ 639"/>
        <xdr:cNvCxnSpPr/>
      </xdr:nvCxnSpPr>
      <xdr:spPr>
        <a:xfrm flipV="1">
          <a:off x="16318864" y="17495520"/>
          <a:ext cx="0" cy="969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123462</xdr:rowOff>
    </xdr:from>
    <xdr:ext cx="405111" cy="259045"/>
    <xdr:sp macro="" textlink="">
      <xdr:nvSpPr>
        <xdr:cNvPr id="641" name="【公民館】&#10;有形固定資産減価償却率最小値テキスト"/>
        <xdr:cNvSpPr txBox="1"/>
      </xdr:nvSpPr>
      <xdr:spPr>
        <a:xfrm>
          <a:off x="16408400" y="1846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428625</xdr:colOff>
      <xdr:row>107</xdr:row>
      <xdr:rowOff>119635</xdr:rowOff>
    </xdr:from>
    <xdr:to>
      <xdr:col>23</xdr:col>
      <xdr:colOff>606425</xdr:colOff>
      <xdr:row>107</xdr:row>
      <xdr:rowOff>119635</xdr:rowOff>
    </xdr:to>
    <xdr:cxnSp macro="">
      <xdr:nvCxnSpPr>
        <xdr:cNvPr id="642" name="直線コネクタ 641"/>
        <xdr:cNvCxnSpPr/>
      </xdr:nvCxnSpPr>
      <xdr:spPr>
        <a:xfrm>
          <a:off x="16230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125747</xdr:rowOff>
    </xdr:from>
    <xdr:ext cx="405111" cy="259045"/>
    <xdr:sp macro="" textlink="">
      <xdr:nvSpPr>
        <xdr:cNvPr id="643" name="【公民館】&#10;有形固定資産減価償却率最大値テキスト"/>
        <xdr:cNvSpPr txBox="1"/>
      </xdr:nvSpPr>
      <xdr:spPr>
        <a:xfrm>
          <a:off x="164084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102</xdr:row>
      <xdr:rowOff>7620</xdr:rowOff>
    </xdr:from>
    <xdr:to>
      <xdr:col>23</xdr:col>
      <xdr:colOff>606425</xdr:colOff>
      <xdr:row>102</xdr:row>
      <xdr:rowOff>7620</xdr:rowOff>
    </xdr:to>
    <xdr:cxnSp macro="">
      <xdr:nvCxnSpPr>
        <xdr:cNvPr id="644" name="直線コネクタ 643"/>
        <xdr:cNvCxnSpPr/>
      </xdr:nvCxnSpPr>
      <xdr:spPr>
        <a:xfrm>
          <a:off x="16230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40403</xdr:rowOff>
    </xdr:from>
    <xdr:ext cx="405111" cy="259045"/>
    <xdr:sp macro="" textlink="">
      <xdr:nvSpPr>
        <xdr:cNvPr id="645" name="【公民館】&#10;有形固定資産減価償却率平均値テキスト"/>
        <xdr:cNvSpPr txBox="1"/>
      </xdr:nvSpPr>
      <xdr:spPr>
        <a:xfrm>
          <a:off x="16408400" y="1787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61976</xdr:rowOff>
    </xdr:from>
    <xdr:to>
      <xdr:col>23</xdr:col>
      <xdr:colOff>568325</xdr:colOff>
      <xdr:row>104</xdr:row>
      <xdr:rowOff>163576</xdr:rowOff>
    </xdr:to>
    <xdr:sp macro="" textlink="">
      <xdr:nvSpPr>
        <xdr:cNvPr id="646" name="フローチャート : 判断 645"/>
        <xdr:cNvSpPr/>
      </xdr:nvSpPr>
      <xdr:spPr>
        <a:xfrm>
          <a:off x="162687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2539</xdr:rowOff>
    </xdr:from>
    <xdr:to>
      <xdr:col>22</xdr:col>
      <xdr:colOff>415925</xdr:colOff>
      <xdr:row>106</xdr:row>
      <xdr:rowOff>104139</xdr:rowOff>
    </xdr:to>
    <xdr:sp macro="" textlink="">
      <xdr:nvSpPr>
        <xdr:cNvPr id="647" name="フローチャート : 判断 646"/>
        <xdr:cNvSpPr/>
      </xdr:nvSpPr>
      <xdr:spPr>
        <a:xfrm>
          <a:off x="15430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139700</xdr:rowOff>
    </xdr:from>
    <xdr:to>
      <xdr:col>23</xdr:col>
      <xdr:colOff>568325</xdr:colOff>
      <xdr:row>103</xdr:row>
      <xdr:rowOff>69850</xdr:rowOff>
    </xdr:to>
    <xdr:sp macro="" textlink="">
      <xdr:nvSpPr>
        <xdr:cNvPr id="653" name="円/楕円 652"/>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162577</xdr:rowOff>
    </xdr:from>
    <xdr:ext cx="405111" cy="259045"/>
    <xdr:sp macro="" textlink="">
      <xdr:nvSpPr>
        <xdr:cNvPr id="654" name="【公民館】&#10;有形固定資産減価償却率該当値テキスト"/>
        <xdr:cNvSpPr txBox="1"/>
      </xdr:nvSpPr>
      <xdr:spPr>
        <a:xfrm>
          <a:off x="164084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59689</xdr:rowOff>
    </xdr:from>
    <xdr:to>
      <xdr:col>22</xdr:col>
      <xdr:colOff>415925</xdr:colOff>
      <xdr:row>103</xdr:row>
      <xdr:rowOff>161289</xdr:rowOff>
    </xdr:to>
    <xdr:sp macro="" textlink="">
      <xdr:nvSpPr>
        <xdr:cNvPr id="655" name="円/楕円 654"/>
        <xdr:cNvSpPr/>
      </xdr:nvSpPr>
      <xdr:spPr>
        <a:xfrm>
          <a:off x="1543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19050</xdr:rowOff>
    </xdr:from>
    <xdr:to>
      <xdr:col>23</xdr:col>
      <xdr:colOff>517525</xdr:colOff>
      <xdr:row>103</xdr:row>
      <xdr:rowOff>110489</xdr:rowOff>
    </xdr:to>
    <xdr:cxnSp macro="">
      <xdr:nvCxnSpPr>
        <xdr:cNvPr id="656" name="直線コネクタ 655"/>
        <xdr:cNvCxnSpPr/>
      </xdr:nvCxnSpPr>
      <xdr:spPr>
        <a:xfrm flipV="1">
          <a:off x="15481300" y="176784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95266</xdr:rowOff>
    </xdr:from>
    <xdr:ext cx="405111" cy="259045"/>
    <xdr:sp macro="" textlink="">
      <xdr:nvSpPr>
        <xdr:cNvPr id="657" name="n_1aveValue【公民館】&#10;有形固定資産減価償却率"/>
        <xdr:cNvSpPr txBox="1"/>
      </xdr:nvSpPr>
      <xdr:spPr>
        <a:xfrm>
          <a:off x="15266043"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6366</xdr:rowOff>
    </xdr:from>
    <xdr:ext cx="405111" cy="259045"/>
    <xdr:sp macro="" textlink="">
      <xdr:nvSpPr>
        <xdr:cNvPr id="658" name="n_1mainValue【公民館】&#10;有形固定資産減価償却率"/>
        <xdr:cNvSpPr txBox="1"/>
      </xdr:nvSpPr>
      <xdr:spPr>
        <a:xfrm>
          <a:off x="15266043"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69" name="直線コネクタ 6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70" name="テキスト ボックス 6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71" name="直線コネクタ 6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72" name="テキスト ボックス 6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73" name="直線コネクタ 6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74" name="テキスト ボックス 6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75" name="直線コネクタ 6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76" name="テキスト ボックス 6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76200</xdr:rowOff>
    </xdr:from>
    <xdr:to>
      <xdr:col>32</xdr:col>
      <xdr:colOff>186689</xdr:colOff>
      <xdr:row>107</xdr:row>
      <xdr:rowOff>110489</xdr:rowOff>
    </xdr:to>
    <xdr:cxnSp macro="">
      <xdr:nvCxnSpPr>
        <xdr:cNvPr id="680" name="直線コネクタ 679"/>
        <xdr:cNvCxnSpPr/>
      </xdr:nvCxnSpPr>
      <xdr:spPr>
        <a:xfrm flipV="1">
          <a:off x="22160864" y="172212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681"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682" name="直線コネクタ 681"/>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22877</xdr:rowOff>
    </xdr:from>
    <xdr:ext cx="469744" cy="259045"/>
    <xdr:sp macro="" textlink="">
      <xdr:nvSpPr>
        <xdr:cNvPr id="683" name="【公民館】&#10;一人当たり面積最大値テキスト"/>
        <xdr:cNvSpPr txBox="1"/>
      </xdr:nvSpPr>
      <xdr:spPr>
        <a:xfrm>
          <a:off x="22250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100</xdr:row>
      <xdr:rowOff>76200</xdr:rowOff>
    </xdr:from>
    <xdr:to>
      <xdr:col>32</xdr:col>
      <xdr:colOff>276225</xdr:colOff>
      <xdr:row>100</xdr:row>
      <xdr:rowOff>76200</xdr:rowOff>
    </xdr:to>
    <xdr:cxnSp macro="">
      <xdr:nvCxnSpPr>
        <xdr:cNvPr id="684" name="直線コネクタ 683"/>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128288</xdr:rowOff>
    </xdr:from>
    <xdr:ext cx="469744" cy="259045"/>
    <xdr:sp macro="" textlink="">
      <xdr:nvSpPr>
        <xdr:cNvPr id="685" name="【公民館】&#10;一人当たり面積平均値テキスト"/>
        <xdr:cNvSpPr txBox="1"/>
      </xdr:nvSpPr>
      <xdr:spPr>
        <a:xfrm>
          <a:off x="22250400" y="17616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105411</xdr:rowOff>
    </xdr:from>
    <xdr:to>
      <xdr:col>32</xdr:col>
      <xdr:colOff>238125</xdr:colOff>
      <xdr:row>104</xdr:row>
      <xdr:rowOff>35561</xdr:rowOff>
    </xdr:to>
    <xdr:sp macro="" textlink="">
      <xdr:nvSpPr>
        <xdr:cNvPr id="686" name="フローチャート : 判断 685"/>
        <xdr:cNvSpPr/>
      </xdr:nvSpPr>
      <xdr:spPr>
        <a:xfrm>
          <a:off x="221107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93980</xdr:rowOff>
    </xdr:from>
    <xdr:to>
      <xdr:col>31</xdr:col>
      <xdr:colOff>85725</xdr:colOff>
      <xdr:row>103</xdr:row>
      <xdr:rowOff>24130</xdr:rowOff>
    </xdr:to>
    <xdr:sp macro="" textlink="">
      <xdr:nvSpPr>
        <xdr:cNvPr id="687" name="フローチャート : 判断 686"/>
        <xdr:cNvSpPr/>
      </xdr:nvSpPr>
      <xdr:spPr>
        <a:xfrm>
          <a:off x="21272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59689</xdr:rowOff>
    </xdr:from>
    <xdr:to>
      <xdr:col>32</xdr:col>
      <xdr:colOff>238125</xdr:colOff>
      <xdr:row>107</xdr:row>
      <xdr:rowOff>161289</xdr:rowOff>
    </xdr:to>
    <xdr:sp macro="" textlink="">
      <xdr:nvSpPr>
        <xdr:cNvPr id="693" name="円/楕円 692"/>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146066</xdr:rowOff>
    </xdr:from>
    <xdr:ext cx="469744" cy="259045"/>
    <xdr:sp macro="" textlink="">
      <xdr:nvSpPr>
        <xdr:cNvPr id="694" name="【公民館】&#10;一人当たり面積該当値テキスト"/>
        <xdr:cNvSpPr txBox="1"/>
      </xdr:nvSpPr>
      <xdr:spPr>
        <a:xfrm>
          <a:off x="222504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59689</xdr:rowOff>
    </xdr:from>
    <xdr:to>
      <xdr:col>31</xdr:col>
      <xdr:colOff>85725</xdr:colOff>
      <xdr:row>107</xdr:row>
      <xdr:rowOff>161289</xdr:rowOff>
    </xdr:to>
    <xdr:sp macro="" textlink="">
      <xdr:nvSpPr>
        <xdr:cNvPr id="695" name="円/楕円 694"/>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110489</xdr:rowOff>
    </xdr:from>
    <xdr:to>
      <xdr:col>32</xdr:col>
      <xdr:colOff>187325</xdr:colOff>
      <xdr:row>107</xdr:row>
      <xdr:rowOff>110489</xdr:rowOff>
    </xdr:to>
    <xdr:cxnSp macro="">
      <xdr:nvCxnSpPr>
        <xdr:cNvPr id="696" name="直線コネクタ 695"/>
        <xdr:cNvCxnSpPr/>
      </xdr:nvCxnSpPr>
      <xdr:spPr>
        <a:xfrm>
          <a:off x="21323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40657</xdr:rowOff>
    </xdr:from>
    <xdr:ext cx="469744" cy="259045"/>
    <xdr:sp macro="" textlink="">
      <xdr:nvSpPr>
        <xdr:cNvPr id="697" name="n_1aveValue【公民館】&#10;一人当たり面積"/>
        <xdr:cNvSpPr txBox="1"/>
      </xdr:nvSpPr>
      <xdr:spPr>
        <a:xfrm>
          <a:off x="210757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152416</xdr:rowOff>
    </xdr:from>
    <xdr:ext cx="469744" cy="259045"/>
    <xdr:sp macro="" textlink="">
      <xdr:nvSpPr>
        <xdr:cNvPr id="698"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本市では、高度経済成長期及び人口増加が著しかった昭和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を中心に、庁舎、学校、公営住宅等を集中的に整備してきた。これらの公共施設のうち、公営住宅及び学校施設については、本市で保有する有形固定資産の大きな割合を占める状況にあり、また、有形固定資産減価償却率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を超えていることからも施設の老朽化が進んでいることが分かる。公営住宅においては、建替・改善及び維持管理・修繕の計画である「公営住宅等長寿命化計画」を策定しており、また学校施設においても、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中に長寿命化計画を策定することを予定している。これらの計画や、今後他の施設等においても策定を行う個別施設計画に基づき計画的な維持修繕に取り組むことで、財政負担の軽減や施設の長寿命化を図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熊本県熊本市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733,844
729,092
390.32
375,756,318
364,822,404
5,086,582
161,218,179
397,939,242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124.0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37011</xdr:rowOff>
    </xdr:from>
    <xdr:to>
      <xdr:col>6</xdr:col>
      <xdr:colOff>510540</xdr:colOff>
      <xdr:row>41</xdr:row>
      <xdr:rowOff>45176</xdr:rowOff>
    </xdr:to>
    <xdr:cxnSp macro="">
      <xdr:nvCxnSpPr>
        <xdr:cNvPr id="59" name="直線コネクタ 58"/>
        <xdr:cNvCxnSpPr/>
      </xdr:nvCxnSpPr>
      <xdr:spPr>
        <a:xfrm flipV="1">
          <a:off x="4634865" y="5866311"/>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49003</xdr:rowOff>
    </xdr:from>
    <xdr:ext cx="405111" cy="259045"/>
    <xdr:sp macro="" textlink="">
      <xdr:nvSpPr>
        <xdr:cNvPr id="60" name="【図書館】&#10;有形固定資産減価償却率最小値テキスト"/>
        <xdr:cNvSpPr txBox="1"/>
      </xdr:nvSpPr>
      <xdr:spPr>
        <a:xfrm>
          <a:off x="4724400" y="707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422275</xdr:colOff>
      <xdr:row>41</xdr:row>
      <xdr:rowOff>45176</xdr:rowOff>
    </xdr:from>
    <xdr:to>
      <xdr:col>6</xdr:col>
      <xdr:colOff>600075</xdr:colOff>
      <xdr:row>41</xdr:row>
      <xdr:rowOff>45176</xdr:rowOff>
    </xdr:to>
    <xdr:cxnSp macro="">
      <xdr:nvCxnSpPr>
        <xdr:cNvPr id="61" name="直線コネクタ 60"/>
        <xdr:cNvCxnSpPr/>
      </xdr:nvCxnSpPr>
      <xdr:spPr>
        <a:xfrm>
          <a:off x="4546600" y="707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155138</xdr:rowOff>
    </xdr:from>
    <xdr:ext cx="405111" cy="259045"/>
    <xdr:sp macro="" textlink="">
      <xdr:nvSpPr>
        <xdr:cNvPr id="62" name="【図書館】&#10;有形固定資産減価償却率最大値テキスト"/>
        <xdr:cNvSpPr txBox="1"/>
      </xdr:nvSpPr>
      <xdr:spPr>
        <a:xfrm>
          <a:off x="47244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6</xdr:col>
      <xdr:colOff>422275</xdr:colOff>
      <xdr:row>34</xdr:row>
      <xdr:rowOff>37011</xdr:rowOff>
    </xdr:from>
    <xdr:to>
      <xdr:col>6</xdr:col>
      <xdr:colOff>600075</xdr:colOff>
      <xdr:row>34</xdr:row>
      <xdr:rowOff>37011</xdr:rowOff>
    </xdr:to>
    <xdr:cxnSp macro="">
      <xdr:nvCxnSpPr>
        <xdr:cNvPr id="63" name="直線コネクタ 62"/>
        <xdr:cNvCxnSpPr/>
      </xdr:nvCxnSpPr>
      <xdr:spPr>
        <a:xfrm>
          <a:off x="4546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167476</xdr:rowOff>
    </xdr:from>
    <xdr:ext cx="405111" cy="259045"/>
    <xdr:sp macro="" textlink="">
      <xdr:nvSpPr>
        <xdr:cNvPr id="64" name="【図書館】&#10;有形固定資産減価償却率平均値テキスト"/>
        <xdr:cNvSpPr txBox="1"/>
      </xdr:nvSpPr>
      <xdr:spPr>
        <a:xfrm>
          <a:off x="47244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144599</xdr:rowOff>
    </xdr:from>
    <xdr:to>
      <xdr:col>6</xdr:col>
      <xdr:colOff>561975</xdr:colOff>
      <xdr:row>38</xdr:row>
      <xdr:rowOff>74749</xdr:rowOff>
    </xdr:to>
    <xdr:sp macro="" textlink="">
      <xdr:nvSpPr>
        <xdr:cNvPr id="65" name="フローチャート : 判断 64"/>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6" name="フローチャート : 判断 65"/>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133169</xdr:rowOff>
    </xdr:from>
    <xdr:to>
      <xdr:col>6</xdr:col>
      <xdr:colOff>561975</xdr:colOff>
      <xdr:row>41</xdr:row>
      <xdr:rowOff>63319</xdr:rowOff>
    </xdr:to>
    <xdr:sp macro="" textlink="">
      <xdr:nvSpPr>
        <xdr:cNvPr id="72" name="円/楕円 71"/>
        <xdr:cNvSpPr/>
      </xdr:nvSpPr>
      <xdr:spPr>
        <a:xfrm>
          <a:off x="4584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48096</xdr:rowOff>
    </xdr:from>
    <xdr:ext cx="405111" cy="259045"/>
    <xdr:sp macro="" textlink="">
      <xdr:nvSpPr>
        <xdr:cNvPr id="73" name="【図書館】&#10;有形固定資産減価償却率該当値テキスト"/>
        <xdr:cNvSpPr txBox="1"/>
      </xdr:nvSpPr>
      <xdr:spPr>
        <a:xfrm>
          <a:off x="4724400" y="690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10704</xdr:rowOff>
    </xdr:from>
    <xdr:to>
      <xdr:col>5</xdr:col>
      <xdr:colOff>409575</xdr:colOff>
      <xdr:row>41</xdr:row>
      <xdr:rowOff>112304</xdr:rowOff>
    </xdr:to>
    <xdr:sp macro="" textlink="">
      <xdr:nvSpPr>
        <xdr:cNvPr id="74" name="円/楕円 73"/>
        <xdr:cNvSpPr/>
      </xdr:nvSpPr>
      <xdr:spPr>
        <a:xfrm>
          <a:off x="3746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12519</xdr:rowOff>
    </xdr:from>
    <xdr:to>
      <xdr:col>6</xdr:col>
      <xdr:colOff>511175</xdr:colOff>
      <xdr:row>41</xdr:row>
      <xdr:rowOff>61504</xdr:rowOff>
    </xdr:to>
    <xdr:cxnSp macro="">
      <xdr:nvCxnSpPr>
        <xdr:cNvPr id="75" name="直線コネクタ 74"/>
        <xdr:cNvCxnSpPr/>
      </xdr:nvCxnSpPr>
      <xdr:spPr>
        <a:xfrm flipV="1">
          <a:off x="3797300" y="704196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120667</xdr:rowOff>
    </xdr:from>
    <xdr:ext cx="405111" cy="259045"/>
    <xdr:sp macro="" textlink="">
      <xdr:nvSpPr>
        <xdr:cNvPr id="76" name="n_1aveValue【図書館】&#10;有形固定資産減価償却率"/>
        <xdr:cNvSpPr txBox="1"/>
      </xdr:nvSpPr>
      <xdr:spPr>
        <a:xfrm>
          <a:off x="3582043"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103431</xdr:rowOff>
    </xdr:from>
    <xdr:ext cx="405111" cy="259045"/>
    <xdr:sp macro="" textlink="">
      <xdr:nvSpPr>
        <xdr:cNvPr id="77" name="n_1mainValue【図書館】&#10;有形固定資産減価償却率"/>
        <xdr:cNvSpPr txBox="1"/>
      </xdr:nvSpPr>
      <xdr:spPr>
        <a:xfrm>
          <a:off x="3582043"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0</xdr:rowOff>
    </xdr:from>
    <xdr:to>
      <xdr:col>15</xdr:col>
      <xdr:colOff>180340</xdr:colOff>
      <xdr:row>42</xdr:row>
      <xdr:rowOff>38100</xdr:rowOff>
    </xdr:to>
    <xdr:cxnSp macro="">
      <xdr:nvCxnSpPr>
        <xdr:cNvPr id="102" name="直線コネクタ 101"/>
        <xdr:cNvCxnSpPr/>
      </xdr:nvCxnSpPr>
      <xdr:spPr>
        <a:xfrm flipV="1">
          <a:off x="10476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41927</xdr:rowOff>
    </xdr:from>
    <xdr:ext cx="469744" cy="259045"/>
    <xdr:sp macro="" textlink="">
      <xdr:nvSpPr>
        <xdr:cNvPr id="103" name="【図書館】&#10;一人当たり面積最小値テキスト"/>
        <xdr:cNvSpPr txBox="1"/>
      </xdr:nvSpPr>
      <xdr:spPr>
        <a:xfrm>
          <a:off x="10566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42</xdr:row>
      <xdr:rowOff>38100</xdr:rowOff>
    </xdr:from>
    <xdr:to>
      <xdr:col>15</xdr:col>
      <xdr:colOff>269875</xdr:colOff>
      <xdr:row>42</xdr:row>
      <xdr:rowOff>38100</xdr:rowOff>
    </xdr:to>
    <xdr:cxnSp macro="">
      <xdr:nvCxnSpPr>
        <xdr:cNvPr id="104" name="直線コネクタ 103"/>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118127</xdr:rowOff>
    </xdr:from>
    <xdr:ext cx="469744" cy="259045"/>
    <xdr:sp macro="" textlink="">
      <xdr:nvSpPr>
        <xdr:cNvPr id="105" name="【図書館】&#10;一人当たり面積最大値テキスト"/>
        <xdr:cNvSpPr txBox="1"/>
      </xdr:nvSpPr>
      <xdr:spPr>
        <a:xfrm>
          <a:off x="105664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34</xdr:row>
      <xdr:rowOff>0</xdr:rowOff>
    </xdr:from>
    <xdr:to>
      <xdr:col>15</xdr:col>
      <xdr:colOff>269875</xdr:colOff>
      <xdr:row>34</xdr:row>
      <xdr:rowOff>0</xdr:rowOff>
    </xdr:to>
    <xdr:cxnSp macro="">
      <xdr:nvCxnSpPr>
        <xdr:cNvPr id="106" name="直線コネクタ 105"/>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10177</xdr:rowOff>
    </xdr:from>
    <xdr:ext cx="469744" cy="259045"/>
    <xdr:sp macro="" textlink="">
      <xdr:nvSpPr>
        <xdr:cNvPr id="107" name="【図書館】&#10;一人当たり面積平均値テキスト"/>
        <xdr:cNvSpPr txBox="1"/>
      </xdr:nvSpPr>
      <xdr:spPr>
        <a:xfrm>
          <a:off x="105664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158750</xdr:rowOff>
    </xdr:from>
    <xdr:to>
      <xdr:col>15</xdr:col>
      <xdr:colOff>231775</xdr:colOff>
      <xdr:row>40</xdr:row>
      <xdr:rowOff>88900</xdr:rowOff>
    </xdr:to>
    <xdr:sp macro="" textlink="">
      <xdr:nvSpPr>
        <xdr:cNvPr id="108" name="フローチャート : 判断 107"/>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9" name="フローチャート : 判断 108"/>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101600</xdr:rowOff>
    </xdr:from>
    <xdr:to>
      <xdr:col>15</xdr:col>
      <xdr:colOff>231775</xdr:colOff>
      <xdr:row>41</xdr:row>
      <xdr:rowOff>31750</xdr:rowOff>
    </xdr:to>
    <xdr:sp macro="" textlink="">
      <xdr:nvSpPr>
        <xdr:cNvPr id="115" name="円/楕円 114"/>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80027</xdr:rowOff>
    </xdr:from>
    <xdr:ext cx="469744" cy="259045"/>
    <xdr:sp macro="" textlink="">
      <xdr:nvSpPr>
        <xdr:cNvPr id="116" name="【図書館】&#10;一人当たり面積該当値テキスト"/>
        <xdr:cNvSpPr txBox="1"/>
      </xdr:nvSpPr>
      <xdr:spPr>
        <a:xfrm>
          <a:off x="105664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101600</xdr:rowOff>
    </xdr:from>
    <xdr:to>
      <xdr:col>14</xdr:col>
      <xdr:colOff>79375</xdr:colOff>
      <xdr:row>41</xdr:row>
      <xdr:rowOff>31750</xdr:rowOff>
    </xdr:to>
    <xdr:sp macro="" textlink="">
      <xdr:nvSpPr>
        <xdr:cNvPr id="117" name="円/楕円 116"/>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152400</xdr:rowOff>
    </xdr:from>
    <xdr:to>
      <xdr:col>15</xdr:col>
      <xdr:colOff>180975</xdr:colOff>
      <xdr:row>40</xdr:row>
      <xdr:rowOff>152400</xdr:rowOff>
    </xdr:to>
    <xdr:cxnSp macro="">
      <xdr:nvCxnSpPr>
        <xdr:cNvPr id="118" name="直線コネクタ 117"/>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67327</xdr:rowOff>
    </xdr:from>
    <xdr:ext cx="469744" cy="259045"/>
    <xdr:sp macro="" textlink="">
      <xdr:nvSpPr>
        <xdr:cNvPr id="119"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22877</xdr:rowOff>
    </xdr:from>
    <xdr:ext cx="469744" cy="259045"/>
    <xdr:sp macro="" textlink="">
      <xdr:nvSpPr>
        <xdr:cNvPr id="120"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20574</xdr:rowOff>
    </xdr:from>
    <xdr:to>
      <xdr:col>6</xdr:col>
      <xdr:colOff>510540</xdr:colOff>
      <xdr:row>64</xdr:row>
      <xdr:rowOff>18288</xdr:rowOff>
    </xdr:to>
    <xdr:cxnSp macro="">
      <xdr:nvCxnSpPr>
        <xdr:cNvPr id="143" name="直線コネクタ 142"/>
        <xdr:cNvCxnSpPr/>
      </xdr:nvCxnSpPr>
      <xdr:spPr>
        <a:xfrm flipV="1">
          <a:off x="4634865" y="979322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22115</xdr:rowOff>
    </xdr:from>
    <xdr:ext cx="405111" cy="259045"/>
    <xdr:sp macro="" textlink="">
      <xdr:nvSpPr>
        <xdr:cNvPr id="144" name="【体育館・プール】&#10;有形固定資産減価償却率最小値テキスト"/>
        <xdr:cNvSpPr txBox="1"/>
      </xdr:nvSpPr>
      <xdr:spPr>
        <a:xfrm>
          <a:off x="47244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64</xdr:row>
      <xdr:rowOff>18288</xdr:rowOff>
    </xdr:from>
    <xdr:to>
      <xdr:col>6</xdr:col>
      <xdr:colOff>600075</xdr:colOff>
      <xdr:row>64</xdr:row>
      <xdr:rowOff>18288</xdr:rowOff>
    </xdr:to>
    <xdr:cxnSp macro="">
      <xdr:nvCxnSpPr>
        <xdr:cNvPr id="145" name="直線コネクタ 144"/>
        <xdr:cNvCxnSpPr/>
      </xdr:nvCxnSpPr>
      <xdr:spPr>
        <a:xfrm>
          <a:off x="4546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138701</xdr:rowOff>
    </xdr:from>
    <xdr:ext cx="405111" cy="259045"/>
    <xdr:sp macro="" textlink="">
      <xdr:nvSpPr>
        <xdr:cNvPr id="146" name="【体育館・プール】&#10;有形固定資産減価償却率最大値テキスト"/>
        <xdr:cNvSpPr txBox="1"/>
      </xdr:nvSpPr>
      <xdr:spPr>
        <a:xfrm>
          <a:off x="4724400" y="956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6</xdr:col>
      <xdr:colOff>422275</xdr:colOff>
      <xdr:row>57</xdr:row>
      <xdr:rowOff>20574</xdr:rowOff>
    </xdr:from>
    <xdr:to>
      <xdr:col>6</xdr:col>
      <xdr:colOff>600075</xdr:colOff>
      <xdr:row>57</xdr:row>
      <xdr:rowOff>20574</xdr:rowOff>
    </xdr:to>
    <xdr:cxnSp macro="">
      <xdr:nvCxnSpPr>
        <xdr:cNvPr id="147" name="直線コネクタ 146"/>
        <xdr:cNvCxnSpPr/>
      </xdr:nvCxnSpPr>
      <xdr:spPr>
        <a:xfrm>
          <a:off x="4546600" y="979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8"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9" name="フローチャート : 判断 14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136652</xdr:rowOff>
    </xdr:from>
    <xdr:to>
      <xdr:col>5</xdr:col>
      <xdr:colOff>409575</xdr:colOff>
      <xdr:row>61</xdr:row>
      <xdr:rowOff>66802</xdr:rowOff>
    </xdr:to>
    <xdr:sp macro="" textlink="">
      <xdr:nvSpPr>
        <xdr:cNvPr id="150" name="フローチャート : 判断 149"/>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93218</xdr:rowOff>
    </xdr:from>
    <xdr:to>
      <xdr:col>6</xdr:col>
      <xdr:colOff>561975</xdr:colOff>
      <xdr:row>58</xdr:row>
      <xdr:rowOff>23368</xdr:rowOff>
    </xdr:to>
    <xdr:sp macro="" textlink="">
      <xdr:nvSpPr>
        <xdr:cNvPr id="156" name="円/楕円 155"/>
        <xdr:cNvSpPr/>
      </xdr:nvSpPr>
      <xdr:spPr>
        <a:xfrm>
          <a:off x="45847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8145</xdr:rowOff>
    </xdr:from>
    <xdr:ext cx="405111" cy="259045"/>
    <xdr:sp macro="" textlink="">
      <xdr:nvSpPr>
        <xdr:cNvPr id="157" name="【体育館・プール】&#10;有形固定資産減価償却率該当値テキスト"/>
        <xdr:cNvSpPr txBox="1"/>
      </xdr:nvSpPr>
      <xdr:spPr>
        <a:xfrm>
          <a:off x="4724400" y="978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166370</xdr:rowOff>
    </xdr:from>
    <xdr:to>
      <xdr:col>5</xdr:col>
      <xdr:colOff>409575</xdr:colOff>
      <xdr:row>58</xdr:row>
      <xdr:rowOff>96520</xdr:rowOff>
    </xdr:to>
    <xdr:sp macro="" textlink="">
      <xdr:nvSpPr>
        <xdr:cNvPr id="158" name="円/楕円 157"/>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144018</xdr:rowOff>
    </xdr:from>
    <xdr:to>
      <xdr:col>6</xdr:col>
      <xdr:colOff>511175</xdr:colOff>
      <xdr:row>58</xdr:row>
      <xdr:rowOff>45720</xdr:rowOff>
    </xdr:to>
    <xdr:cxnSp macro="">
      <xdr:nvCxnSpPr>
        <xdr:cNvPr id="159" name="直線コネクタ 158"/>
        <xdr:cNvCxnSpPr/>
      </xdr:nvCxnSpPr>
      <xdr:spPr>
        <a:xfrm flipV="1">
          <a:off x="3797300" y="99166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57929</xdr:rowOff>
    </xdr:from>
    <xdr:ext cx="405111" cy="259045"/>
    <xdr:sp macro="" textlink="">
      <xdr:nvSpPr>
        <xdr:cNvPr id="160" name="n_1aveValue【体育館・プール】&#10;有形固定資産減価償却率"/>
        <xdr:cNvSpPr txBox="1"/>
      </xdr:nvSpPr>
      <xdr:spPr>
        <a:xfrm>
          <a:off x="3582043"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113047</xdr:rowOff>
    </xdr:from>
    <xdr:ext cx="405111" cy="259045"/>
    <xdr:sp macro="" textlink="">
      <xdr:nvSpPr>
        <xdr:cNvPr id="161" name="n_1mainValue【体育館・プール】&#10;有形固定資産減価償却率"/>
        <xdr:cNvSpPr txBox="1"/>
      </xdr:nvSpPr>
      <xdr:spPr>
        <a:xfrm>
          <a:off x="3582043"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160565</xdr:rowOff>
    </xdr:from>
    <xdr:to>
      <xdr:col>15</xdr:col>
      <xdr:colOff>180340</xdr:colOff>
      <xdr:row>64</xdr:row>
      <xdr:rowOff>43543</xdr:rowOff>
    </xdr:to>
    <xdr:cxnSp macro="">
      <xdr:nvCxnSpPr>
        <xdr:cNvPr id="188" name="直線コネクタ 187"/>
        <xdr:cNvCxnSpPr/>
      </xdr:nvCxnSpPr>
      <xdr:spPr>
        <a:xfrm flipV="1">
          <a:off x="10476865" y="9590315"/>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47370</xdr:rowOff>
    </xdr:from>
    <xdr:ext cx="469744" cy="259045"/>
    <xdr:sp macro="" textlink="">
      <xdr:nvSpPr>
        <xdr:cNvPr id="189" name="【体育館・プール】&#10;一人当たり面積最小値テキスト"/>
        <xdr:cNvSpPr txBox="1"/>
      </xdr:nvSpPr>
      <xdr:spPr>
        <a:xfrm>
          <a:off x="10566400"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43543</xdr:rowOff>
    </xdr:from>
    <xdr:to>
      <xdr:col>15</xdr:col>
      <xdr:colOff>269875</xdr:colOff>
      <xdr:row>64</xdr:row>
      <xdr:rowOff>43543</xdr:rowOff>
    </xdr:to>
    <xdr:cxnSp macro="">
      <xdr:nvCxnSpPr>
        <xdr:cNvPr id="190" name="直線コネクタ 189"/>
        <xdr:cNvCxnSpPr/>
      </xdr:nvCxnSpPr>
      <xdr:spPr>
        <a:xfrm>
          <a:off x="10388600" y="1101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107242</xdr:rowOff>
    </xdr:from>
    <xdr:ext cx="469744" cy="259045"/>
    <xdr:sp macro="" textlink="">
      <xdr:nvSpPr>
        <xdr:cNvPr id="191" name="【体育館・プール】&#10;一人当たり面積最大値テキスト"/>
        <xdr:cNvSpPr txBox="1"/>
      </xdr:nvSpPr>
      <xdr:spPr>
        <a:xfrm>
          <a:off x="10566400" y="93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55</xdr:row>
      <xdr:rowOff>160565</xdr:rowOff>
    </xdr:from>
    <xdr:to>
      <xdr:col>15</xdr:col>
      <xdr:colOff>269875</xdr:colOff>
      <xdr:row>55</xdr:row>
      <xdr:rowOff>160565</xdr:rowOff>
    </xdr:to>
    <xdr:cxnSp macro="">
      <xdr:nvCxnSpPr>
        <xdr:cNvPr id="192" name="直線コネクタ 191"/>
        <xdr:cNvCxnSpPr/>
      </xdr:nvCxnSpPr>
      <xdr:spPr>
        <a:xfrm>
          <a:off x="10388600" y="959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138084</xdr:rowOff>
    </xdr:from>
    <xdr:ext cx="469744" cy="259045"/>
    <xdr:sp macro="" textlink="">
      <xdr:nvSpPr>
        <xdr:cNvPr id="193" name="【体育館・プール】&#10;一人当たり面積平均値テキスト"/>
        <xdr:cNvSpPr txBox="1"/>
      </xdr:nvSpPr>
      <xdr:spPr>
        <a:xfrm>
          <a:off x="10566400" y="1042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115207</xdr:rowOff>
    </xdr:from>
    <xdr:to>
      <xdr:col>15</xdr:col>
      <xdr:colOff>231775</xdr:colOff>
      <xdr:row>62</xdr:row>
      <xdr:rowOff>45357</xdr:rowOff>
    </xdr:to>
    <xdr:sp macro="" textlink="">
      <xdr:nvSpPr>
        <xdr:cNvPr id="194" name="フローチャート : 判断 193"/>
        <xdr:cNvSpPr/>
      </xdr:nvSpPr>
      <xdr:spPr>
        <a:xfrm>
          <a:off x="104267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82550</xdr:rowOff>
    </xdr:from>
    <xdr:to>
      <xdr:col>14</xdr:col>
      <xdr:colOff>79375</xdr:colOff>
      <xdr:row>62</xdr:row>
      <xdr:rowOff>12700</xdr:rowOff>
    </xdr:to>
    <xdr:sp macro="" textlink="">
      <xdr:nvSpPr>
        <xdr:cNvPr id="195" name="フローチャート : 判断 194"/>
        <xdr:cNvSpPr/>
      </xdr:nvSpPr>
      <xdr:spPr>
        <a:xfrm>
          <a:off x="9588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120650</xdr:rowOff>
    </xdr:from>
    <xdr:to>
      <xdr:col>15</xdr:col>
      <xdr:colOff>231775</xdr:colOff>
      <xdr:row>64</xdr:row>
      <xdr:rowOff>50800</xdr:rowOff>
    </xdr:to>
    <xdr:sp macro="" textlink="">
      <xdr:nvSpPr>
        <xdr:cNvPr id="201" name="円/楕円 200"/>
        <xdr:cNvSpPr/>
      </xdr:nvSpPr>
      <xdr:spPr>
        <a:xfrm>
          <a:off x="10426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35577</xdr:rowOff>
    </xdr:from>
    <xdr:ext cx="469744" cy="259045"/>
    <xdr:sp macro="" textlink="">
      <xdr:nvSpPr>
        <xdr:cNvPr id="202" name="【体育館・プール】&#10;一人当たり面積該当値テキスト"/>
        <xdr:cNvSpPr txBox="1"/>
      </xdr:nvSpPr>
      <xdr:spPr>
        <a:xfrm>
          <a:off x="105664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131535</xdr:rowOff>
    </xdr:from>
    <xdr:to>
      <xdr:col>14</xdr:col>
      <xdr:colOff>79375</xdr:colOff>
      <xdr:row>64</xdr:row>
      <xdr:rowOff>61685</xdr:rowOff>
    </xdr:to>
    <xdr:sp macro="" textlink="">
      <xdr:nvSpPr>
        <xdr:cNvPr id="203" name="円/楕円 202"/>
        <xdr:cNvSpPr/>
      </xdr:nvSpPr>
      <xdr:spPr>
        <a:xfrm>
          <a:off x="9588500" y="109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0</xdr:rowOff>
    </xdr:from>
    <xdr:to>
      <xdr:col>15</xdr:col>
      <xdr:colOff>180975</xdr:colOff>
      <xdr:row>64</xdr:row>
      <xdr:rowOff>10885</xdr:rowOff>
    </xdr:to>
    <xdr:cxnSp macro="">
      <xdr:nvCxnSpPr>
        <xdr:cNvPr id="204" name="直線コネクタ 203"/>
        <xdr:cNvCxnSpPr/>
      </xdr:nvCxnSpPr>
      <xdr:spPr>
        <a:xfrm flipV="1">
          <a:off x="9639300" y="109728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29227</xdr:rowOff>
    </xdr:from>
    <xdr:ext cx="469744" cy="259045"/>
    <xdr:sp macro="" textlink="">
      <xdr:nvSpPr>
        <xdr:cNvPr id="205" name="n_1aveValue【体育館・プール】&#10;一人当たり面積"/>
        <xdr:cNvSpPr txBox="1"/>
      </xdr:nvSpPr>
      <xdr:spPr>
        <a:xfrm>
          <a:off x="9391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52812</xdr:rowOff>
    </xdr:from>
    <xdr:ext cx="469744" cy="259045"/>
    <xdr:sp macro="" textlink="">
      <xdr:nvSpPr>
        <xdr:cNvPr id="206" name="n_1mainValue【体育館・プール】&#10;一人当たり面積"/>
        <xdr:cNvSpPr txBox="1"/>
      </xdr:nvSpPr>
      <xdr:spPr>
        <a:xfrm>
          <a:off x="9391727" y="1102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132806</xdr:rowOff>
    </xdr:from>
    <xdr:to>
      <xdr:col>6</xdr:col>
      <xdr:colOff>510540</xdr:colOff>
      <xdr:row>86</xdr:row>
      <xdr:rowOff>2177</xdr:rowOff>
    </xdr:to>
    <xdr:cxnSp macro="">
      <xdr:nvCxnSpPr>
        <xdr:cNvPr id="233" name="直線コネクタ 232"/>
        <xdr:cNvCxnSpPr/>
      </xdr:nvCxnSpPr>
      <xdr:spPr>
        <a:xfrm flipV="1">
          <a:off x="4634865" y="1350590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6004</xdr:rowOff>
    </xdr:from>
    <xdr:ext cx="405111" cy="259045"/>
    <xdr:sp macro="" textlink="">
      <xdr:nvSpPr>
        <xdr:cNvPr id="234" name="【福祉施設】&#10;有形固定資産減価償却率最小値テキスト"/>
        <xdr:cNvSpPr txBox="1"/>
      </xdr:nvSpPr>
      <xdr:spPr>
        <a:xfrm>
          <a:off x="47244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422275</xdr:colOff>
      <xdr:row>86</xdr:row>
      <xdr:rowOff>2177</xdr:rowOff>
    </xdr:from>
    <xdr:to>
      <xdr:col>6</xdr:col>
      <xdr:colOff>600075</xdr:colOff>
      <xdr:row>86</xdr:row>
      <xdr:rowOff>2177</xdr:rowOff>
    </xdr:to>
    <xdr:cxnSp macro="">
      <xdr:nvCxnSpPr>
        <xdr:cNvPr id="235" name="直線コネクタ 234"/>
        <xdr:cNvCxnSpPr/>
      </xdr:nvCxnSpPr>
      <xdr:spPr>
        <a:xfrm>
          <a:off x="4546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79483</xdr:rowOff>
    </xdr:from>
    <xdr:ext cx="405111" cy="259045"/>
    <xdr:sp macro="" textlink="">
      <xdr:nvSpPr>
        <xdr:cNvPr id="236" name="【福祉施設】&#10;有形固定資産減価償却率最大値テキスト"/>
        <xdr:cNvSpPr txBox="1"/>
      </xdr:nvSpPr>
      <xdr:spPr>
        <a:xfrm>
          <a:off x="47244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237" name="直線コネクタ 236"/>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135545</xdr:rowOff>
    </xdr:from>
    <xdr:ext cx="405111" cy="259045"/>
    <xdr:sp macro="" textlink="">
      <xdr:nvSpPr>
        <xdr:cNvPr id="238" name="【福祉施設】&#10;有形固定資産減価償却率平均値テキスト"/>
        <xdr:cNvSpPr txBox="1"/>
      </xdr:nvSpPr>
      <xdr:spPr>
        <a:xfrm>
          <a:off x="47244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157118</xdr:rowOff>
    </xdr:from>
    <xdr:to>
      <xdr:col>6</xdr:col>
      <xdr:colOff>561975</xdr:colOff>
      <xdr:row>83</xdr:row>
      <xdr:rowOff>87268</xdr:rowOff>
    </xdr:to>
    <xdr:sp macro="" textlink="">
      <xdr:nvSpPr>
        <xdr:cNvPr id="239" name="フローチャート : 判断 238"/>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130992</xdr:rowOff>
    </xdr:from>
    <xdr:to>
      <xdr:col>5</xdr:col>
      <xdr:colOff>409575</xdr:colOff>
      <xdr:row>83</xdr:row>
      <xdr:rowOff>61142</xdr:rowOff>
    </xdr:to>
    <xdr:sp macro="" textlink="">
      <xdr:nvSpPr>
        <xdr:cNvPr id="240" name="フローチャート : 判断 239"/>
        <xdr:cNvSpPr/>
      </xdr:nvSpPr>
      <xdr:spPr>
        <a:xfrm>
          <a:off x="3746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82006</xdr:rowOff>
    </xdr:from>
    <xdr:to>
      <xdr:col>6</xdr:col>
      <xdr:colOff>561975</xdr:colOff>
      <xdr:row>79</xdr:row>
      <xdr:rowOff>12156</xdr:rowOff>
    </xdr:to>
    <xdr:sp macro="" textlink="">
      <xdr:nvSpPr>
        <xdr:cNvPr id="246" name="円/楕円 245"/>
        <xdr:cNvSpPr/>
      </xdr:nvSpPr>
      <xdr:spPr>
        <a:xfrm>
          <a:off x="45847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35033</xdr:rowOff>
    </xdr:from>
    <xdr:ext cx="405111" cy="259045"/>
    <xdr:sp macro="" textlink="">
      <xdr:nvSpPr>
        <xdr:cNvPr id="247" name="【福祉施設】&#10;有形固定資産減価償却率該当値テキスト"/>
        <xdr:cNvSpPr txBox="1"/>
      </xdr:nvSpPr>
      <xdr:spPr>
        <a:xfrm>
          <a:off x="4724400" y="13408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134257</xdr:rowOff>
    </xdr:from>
    <xdr:to>
      <xdr:col>5</xdr:col>
      <xdr:colOff>409575</xdr:colOff>
      <xdr:row>79</xdr:row>
      <xdr:rowOff>64407</xdr:rowOff>
    </xdr:to>
    <xdr:sp macro="" textlink="">
      <xdr:nvSpPr>
        <xdr:cNvPr id="248" name="円/楕円 247"/>
        <xdr:cNvSpPr/>
      </xdr:nvSpPr>
      <xdr:spPr>
        <a:xfrm>
          <a:off x="3746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132806</xdr:rowOff>
    </xdr:from>
    <xdr:to>
      <xdr:col>6</xdr:col>
      <xdr:colOff>511175</xdr:colOff>
      <xdr:row>79</xdr:row>
      <xdr:rowOff>13607</xdr:rowOff>
    </xdr:to>
    <xdr:cxnSp macro="">
      <xdr:nvCxnSpPr>
        <xdr:cNvPr id="249" name="直線コネクタ 248"/>
        <xdr:cNvCxnSpPr/>
      </xdr:nvCxnSpPr>
      <xdr:spPr>
        <a:xfrm flipV="1">
          <a:off x="3797300" y="1350590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52269</xdr:rowOff>
    </xdr:from>
    <xdr:ext cx="405111" cy="259045"/>
    <xdr:sp macro="" textlink="">
      <xdr:nvSpPr>
        <xdr:cNvPr id="250" name="n_1aveValue【福祉施設】&#10;有形固定資産減価償却率"/>
        <xdr:cNvSpPr txBox="1"/>
      </xdr:nvSpPr>
      <xdr:spPr>
        <a:xfrm>
          <a:off x="3582043"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80934</xdr:rowOff>
    </xdr:from>
    <xdr:ext cx="405111" cy="259045"/>
    <xdr:sp macro="" textlink="">
      <xdr:nvSpPr>
        <xdr:cNvPr id="251" name="n_1mainValue【福祉施設】&#10;有形固定資産減価償却率"/>
        <xdr:cNvSpPr txBox="1"/>
      </xdr:nvSpPr>
      <xdr:spPr>
        <a:xfrm>
          <a:off x="3582043"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2" name="テキスト ボックス 26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118111</xdr:rowOff>
    </xdr:from>
    <xdr:to>
      <xdr:col>15</xdr:col>
      <xdr:colOff>180340</xdr:colOff>
      <xdr:row>86</xdr:row>
      <xdr:rowOff>129539</xdr:rowOff>
    </xdr:to>
    <xdr:cxnSp macro="">
      <xdr:nvCxnSpPr>
        <xdr:cNvPr id="274" name="直線コネクタ 273"/>
        <xdr:cNvCxnSpPr/>
      </xdr:nvCxnSpPr>
      <xdr:spPr>
        <a:xfrm flipV="1">
          <a:off x="10476865" y="136626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133366</xdr:rowOff>
    </xdr:from>
    <xdr:ext cx="469744" cy="259045"/>
    <xdr:sp macro="" textlink="">
      <xdr:nvSpPr>
        <xdr:cNvPr id="275" name="【福祉施設】&#10;一人当たり面積最小値テキスト"/>
        <xdr:cNvSpPr txBox="1"/>
      </xdr:nvSpPr>
      <xdr:spPr>
        <a:xfrm>
          <a:off x="10566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86</xdr:row>
      <xdr:rowOff>129539</xdr:rowOff>
    </xdr:from>
    <xdr:to>
      <xdr:col>15</xdr:col>
      <xdr:colOff>269875</xdr:colOff>
      <xdr:row>86</xdr:row>
      <xdr:rowOff>129539</xdr:rowOff>
    </xdr:to>
    <xdr:cxnSp macro="">
      <xdr:nvCxnSpPr>
        <xdr:cNvPr id="276" name="直線コネクタ 275"/>
        <xdr:cNvCxnSpPr/>
      </xdr:nvCxnSpPr>
      <xdr:spPr>
        <a:xfrm>
          <a:off x="10388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64788</xdr:rowOff>
    </xdr:from>
    <xdr:ext cx="469744" cy="259045"/>
    <xdr:sp macro="" textlink="">
      <xdr:nvSpPr>
        <xdr:cNvPr id="277" name="【福祉施設】&#10;一人当たり面積最大値テキスト"/>
        <xdr:cNvSpPr txBox="1"/>
      </xdr:nvSpPr>
      <xdr:spPr>
        <a:xfrm>
          <a:off x="105664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79</xdr:row>
      <xdr:rowOff>118111</xdr:rowOff>
    </xdr:from>
    <xdr:to>
      <xdr:col>15</xdr:col>
      <xdr:colOff>269875</xdr:colOff>
      <xdr:row>79</xdr:row>
      <xdr:rowOff>118111</xdr:rowOff>
    </xdr:to>
    <xdr:cxnSp macro="">
      <xdr:nvCxnSpPr>
        <xdr:cNvPr id="278" name="直線コネクタ 277"/>
        <xdr:cNvCxnSpPr/>
      </xdr:nvCxnSpPr>
      <xdr:spPr>
        <a:xfrm>
          <a:off x="10388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78757</xdr:rowOff>
    </xdr:from>
    <xdr:ext cx="469744" cy="259045"/>
    <xdr:sp macro="" textlink="">
      <xdr:nvSpPr>
        <xdr:cNvPr id="279" name="【福祉施設】&#10;一人当たり面積平均値テキスト"/>
        <xdr:cNvSpPr txBox="1"/>
      </xdr:nvSpPr>
      <xdr:spPr>
        <a:xfrm>
          <a:off x="10566400" y="1396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55880</xdr:rowOff>
    </xdr:from>
    <xdr:to>
      <xdr:col>15</xdr:col>
      <xdr:colOff>231775</xdr:colOff>
      <xdr:row>82</xdr:row>
      <xdr:rowOff>157480</xdr:rowOff>
    </xdr:to>
    <xdr:sp macro="" textlink="">
      <xdr:nvSpPr>
        <xdr:cNvPr id="280" name="フローチャート : 判断 279"/>
        <xdr:cNvSpPr/>
      </xdr:nvSpPr>
      <xdr:spPr>
        <a:xfrm>
          <a:off x="10426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81" name="フローチャート : 判断 28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78739</xdr:rowOff>
    </xdr:from>
    <xdr:to>
      <xdr:col>15</xdr:col>
      <xdr:colOff>231775</xdr:colOff>
      <xdr:row>87</xdr:row>
      <xdr:rowOff>8889</xdr:rowOff>
    </xdr:to>
    <xdr:sp macro="" textlink="">
      <xdr:nvSpPr>
        <xdr:cNvPr id="287" name="円/楕円 286"/>
        <xdr:cNvSpPr/>
      </xdr:nvSpPr>
      <xdr:spPr>
        <a:xfrm>
          <a:off x="104267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165116</xdr:rowOff>
    </xdr:from>
    <xdr:ext cx="469744" cy="259045"/>
    <xdr:sp macro="" textlink="">
      <xdr:nvSpPr>
        <xdr:cNvPr id="288" name="【福祉施設】&#10;一人当たり面積該当値テキスト"/>
        <xdr:cNvSpPr txBox="1"/>
      </xdr:nvSpPr>
      <xdr:spPr>
        <a:xfrm>
          <a:off x="10566400" y="1473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78739</xdr:rowOff>
    </xdr:from>
    <xdr:to>
      <xdr:col>14</xdr:col>
      <xdr:colOff>79375</xdr:colOff>
      <xdr:row>87</xdr:row>
      <xdr:rowOff>8889</xdr:rowOff>
    </xdr:to>
    <xdr:sp macro="" textlink="">
      <xdr:nvSpPr>
        <xdr:cNvPr id="289" name="円/楕円 288"/>
        <xdr:cNvSpPr/>
      </xdr:nvSpPr>
      <xdr:spPr>
        <a:xfrm>
          <a:off x="9588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129539</xdr:rowOff>
    </xdr:from>
    <xdr:to>
      <xdr:col>15</xdr:col>
      <xdr:colOff>180975</xdr:colOff>
      <xdr:row>86</xdr:row>
      <xdr:rowOff>129539</xdr:rowOff>
    </xdr:to>
    <xdr:cxnSp macro="">
      <xdr:nvCxnSpPr>
        <xdr:cNvPr id="290" name="直線コネクタ 289"/>
        <xdr:cNvCxnSpPr/>
      </xdr:nvCxnSpPr>
      <xdr:spPr>
        <a:xfrm>
          <a:off x="9639300" y="14874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116857</xdr:rowOff>
    </xdr:from>
    <xdr:ext cx="469744" cy="259045"/>
    <xdr:sp macro="" textlink="">
      <xdr:nvSpPr>
        <xdr:cNvPr id="291" name="n_1aveValue【福祉施設】&#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13</xdr:col>
      <xdr:colOff>466802</xdr:colOff>
      <xdr:row>87</xdr:row>
      <xdr:rowOff>16</xdr:rowOff>
    </xdr:from>
    <xdr:ext cx="469744" cy="259045"/>
    <xdr:sp macro="" textlink="">
      <xdr:nvSpPr>
        <xdr:cNvPr id="292" name="n_1mainValue【福祉施設】&#10;一人当たり面積"/>
        <xdr:cNvSpPr txBox="1"/>
      </xdr:nvSpPr>
      <xdr:spPr>
        <a:xfrm>
          <a:off x="93917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4" name="直線コネクタ 30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5" name="テキスト ボックス 30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6" name="直線コネクタ 30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7" name="テキスト ボックス 30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8" name="直線コネクタ 30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9" name="テキスト ボックス 30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10" name="直線コネクタ 30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1" name="テキスト ボックス 31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108</xdr:row>
      <xdr:rowOff>160782</xdr:rowOff>
    </xdr:to>
    <xdr:cxnSp macro="">
      <xdr:nvCxnSpPr>
        <xdr:cNvPr id="315" name="直線コネクタ 314"/>
        <xdr:cNvCxnSpPr/>
      </xdr:nvCxnSpPr>
      <xdr:spPr>
        <a:xfrm flipV="1">
          <a:off x="4634865" y="17266920"/>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164609</xdr:rowOff>
    </xdr:from>
    <xdr:ext cx="405111" cy="259045"/>
    <xdr:sp macro="" textlink="">
      <xdr:nvSpPr>
        <xdr:cNvPr id="316" name="【市民会館】&#10;有形固定資産減価償却率最小値テキスト"/>
        <xdr:cNvSpPr txBox="1"/>
      </xdr:nvSpPr>
      <xdr:spPr>
        <a:xfrm>
          <a:off x="4724400" y="1868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6</xdr:col>
      <xdr:colOff>422275</xdr:colOff>
      <xdr:row>108</xdr:row>
      <xdr:rowOff>160782</xdr:rowOff>
    </xdr:from>
    <xdr:to>
      <xdr:col>6</xdr:col>
      <xdr:colOff>600075</xdr:colOff>
      <xdr:row>108</xdr:row>
      <xdr:rowOff>160782</xdr:rowOff>
    </xdr:to>
    <xdr:cxnSp macro="">
      <xdr:nvCxnSpPr>
        <xdr:cNvPr id="317" name="直線コネクタ 316"/>
        <xdr:cNvCxnSpPr/>
      </xdr:nvCxnSpPr>
      <xdr:spPr>
        <a:xfrm>
          <a:off x="4546600" y="1867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8"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9" name="直線コネクタ 318"/>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115840</xdr:rowOff>
    </xdr:from>
    <xdr:ext cx="405111" cy="259045"/>
    <xdr:sp macro="" textlink="">
      <xdr:nvSpPr>
        <xdr:cNvPr id="320" name="【市民会館】&#10;有形固定資産減価償却率平均値テキスト"/>
        <xdr:cNvSpPr txBox="1"/>
      </xdr:nvSpPr>
      <xdr:spPr>
        <a:xfrm>
          <a:off x="4724400" y="18289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137413</xdr:rowOff>
    </xdr:from>
    <xdr:to>
      <xdr:col>6</xdr:col>
      <xdr:colOff>561975</xdr:colOff>
      <xdr:row>107</xdr:row>
      <xdr:rowOff>67563</xdr:rowOff>
    </xdr:to>
    <xdr:sp macro="" textlink="">
      <xdr:nvSpPr>
        <xdr:cNvPr id="321" name="フローチャート : 判断 320"/>
        <xdr:cNvSpPr/>
      </xdr:nvSpPr>
      <xdr:spPr>
        <a:xfrm>
          <a:off x="4584700" y="183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91694</xdr:rowOff>
    </xdr:from>
    <xdr:to>
      <xdr:col>5</xdr:col>
      <xdr:colOff>409575</xdr:colOff>
      <xdr:row>107</xdr:row>
      <xdr:rowOff>21844</xdr:rowOff>
    </xdr:to>
    <xdr:sp macro="" textlink="">
      <xdr:nvSpPr>
        <xdr:cNvPr id="322" name="フローチャート : 判断 321"/>
        <xdr:cNvSpPr/>
      </xdr:nvSpPr>
      <xdr:spPr>
        <a:xfrm>
          <a:off x="3746500" y="182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71120</xdr:rowOff>
    </xdr:from>
    <xdr:to>
      <xdr:col>6</xdr:col>
      <xdr:colOff>561975</xdr:colOff>
      <xdr:row>101</xdr:row>
      <xdr:rowOff>1270</xdr:rowOff>
    </xdr:to>
    <xdr:sp macro="" textlink="">
      <xdr:nvSpPr>
        <xdr:cNvPr id="328" name="円/楕円 327"/>
        <xdr:cNvSpPr/>
      </xdr:nvSpPr>
      <xdr:spPr>
        <a:xfrm>
          <a:off x="4584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24147</xdr:rowOff>
    </xdr:from>
    <xdr:ext cx="405111" cy="259045"/>
    <xdr:sp macro="" textlink="">
      <xdr:nvSpPr>
        <xdr:cNvPr id="329" name="【市民会館】&#10;有形固定資産減価償却率該当値テキスト"/>
        <xdr:cNvSpPr txBox="1"/>
      </xdr:nvSpPr>
      <xdr:spPr>
        <a:xfrm>
          <a:off x="4724400" y="1716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112268</xdr:rowOff>
    </xdr:from>
    <xdr:to>
      <xdr:col>5</xdr:col>
      <xdr:colOff>409575</xdr:colOff>
      <xdr:row>101</xdr:row>
      <xdr:rowOff>42418</xdr:rowOff>
    </xdr:to>
    <xdr:sp macro="" textlink="">
      <xdr:nvSpPr>
        <xdr:cNvPr id="330" name="円/楕円 329"/>
        <xdr:cNvSpPr/>
      </xdr:nvSpPr>
      <xdr:spPr>
        <a:xfrm>
          <a:off x="37465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121920</xdr:rowOff>
    </xdr:from>
    <xdr:to>
      <xdr:col>6</xdr:col>
      <xdr:colOff>511175</xdr:colOff>
      <xdr:row>100</xdr:row>
      <xdr:rowOff>163068</xdr:rowOff>
    </xdr:to>
    <xdr:cxnSp macro="">
      <xdr:nvCxnSpPr>
        <xdr:cNvPr id="331" name="直線コネクタ 330"/>
        <xdr:cNvCxnSpPr/>
      </xdr:nvCxnSpPr>
      <xdr:spPr>
        <a:xfrm flipV="1">
          <a:off x="3797300" y="172669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107</xdr:row>
      <xdr:rowOff>12971</xdr:rowOff>
    </xdr:from>
    <xdr:ext cx="405111" cy="259045"/>
    <xdr:sp macro="" textlink="">
      <xdr:nvSpPr>
        <xdr:cNvPr id="332" name="n_1aveValue【市民会館】&#10;有形固定資産減価償却率"/>
        <xdr:cNvSpPr txBox="1"/>
      </xdr:nvSpPr>
      <xdr:spPr>
        <a:xfrm>
          <a:off x="3582043" y="1835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58945</xdr:rowOff>
    </xdr:from>
    <xdr:ext cx="405111" cy="259045"/>
    <xdr:sp macro="" textlink="">
      <xdr:nvSpPr>
        <xdr:cNvPr id="333" name="n_1mainValue【市民会館】&#10;有形固定資産減価償却率"/>
        <xdr:cNvSpPr txBox="1"/>
      </xdr:nvSpPr>
      <xdr:spPr>
        <a:xfrm>
          <a:off x="3582043" y="1703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44" name="直線コネクタ 3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5" name="テキスト ボックス 3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48" name="直線コネクタ 3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49" name="テキスト ボックス 3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104775</xdr:rowOff>
    </xdr:from>
    <xdr:to>
      <xdr:col>15</xdr:col>
      <xdr:colOff>180340</xdr:colOff>
      <xdr:row>107</xdr:row>
      <xdr:rowOff>59055</xdr:rowOff>
    </xdr:to>
    <xdr:cxnSp macro="">
      <xdr:nvCxnSpPr>
        <xdr:cNvPr id="353" name="直線コネクタ 352"/>
        <xdr:cNvCxnSpPr/>
      </xdr:nvCxnSpPr>
      <xdr:spPr>
        <a:xfrm flipV="1">
          <a:off x="10476865" y="1724977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62882</xdr:rowOff>
    </xdr:from>
    <xdr:ext cx="469744" cy="259045"/>
    <xdr:sp macro="" textlink="">
      <xdr:nvSpPr>
        <xdr:cNvPr id="354" name="【市民会館】&#10;一人当たり面積最小値テキスト"/>
        <xdr:cNvSpPr txBox="1"/>
      </xdr:nvSpPr>
      <xdr:spPr>
        <a:xfrm>
          <a:off x="105664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107</xdr:row>
      <xdr:rowOff>59055</xdr:rowOff>
    </xdr:from>
    <xdr:to>
      <xdr:col>15</xdr:col>
      <xdr:colOff>269875</xdr:colOff>
      <xdr:row>107</xdr:row>
      <xdr:rowOff>59055</xdr:rowOff>
    </xdr:to>
    <xdr:cxnSp macro="">
      <xdr:nvCxnSpPr>
        <xdr:cNvPr id="355" name="直線コネクタ 354"/>
        <xdr:cNvCxnSpPr/>
      </xdr:nvCxnSpPr>
      <xdr:spPr>
        <a:xfrm>
          <a:off x="10388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51452</xdr:rowOff>
    </xdr:from>
    <xdr:ext cx="469744" cy="259045"/>
    <xdr:sp macro="" textlink="">
      <xdr:nvSpPr>
        <xdr:cNvPr id="356" name="【市民会館】&#10;一人当たり面積最大値テキスト"/>
        <xdr:cNvSpPr txBox="1"/>
      </xdr:nvSpPr>
      <xdr:spPr>
        <a:xfrm>
          <a:off x="10566400" y="1702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0.215</a:t>
          </a:r>
          <a:endParaRPr kumimoji="1" lang="ja-JP" altLang="en-US" sz="1000" b="1">
            <a:latin typeface="ＭＳ Ｐゴシック"/>
          </a:endParaRPr>
        </a:p>
      </xdr:txBody>
    </xdr:sp>
    <xdr:clientData/>
  </xdr:oneCellAnchor>
  <xdr:twoCellAnchor>
    <xdr:from>
      <xdr:col>15</xdr:col>
      <xdr:colOff>92075</xdr:colOff>
      <xdr:row>100</xdr:row>
      <xdr:rowOff>104775</xdr:rowOff>
    </xdr:from>
    <xdr:to>
      <xdr:col>15</xdr:col>
      <xdr:colOff>269875</xdr:colOff>
      <xdr:row>100</xdr:row>
      <xdr:rowOff>104775</xdr:rowOff>
    </xdr:to>
    <xdr:cxnSp macro="">
      <xdr:nvCxnSpPr>
        <xdr:cNvPr id="357" name="直線コネクタ 356"/>
        <xdr:cNvCxnSpPr/>
      </xdr:nvCxnSpPr>
      <xdr:spPr>
        <a:xfrm>
          <a:off x="10388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71138</xdr:rowOff>
    </xdr:from>
    <xdr:ext cx="469744" cy="259045"/>
    <xdr:sp macro="" textlink="">
      <xdr:nvSpPr>
        <xdr:cNvPr id="358" name="【市民会館】&#10;一人当たり面積平均値テキスト"/>
        <xdr:cNvSpPr txBox="1"/>
      </xdr:nvSpPr>
      <xdr:spPr>
        <a:xfrm>
          <a:off x="10566400" y="17901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48261</xdr:rowOff>
    </xdr:from>
    <xdr:to>
      <xdr:col>15</xdr:col>
      <xdr:colOff>231775</xdr:colOff>
      <xdr:row>105</xdr:row>
      <xdr:rowOff>149861</xdr:rowOff>
    </xdr:to>
    <xdr:sp macro="" textlink="">
      <xdr:nvSpPr>
        <xdr:cNvPr id="359" name="フローチャート : 判断 358"/>
        <xdr:cNvSpPr/>
      </xdr:nvSpPr>
      <xdr:spPr>
        <a:xfrm>
          <a:off x="10426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36830</xdr:rowOff>
    </xdr:from>
    <xdr:to>
      <xdr:col>14</xdr:col>
      <xdr:colOff>79375</xdr:colOff>
      <xdr:row>105</xdr:row>
      <xdr:rowOff>138430</xdr:rowOff>
    </xdr:to>
    <xdr:sp macro="" textlink="">
      <xdr:nvSpPr>
        <xdr:cNvPr id="360" name="フローチャート : 判断 359"/>
        <xdr:cNvSpPr/>
      </xdr:nvSpPr>
      <xdr:spPr>
        <a:xfrm>
          <a:off x="958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8255</xdr:rowOff>
    </xdr:from>
    <xdr:to>
      <xdr:col>15</xdr:col>
      <xdr:colOff>231775</xdr:colOff>
      <xdr:row>107</xdr:row>
      <xdr:rowOff>109855</xdr:rowOff>
    </xdr:to>
    <xdr:sp macro="" textlink="">
      <xdr:nvSpPr>
        <xdr:cNvPr id="366" name="円/楕円 365"/>
        <xdr:cNvSpPr/>
      </xdr:nvSpPr>
      <xdr:spPr>
        <a:xfrm>
          <a:off x="10426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94632</xdr:rowOff>
    </xdr:from>
    <xdr:ext cx="469744" cy="259045"/>
    <xdr:sp macro="" textlink="">
      <xdr:nvSpPr>
        <xdr:cNvPr id="367" name="【市民会館】&#10;一人当たり面積該当値テキスト"/>
        <xdr:cNvSpPr txBox="1"/>
      </xdr:nvSpPr>
      <xdr:spPr>
        <a:xfrm>
          <a:off x="10566400" y="182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8255</xdr:rowOff>
    </xdr:from>
    <xdr:to>
      <xdr:col>14</xdr:col>
      <xdr:colOff>79375</xdr:colOff>
      <xdr:row>107</xdr:row>
      <xdr:rowOff>109855</xdr:rowOff>
    </xdr:to>
    <xdr:sp macro="" textlink="">
      <xdr:nvSpPr>
        <xdr:cNvPr id="368" name="円/楕円 367"/>
        <xdr:cNvSpPr/>
      </xdr:nvSpPr>
      <xdr:spPr>
        <a:xfrm>
          <a:off x="9588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59055</xdr:rowOff>
    </xdr:from>
    <xdr:to>
      <xdr:col>15</xdr:col>
      <xdr:colOff>180975</xdr:colOff>
      <xdr:row>107</xdr:row>
      <xdr:rowOff>59055</xdr:rowOff>
    </xdr:to>
    <xdr:cxnSp macro="">
      <xdr:nvCxnSpPr>
        <xdr:cNvPr id="369" name="直線コネクタ 368"/>
        <xdr:cNvCxnSpPr/>
      </xdr:nvCxnSpPr>
      <xdr:spPr>
        <a:xfrm>
          <a:off x="9639300" y="18404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154957</xdr:rowOff>
    </xdr:from>
    <xdr:ext cx="469744" cy="259045"/>
    <xdr:sp macro="" textlink="">
      <xdr:nvSpPr>
        <xdr:cNvPr id="370" name="n_1aveValue【市民会館】&#10;一人当たり面積"/>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100982</xdr:rowOff>
    </xdr:from>
    <xdr:ext cx="469744" cy="259045"/>
    <xdr:sp macro="" textlink="">
      <xdr:nvSpPr>
        <xdr:cNvPr id="371" name="n_1mainValue【市民会館】&#10;一人当たり面積"/>
        <xdr:cNvSpPr txBox="1"/>
      </xdr:nvSpPr>
      <xdr:spPr>
        <a:xfrm>
          <a:off x="9391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2" name="テキスト ボックス 3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3" name="直線コネクタ 38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4" name="テキスト ボックス 38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5" name="直線コネクタ 38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6" name="テキスト ボックス 38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7" name="直線コネクタ 38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8" name="テキスト ボックス 38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9" name="直線コネクタ 38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0" name="テキスト ボックス 38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2" name="テキスト ボックス 3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73914</xdr:rowOff>
    </xdr:from>
    <xdr:to>
      <xdr:col>23</xdr:col>
      <xdr:colOff>516889</xdr:colOff>
      <xdr:row>40</xdr:row>
      <xdr:rowOff>103632</xdr:rowOff>
    </xdr:to>
    <xdr:cxnSp macro="">
      <xdr:nvCxnSpPr>
        <xdr:cNvPr id="394" name="直線コネクタ 393"/>
        <xdr:cNvCxnSpPr/>
      </xdr:nvCxnSpPr>
      <xdr:spPr>
        <a:xfrm flipV="1">
          <a:off x="16318864" y="5731764"/>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95" name="【一般廃棄物処理施設】&#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96" name="直線コネクタ 395"/>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20591</xdr:rowOff>
    </xdr:from>
    <xdr:ext cx="405111" cy="259045"/>
    <xdr:sp macro="" textlink="">
      <xdr:nvSpPr>
        <xdr:cNvPr id="397" name="【一般廃棄物処理施設】&#10;有形固定資産減価償却率最大値テキスト"/>
        <xdr:cNvSpPr txBox="1"/>
      </xdr:nvSpPr>
      <xdr:spPr>
        <a:xfrm>
          <a:off x="16408400" y="55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33</xdr:row>
      <xdr:rowOff>73914</xdr:rowOff>
    </xdr:from>
    <xdr:to>
      <xdr:col>23</xdr:col>
      <xdr:colOff>606425</xdr:colOff>
      <xdr:row>33</xdr:row>
      <xdr:rowOff>73914</xdr:rowOff>
    </xdr:to>
    <xdr:cxnSp macro="">
      <xdr:nvCxnSpPr>
        <xdr:cNvPr id="398" name="直線コネクタ 397"/>
        <xdr:cNvCxnSpPr/>
      </xdr:nvCxnSpPr>
      <xdr:spPr>
        <a:xfrm>
          <a:off x="16230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13987</xdr:rowOff>
    </xdr:from>
    <xdr:ext cx="405111" cy="259045"/>
    <xdr:sp macro="" textlink="">
      <xdr:nvSpPr>
        <xdr:cNvPr id="399" name="【一般廃棄物処理施設】&#10;有形固定資産減価償却率平均値テキスト"/>
        <xdr:cNvSpPr txBox="1"/>
      </xdr:nvSpPr>
      <xdr:spPr>
        <a:xfrm>
          <a:off x="16408400" y="5843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162560</xdr:rowOff>
    </xdr:from>
    <xdr:to>
      <xdr:col>23</xdr:col>
      <xdr:colOff>568325</xdr:colOff>
      <xdr:row>35</xdr:row>
      <xdr:rowOff>92710</xdr:rowOff>
    </xdr:to>
    <xdr:sp macro="" textlink="">
      <xdr:nvSpPr>
        <xdr:cNvPr id="400" name="フローチャート : 判断 399"/>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114554</xdr:rowOff>
    </xdr:from>
    <xdr:to>
      <xdr:col>22</xdr:col>
      <xdr:colOff>415925</xdr:colOff>
      <xdr:row>36</xdr:row>
      <xdr:rowOff>44704</xdr:rowOff>
    </xdr:to>
    <xdr:sp macro="" textlink="">
      <xdr:nvSpPr>
        <xdr:cNvPr id="401" name="フローチャート : 判断 400"/>
        <xdr:cNvSpPr/>
      </xdr:nvSpPr>
      <xdr:spPr>
        <a:xfrm>
          <a:off x="15430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139700</xdr:rowOff>
    </xdr:from>
    <xdr:to>
      <xdr:col>23</xdr:col>
      <xdr:colOff>568325</xdr:colOff>
      <xdr:row>37</xdr:row>
      <xdr:rowOff>69850</xdr:rowOff>
    </xdr:to>
    <xdr:sp macro="" textlink="">
      <xdr:nvSpPr>
        <xdr:cNvPr id="407" name="円/楕円 406"/>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118127</xdr:rowOff>
    </xdr:from>
    <xdr:ext cx="405111" cy="259045"/>
    <xdr:sp macro="" textlink="">
      <xdr:nvSpPr>
        <xdr:cNvPr id="408" name="【一般廃棄物処理施設】&#10;有形固定資産減価償却率該当値テキスト"/>
        <xdr:cNvSpPr txBox="1"/>
      </xdr:nvSpPr>
      <xdr:spPr>
        <a:xfrm>
          <a:off x="16408400"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18542</xdr:rowOff>
    </xdr:from>
    <xdr:to>
      <xdr:col>22</xdr:col>
      <xdr:colOff>415925</xdr:colOff>
      <xdr:row>33</xdr:row>
      <xdr:rowOff>120142</xdr:rowOff>
    </xdr:to>
    <xdr:sp macro="" textlink="">
      <xdr:nvSpPr>
        <xdr:cNvPr id="409" name="円/楕円 408"/>
        <xdr:cNvSpPr/>
      </xdr:nvSpPr>
      <xdr:spPr>
        <a:xfrm>
          <a:off x="15430500" y="56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69342</xdr:rowOff>
    </xdr:from>
    <xdr:to>
      <xdr:col>23</xdr:col>
      <xdr:colOff>517525</xdr:colOff>
      <xdr:row>37</xdr:row>
      <xdr:rowOff>19050</xdr:rowOff>
    </xdr:to>
    <xdr:cxnSp macro="">
      <xdr:nvCxnSpPr>
        <xdr:cNvPr id="410" name="直線コネクタ 409"/>
        <xdr:cNvCxnSpPr/>
      </xdr:nvCxnSpPr>
      <xdr:spPr>
        <a:xfrm>
          <a:off x="15481300" y="5727192"/>
          <a:ext cx="838200" cy="6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35831</xdr:rowOff>
    </xdr:from>
    <xdr:ext cx="405111" cy="259045"/>
    <xdr:sp macro="" textlink="">
      <xdr:nvSpPr>
        <xdr:cNvPr id="411" name="n_1aveValue【一般廃棄物処理施設】&#10;有形固定資産減価償却率"/>
        <xdr:cNvSpPr txBox="1"/>
      </xdr:nvSpPr>
      <xdr:spPr>
        <a:xfrm>
          <a:off x="15266043" y="620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136669</xdr:rowOff>
    </xdr:from>
    <xdr:ext cx="405111" cy="259045"/>
    <xdr:sp macro="" textlink="">
      <xdr:nvSpPr>
        <xdr:cNvPr id="412" name="n_1mainValue【一般廃棄物処理施設】&#10;有形固定資産減価償却率"/>
        <xdr:cNvSpPr txBox="1"/>
      </xdr:nvSpPr>
      <xdr:spPr>
        <a:xfrm>
          <a:off x="15266043" y="545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3" name="テキスト ボックス 42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25" name="テキスト ボックス 42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7" name="テキスト ボックス 42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29" name="テキスト ボックス 42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1" name="テキスト ボックス 43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83458</xdr:rowOff>
    </xdr:from>
    <xdr:to>
      <xdr:col>32</xdr:col>
      <xdr:colOff>186689</xdr:colOff>
      <xdr:row>42</xdr:row>
      <xdr:rowOff>11926</xdr:rowOff>
    </xdr:to>
    <xdr:cxnSp macro="">
      <xdr:nvCxnSpPr>
        <xdr:cNvPr id="437" name="直線コネクタ 436"/>
        <xdr:cNvCxnSpPr/>
      </xdr:nvCxnSpPr>
      <xdr:spPr>
        <a:xfrm flipV="1">
          <a:off x="22160864" y="5741308"/>
          <a:ext cx="0" cy="14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15753</xdr:rowOff>
    </xdr:from>
    <xdr:ext cx="534377" cy="259045"/>
    <xdr:sp macro="" textlink="">
      <xdr:nvSpPr>
        <xdr:cNvPr id="438" name="【一般廃棄物処理施設】&#10;一人当たり有形固定資産（償却資産）額最小値テキスト"/>
        <xdr:cNvSpPr txBox="1"/>
      </xdr:nvSpPr>
      <xdr:spPr>
        <a:xfrm>
          <a:off x="22250400" y="72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21,374</a:t>
          </a:r>
          <a:endParaRPr kumimoji="1" lang="ja-JP" altLang="en-US" sz="1000" b="1">
            <a:latin typeface="ＭＳ Ｐゴシック"/>
          </a:endParaRPr>
        </a:p>
      </xdr:txBody>
    </xdr:sp>
    <xdr:clientData/>
  </xdr:oneCellAnchor>
  <xdr:twoCellAnchor>
    <xdr:from>
      <xdr:col>32</xdr:col>
      <xdr:colOff>98425</xdr:colOff>
      <xdr:row>42</xdr:row>
      <xdr:rowOff>11926</xdr:rowOff>
    </xdr:from>
    <xdr:to>
      <xdr:col>32</xdr:col>
      <xdr:colOff>276225</xdr:colOff>
      <xdr:row>42</xdr:row>
      <xdr:rowOff>11926</xdr:rowOff>
    </xdr:to>
    <xdr:cxnSp macro="">
      <xdr:nvCxnSpPr>
        <xdr:cNvPr id="439" name="直線コネクタ 438"/>
        <xdr:cNvCxnSpPr/>
      </xdr:nvCxnSpPr>
      <xdr:spPr>
        <a:xfrm>
          <a:off x="22072600" y="721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30135</xdr:rowOff>
    </xdr:from>
    <xdr:ext cx="534377" cy="259045"/>
    <xdr:sp macro="" textlink="">
      <xdr:nvSpPr>
        <xdr:cNvPr id="440" name="【一般廃棄物処理施設】&#10;一人当たり有形固定資産（償却資産）額最大値テキスト"/>
        <xdr:cNvSpPr txBox="1"/>
      </xdr:nvSpPr>
      <xdr:spPr>
        <a:xfrm>
          <a:off x="22250400" y="5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98,619</a:t>
          </a:r>
          <a:endParaRPr kumimoji="1" lang="ja-JP" altLang="en-US" sz="1000" b="1">
            <a:latin typeface="ＭＳ Ｐゴシック"/>
          </a:endParaRPr>
        </a:p>
      </xdr:txBody>
    </xdr:sp>
    <xdr:clientData/>
  </xdr:oneCellAnchor>
  <xdr:twoCellAnchor>
    <xdr:from>
      <xdr:col>32</xdr:col>
      <xdr:colOff>98425</xdr:colOff>
      <xdr:row>33</xdr:row>
      <xdr:rowOff>83458</xdr:rowOff>
    </xdr:from>
    <xdr:to>
      <xdr:col>32</xdr:col>
      <xdr:colOff>276225</xdr:colOff>
      <xdr:row>33</xdr:row>
      <xdr:rowOff>83458</xdr:rowOff>
    </xdr:to>
    <xdr:cxnSp macro="">
      <xdr:nvCxnSpPr>
        <xdr:cNvPr id="441" name="直線コネクタ 440"/>
        <xdr:cNvCxnSpPr/>
      </xdr:nvCxnSpPr>
      <xdr:spPr>
        <a:xfrm>
          <a:off x="22072600" y="57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128420</xdr:rowOff>
    </xdr:from>
    <xdr:ext cx="534377" cy="259045"/>
    <xdr:sp macro="" textlink="">
      <xdr:nvSpPr>
        <xdr:cNvPr id="442" name="【一般廃棄物処理施設】&#10;一人当たり有形固定資産（償却資産）額平均値テキスト"/>
        <xdr:cNvSpPr txBox="1"/>
      </xdr:nvSpPr>
      <xdr:spPr>
        <a:xfrm>
          <a:off x="22250400" y="612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67,793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105543</xdr:rowOff>
    </xdr:from>
    <xdr:to>
      <xdr:col>32</xdr:col>
      <xdr:colOff>238125</xdr:colOff>
      <xdr:row>37</xdr:row>
      <xdr:rowOff>35693</xdr:rowOff>
    </xdr:to>
    <xdr:sp macro="" textlink="">
      <xdr:nvSpPr>
        <xdr:cNvPr id="443" name="フローチャート : 判断 442"/>
        <xdr:cNvSpPr/>
      </xdr:nvSpPr>
      <xdr:spPr>
        <a:xfrm>
          <a:off x="22110700" y="627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141910</xdr:rowOff>
    </xdr:from>
    <xdr:to>
      <xdr:col>31</xdr:col>
      <xdr:colOff>85725</xdr:colOff>
      <xdr:row>37</xdr:row>
      <xdr:rowOff>72060</xdr:rowOff>
    </xdr:to>
    <xdr:sp macro="" textlink="">
      <xdr:nvSpPr>
        <xdr:cNvPr id="444" name="フローチャート : 判断 443"/>
        <xdr:cNvSpPr/>
      </xdr:nvSpPr>
      <xdr:spPr>
        <a:xfrm>
          <a:off x="21272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156750</xdr:rowOff>
    </xdr:from>
    <xdr:to>
      <xdr:col>32</xdr:col>
      <xdr:colOff>238125</xdr:colOff>
      <xdr:row>37</xdr:row>
      <xdr:rowOff>86900</xdr:rowOff>
    </xdr:to>
    <xdr:sp macro="" textlink="">
      <xdr:nvSpPr>
        <xdr:cNvPr id="450" name="円/楕円 449"/>
        <xdr:cNvSpPr/>
      </xdr:nvSpPr>
      <xdr:spPr>
        <a:xfrm>
          <a:off x="22110700" y="63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135177</xdr:rowOff>
    </xdr:from>
    <xdr:ext cx="534377" cy="259045"/>
    <xdr:sp macro="" textlink="">
      <xdr:nvSpPr>
        <xdr:cNvPr id="451" name="【一般廃棄物処理施設】&#10;一人当たり有形固定資産（償却資産）額該当値テキスト"/>
        <xdr:cNvSpPr txBox="1"/>
      </xdr:nvSpPr>
      <xdr:spPr>
        <a:xfrm>
          <a:off x="22250400" y="630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65,105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95618</xdr:rowOff>
    </xdr:from>
    <xdr:to>
      <xdr:col>31</xdr:col>
      <xdr:colOff>85725</xdr:colOff>
      <xdr:row>39</xdr:row>
      <xdr:rowOff>25768</xdr:rowOff>
    </xdr:to>
    <xdr:sp macro="" textlink="">
      <xdr:nvSpPr>
        <xdr:cNvPr id="452" name="円/楕円 451"/>
        <xdr:cNvSpPr/>
      </xdr:nvSpPr>
      <xdr:spPr>
        <a:xfrm>
          <a:off x="21272500" y="66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36100</xdr:rowOff>
    </xdr:from>
    <xdr:to>
      <xdr:col>32</xdr:col>
      <xdr:colOff>187325</xdr:colOff>
      <xdr:row>38</xdr:row>
      <xdr:rowOff>146418</xdr:rowOff>
    </xdr:to>
    <xdr:cxnSp macro="">
      <xdr:nvCxnSpPr>
        <xdr:cNvPr id="453" name="直線コネクタ 452"/>
        <xdr:cNvCxnSpPr/>
      </xdr:nvCxnSpPr>
      <xdr:spPr>
        <a:xfrm flipV="1">
          <a:off x="21323300" y="6379750"/>
          <a:ext cx="838200" cy="28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35</xdr:row>
      <xdr:rowOff>88587</xdr:rowOff>
    </xdr:from>
    <xdr:ext cx="534377" cy="259045"/>
    <xdr:sp macro="" textlink="">
      <xdr:nvSpPr>
        <xdr:cNvPr id="454" name="n_1aveValue【一般廃棄物処理施設】&#10;一人当たり有形固定資産（償却資産）額"/>
        <xdr:cNvSpPr txBox="1"/>
      </xdr:nvSpPr>
      <xdr:spPr>
        <a:xfrm>
          <a:off x="21043411" y="60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65,884</a:t>
          </a:r>
          <a:endParaRPr kumimoji="1" lang="ja-JP" altLang="en-US" sz="1000" b="1">
            <a:solidFill>
              <a:srgbClr val="000080"/>
            </a:solidFill>
            <a:latin typeface="ＭＳ Ｐゴシック"/>
          </a:endParaRPr>
        </a:p>
      </xdr:txBody>
    </xdr:sp>
    <xdr:clientData/>
  </xdr:oneCellAnchor>
  <xdr:oneCellAnchor>
    <xdr:from>
      <xdr:col>30</xdr:col>
      <xdr:colOff>440836</xdr:colOff>
      <xdr:row>39</xdr:row>
      <xdr:rowOff>16895</xdr:rowOff>
    </xdr:from>
    <xdr:ext cx="534377" cy="259045"/>
    <xdr:sp macro="" textlink="">
      <xdr:nvSpPr>
        <xdr:cNvPr id="455" name="n_1mainValue【一般廃棄物処理施設】&#10;一人当たり有形固定資産（償却資産）額"/>
        <xdr:cNvSpPr txBox="1"/>
      </xdr:nvSpPr>
      <xdr:spPr>
        <a:xfrm>
          <a:off x="21043411" y="67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6" name="テキスト ボックス 4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8" name="テキスト ボックス 4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6" name="テキスト ボックス 4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8" name="テキスト ボックス 4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63</xdr:row>
      <xdr:rowOff>137160</xdr:rowOff>
    </xdr:to>
    <xdr:cxnSp macro="">
      <xdr:nvCxnSpPr>
        <xdr:cNvPr id="480" name="直線コネクタ 479"/>
        <xdr:cNvCxnSpPr/>
      </xdr:nvCxnSpPr>
      <xdr:spPr>
        <a:xfrm flipV="1">
          <a:off x="16318864" y="952500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140987</xdr:rowOff>
    </xdr:from>
    <xdr:ext cx="405111" cy="259045"/>
    <xdr:sp macro="" textlink="">
      <xdr:nvSpPr>
        <xdr:cNvPr id="481" name="【保健センター・保健所】&#10;有形固定資産減価償却率最小値テキスト"/>
        <xdr:cNvSpPr txBox="1"/>
      </xdr:nvSpPr>
      <xdr:spPr>
        <a:xfrm>
          <a:off x="164084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63</xdr:row>
      <xdr:rowOff>137160</xdr:rowOff>
    </xdr:from>
    <xdr:to>
      <xdr:col>23</xdr:col>
      <xdr:colOff>606425</xdr:colOff>
      <xdr:row>63</xdr:row>
      <xdr:rowOff>137160</xdr:rowOff>
    </xdr:to>
    <xdr:cxnSp macro="">
      <xdr:nvCxnSpPr>
        <xdr:cNvPr id="482" name="直線コネクタ 481"/>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05111" cy="259045"/>
    <xdr:sp macro="" textlink="">
      <xdr:nvSpPr>
        <xdr:cNvPr id="483" name="【保健センター・保健所】&#10;有形固定資産減価償却率最大値テキスト"/>
        <xdr:cNvSpPr txBox="1"/>
      </xdr:nvSpPr>
      <xdr:spPr>
        <a:xfrm>
          <a:off x="164084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484" name="直線コネクタ 48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133367</xdr:rowOff>
    </xdr:from>
    <xdr:ext cx="405111" cy="259045"/>
    <xdr:sp macro="" textlink="">
      <xdr:nvSpPr>
        <xdr:cNvPr id="485" name="【保健センター・保健所】&#10;有形固定資産減価償却率平均値テキスト"/>
        <xdr:cNvSpPr txBox="1"/>
      </xdr:nvSpPr>
      <xdr:spPr>
        <a:xfrm>
          <a:off x="16408400" y="1042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486" name="フローチャート : 判断 485"/>
        <xdr:cNvSpPr/>
      </xdr:nvSpPr>
      <xdr:spPr>
        <a:xfrm>
          <a:off x="16268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87" name="フローチャート : 判断 48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90170</xdr:rowOff>
    </xdr:from>
    <xdr:to>
      <xdr:col>23</xdr:col>
      <xdr:colOff>568325</xdr:colOff>
      <xdr:row>59</xdr:row>
      <xdr:rowOff>20320</xdr:rowOff>
    </xdr:to>
    <xdr:sp macro="" textlink="">
      <xdr:nvSpPr>
        <xdr:cNvPr id="493" name="円/楕円 492"/>
        <xdr:cNvSpPr/>
      </xdr:nvSpPr>
      <xdr:spPr>
        <a:xfrm>
          <a:off x="16268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113047</xdr:rowOff>
    </xdr:from>
    <xdr:ext cx="405111" cy="259045"/>
    <xdr:sp macro="" textlink="">
      <xdr:nvSpPr>
        <xdr:cNvPr id="494" name="【保健センター・保健所】&#10;有形固定資産減価償却率該当値テキスト"/>
        <xdr:cNvSpPr txBox="1"/>
      </xdr:nvSpPr>
      <xdr:spPr>
        <a:xfrm>
          <a:off x="164084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17780</xdr:rowOff>
    </xdr:from>
    <xdr:to>
      <xdr:col>22</xdr:col>
      <xdr:colOff>415925</xdr:colOff>
      <xdr:row>59</xdr:row>
      <xdr:rowOff>119380</xdr:rowOff>
    </xdr:to>
    <xdr:sp macro="" textlink="">
      <xdr:nvSpPr>
        <xdr:cNvPr id="495" name="円/楕円 494"/>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140970</xdr:rowOff>
    </xdr:from>
    <xdr:to>
      <xdr:col>23</xdr:col>
      <xdr:colOff>517525</xdr:colOff>
      <xdr:row>59</xdr:row>
      <xdr:rowOff>68580</xdr:rowOff>
    </xdr:to>
    <xdr:cxnSp macro="">
      <xdr:nvCxnSpPr>
        <xdr:cNvPr id="496" name="直線コネクタ 495"/>
        <xdr:cNvCxnSpPr/>
      </xdr:nvCxnSpPr>
      <xdr:spPr>
        <a:xfrm flipV="1">
          <a:off x="15481300" y="100850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26687</xdr:rowOff>
    </xdr:from>
    <xdr:ext cx="405111" cy="259045"/>
    <xdr:sp macro="" textlink="">
      <xdr:nvSpPr>
        <xdr:cNvPr id="497" name="n_1aveValue【保健センター・保健所】&#10;有形固定資産減価償却率"/>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135907</xdr:rowOff>
    </xdr:from>
    <xdr:ext cx="405111" cy="259045"/>
    <xdr:sp macro="" textlink="">
      <xdr:nvSpPr>
        <xdr:cNvPr id="498" name="n_1mainValue【保健センター・保健所】&#10;有形固定資産減価償却率"/>
        <xdr:cNvSpPr txBox="1"/>
      </xdr:nvSpPr>
      <xdr:spPr>
        <a:xfrm>
          <a:off x="15266043"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9" name="直線コネクタ 5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0" name="テキスト ボックス 5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1" name="直線コネクタ 5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2" name="テキスト ボックス 5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3" name="直線コネクタ 5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4" name="テキスト ボックス 5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5" name="直線コネクタ 5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6" name="テキスト ボックス 5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7" name="直線コネクタ 5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8" name="テキスト ボックス 5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63</xdr:row>
      <xdr:rowOff>95250</xdr:rowOff>
    </xdr:to>
    <xdr:cxnSp macro="">
      <xdr:nvCxnSpPr>
        <xdr:cNvPr id="522" name="直線コネクタ 521"/>
        <xdr:cNvCxnSpPr/>
      </xdr:nvCxnSpPr>
      <xdr:spPr>
        <a:xfrm flipV="1">
          <a:off x="22160864" y="960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3"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4" name="直線コネクタ 523"/>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2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26" name="直線コネクタ 52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162577</xdr:rowOff>
    </xdr:from>
    <xdr:ext cx="469744" cy="259045"/>
    <xdr:sp macro="" textlink="">
      <xdr:nvSpPr>
        <xdr:cNvPr id="527" name="【保健センター・保健所】&#10;一人当たり面積平均値テキスト"/>
        <xdr:cNvSpPr txBox="1"/>
      </xdr:nvSpPr>
      <xdr:spPr>
        <a:xfrm>
          <a:off x="222504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139700</xdr:rowOff>
    </xdr:from>
    <xdr:to>
      <xdr:col>32</xdr:col>
      <xdr:colOff>238125</xdr:colOff>
      <xdr:row>61</xdr:row>
      <xdr:rowOff>69850</xdr:rowOff>
    </xdr:to>
    <xdr:sp macro="" textlink="">
      <xdr:nvSpPr>
        <xdr:cNvPr id="528" name="フローチャート : 判断 527"/>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101600</xdr:rowOff>
    </xdr:from>
    <xdr:to>
      <xdr:col>31</xdr:col>
      <xdr:colOff>85725</xdr:colOff>
      <xdr:row>61</xdr:row>
      <xdr:rowOff>31750</xdr:rowOff>
    </xdr:to>
    <xdr:sp macro="" textlink="">
      <xdr:nvSpPr>
        <xdr:cNvPr id="529" name="フローチャート : 判断 528"/>
        <xdr:cNvSpPr/>
      </xdr:nvSpPr>
      <xdr:spPr>
        <a:xfrm>
          <a:off x="21272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6350</xdr:rowOff>
    </xdr:from>
    <xdr:to>
      <xdr:col>32</xdr:col>
      <xdr:colOff>238125</xdr:colOff>
      <xdr:row>63</xdr:row>
      <xdr:rowOff>107950</xdr:rowOff>
    </xdr:to>
    <xdr:sp macro="" textlink="">
      <xdr:nvSpPr>
        <xdr:cNvPr id="535" name="円/楕円 534"/>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92727</xdr:rowOff>
    </xdr:from>
    <xdr:ext cx="469744" cy="259045"/>
    <xdr:sp macro="" textlink="">
      <xdr:nvSpPr>
        <xdr:cNvPr id="536" name="【保健センター・保健所】&#10;一人当たり面積該当値テキスト"/>
        <xdr:cNvSpPr txBox="1"/>
      </xdr:nvSpPr>
      <xdr:spPr>
        <a:xfrm>
          <a:off x="222504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6350</xdr:rowOff>
    </xdr:from>
    <xdr:to>
      <xdr:col>31</xdr:col>
      <xdr:colOff>85725</xdr:colOff>
      <xdr:row>63</xdr:row>
      <xdr:rowOff>107950</xdr:rowOff>
    </xdr:to>
    <xdr:sp macro="" textlink="">
      <xdr:nvSpPr>
        <xdr:cNvPr id="537" name="円/楕円 536"/>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57150</xdr:rowOff>
    </xdr:from>
    <xdr:to>
      <xdr:col>32</xdr:col>
      <xdr:colOff>187325</xdr:colOff>
      <xdr:row>63</xdr:row>
      <xdr:rowOff>57150</xdr:rowOff>
    </xdr:to>
    <xdr:cxnSp macro="">
      <xdr:nvCxnSpPr>
        <xdr:cNvPr id="538" name="直線コネクタ 537"/>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48277</xdr:rowOff>
    </xdr:from>
    <xdr:ext cx="469744" cy="259045"/>
    <xdr:sp macro="" textlink="">
      <xdr:nvSpPr>
        <xdr:cNvPr id="539" name="n_1aveValue【保健センター・保健所】&#10;一人当たり面積"/>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99077</xdr:rowOff>
    </xdr:from>
    <xdr:ext cx="469744" cy="259045"/>
    <xdr:sp macro="" textlink="">
      <xdr:nvSpPr>
        <xdr:cNvPr id="540"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1" name="テキスト ボックス 55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2" name="直線コネクタ 5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3" name="テキスト ボックス 5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4" name="直線コネクタ 5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5" name="テキスト ボックス 5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6" name="直線コネクタ 5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7" name="テキスト ボックス 5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8" name="直線コネクタ 5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9" name="テキスト ボックス 5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0" name="直線コネクタ 5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1" name="テキスト ボックス 56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3" name="テキスト ボックス 56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110489</xdr:rowOff>
    </xdr:to>
    <xdr:cxnSp macro="">
      <xdr:nvCxnSpPr>
        <xdr:cNvPr id="565" name="直線コネクタ 564"/>
        <xdr:cNvCxnSpPr/>
      </xdr:nvCxnSpPr>
      <xdr:spPr>
        <a:xfrm flipV="1">
          <a:off x="16318864" y="134226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114316</xdr:rowOff>
    </xdr:from>
    <xdr:ext cx="405111" cy="259045"/>
    <xdr:sp macro="" textlink="">
      <xdr:nvSpPr>
        <xdr:cNvPr id="566" name="【消防施設】&#10;有形固定資産減価償却率最小値テキスト"/>
        <xdr:cNvSpPr txBox="1"/>
      </xdr:nvSpPr>
      <xdr:spPr>
        <a:xfrm>
          <a:off x="16408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23</xdr:col>
      <xdr:colOff>428625</xdr:colOff>
      <xdr:row>85</xdr:row>
      <xdr:rowOff>110489</xdr:rowOff>
    </xdr:from>
    <xdr:to>
      <xdr:col>23</xdr:col>
      <xdr:colOff>606425</xdr:colOff>
      <xdr:row>85</xdr:row>
      <xdr:rowOff>110489</xdr:rowOff>
    </xdr:to>
    <xdr:cxnSp macro="">
      <xdr:nvCxnSpPr>
        <xdr:cNvPr id="567" name="直線コネクタ 566"/>
        <xdr:cNvCxnSpPr/>
      </xdr:nvCxnSpPr>
      <xdr:spPr>
        <a:xfrm>
          <a:off x="16230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568"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569" name="直線コネクタ 568"/>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29227</xdr:rowOff>
    </xdr:from>
    <xdr:ext cx="405111" cy="259045"/>
    <xdr:sp macro="" textlink="">
      <xdr:nvSpPr>
        <xdr:cNvPr id="570" name="【消防施設】&#10;有形固定資産減価償却率平均値テキスト"/>
        <xdr:cNvSpPr txBox="1"/>
      </xdr:nvSpPr>
      <xdr:spPr>
        <a:xfrm>
          <a:off x="16408400" y="1374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6350</xdr:rowOff>
    </xdr:from>
    <xdr:to>
      <xdr:col>23</xdr:col>
      <xdr:colOff>568325</xdr:colOff>
      <xdr:row>81</xdr:row>
      <xdr:rowOff>107950</xdr:rowOff>
    </xdr:to>
    <xdr:sp macro="" textlink="">
      <xdr:nvSpPr>
        <xdr:cNvPr id="571" name="フローチャート : 判断 570"/>
        <xdr:cNvSpPr/>
      </xdr:nvSpPr>
      <xdr:spPr>
        <a:xfrm>
          <a:off x="16268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139700</xdr:rowOff>
    </xdr:from>
    <xdr:to>
      <xdr:col>22</xdr:col>
      <xdr:colOff>415925</xdr:colOff>
      <xdr:row>82</xdr:row>
      <xdr:rowOff>69850</xdr:rowOff>
    </xdr:to>
    <xdr:sp macro="" textlink="">
      <xdr:nvSpPr>
        <xdr:cNvPr id="572" name="フローチャート : 判断 571"/>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105411</xdr:rowOff>
    </xdr:from>
    <xdr:to>
      <xdr:col>23</xdr:col>
      <xdr:colOff>568325</xdr:colOff>
      <xdr:row>84</xdr:row>
      <xdr:rowOff>35561</xdr:rowOff>
    </xdr:to>
    <xdr:sp macro="" textlink="">
      <xdr:nvSpPr>
        <xdr:cNvPr id="578" name="円/楕円 577"/>
        <xdr:cNvSpPr/>
      </xdr:nvSpPr>
      <xdr:spPr>
        <a:xfrm>
          <a:off x="16268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83838</xdr:rowOff>
    </xdr:from>
    <xdr:ext cx="405111" cy="259045"/>
    <xdr:sp macro="" textlink="">
      <xdr:nvSpPr>
        <xdr:cNvPr id="579" name="【消防施設】&#10;有形固定資産減価償却率該当値テキスト"/>
        <xdr:cNvSpPr txBox="1"/>
      </xdr:nvSpPr>
      <xdr:spPr>
        <a:xfrm>
          <a:off x="1640840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55880</xdr:rowOff>
    </xdr:from>
    <xdr:to>
      <xdr:col>22</xdr:col>
      <xdr:colOff>415925</xdr:colOff>
      <xdr:row>79</xdr:row>
      <xdr:rowOff>157480</xdr:rowOff>
    </xdr:to>
    <xdr:sp macro="" textlink="">
      <xdr:nvSpPr>
        <xdr:cNvPr id="580" name="円/楕円 579"/>
        <xdr:cNvSpPr/>
      </xdr:nvSpPr>
      <xdr:spPr>
        <a:xfrm>
          <a:off x="15430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106680</xdr:rowOff>
    </xdr:from>
    <xdr:to>
      <xdr:col>23</xdr:col>
      <xdr:colOff>517525</xdr:colOff>
      <xdr:row>83</xdr:row>
      <xdr:rowOff>156211</xdr:rowOff>
    </xdr:to>
    <xdr:cxnSp macro="">
      <xdr:nvCxnSpPr>
        <xdr:cNvPr id="581" name="直線コネクタ 580"/>
        <xdr:cNvCxnSpPr/>
      </xdr:nvCxnSpPr>
      <xdr:spPr>
        <a:xfrm>
          <a:off x="15481300" y="13651230"/>
          <a:ext cx="838200" cy="7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60977</xdr:rowOff>
    </xdr:from>
    <xdr:ext cx="405111" cy="259045"/>
    <xdr:sp macro="" textlink="">
      <xdr:nvSpPr>
        <xdr:cNvPr id="582" name="n_1aveValue【消防施設】&#10;有形固定資産減価償却率"/>
        <xdr:cNvSpPr txBox="1"/>
      </xdr:nvSpPr>
      <xdr:spPr>
        <a:xfrm>
          <a:off x="15266043"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2557</xdr:rowOff>
    </xdr:from>
    <xdr:ext cx="405111" cy="259045"/>
    <xdr:sp macro="" textlink="">
      <xdr:nvSpPr>
        <xdr:cNvPr id="583" name="n_1mainValue【消防施設】&#10;有形固定資産減価償却率"/>
        <xdr:cNvSpPr txBox="1"/>
      </xdr:nvSpPr>
      <xdr:spPr>
        <a:xfrm>
          <a:off x="15266043"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4" name="テキスト ボックス 5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85</xdr:row>
      <xdr:rowOff>95250</xdr:rowOff>
    </xdr:to>
    <xdr:cxnSp macro="">
      <xdr:nvCxnSpPr>
        <xdr:cNvPr id="608" name="直線コネクタ 607"/>
        <xdr:cNvCxnSpPr/>
      </xdr:nvCxnSpPr>
      <xdr:spPr>
        <a:xfrm flipV="1">
          <a:off x="22160864" y="1325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609" name="【消防施設】&#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610" name="直線コネクタ 609"/>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611"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612" name="直線コネクタ 61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613" name="【消防施設】&#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614" name="フローチャート : 判断 613"/>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615" name="フローチャート : 判断 614"/>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82550</xdr:rowOff>
    </xdr:from>
    <xdr:to>
      <xdr:col>32</xdr:col>
      <xdr:colOff>238125</xdr:colOff>
      <xdr:row>82</xdr:row>
      <xdr:rowOff>12700</xdr:rowOff>
    </xdr:to>
    <xdr:sp macro="" textlink="">
      <xdr:nvSpPr>
        <xdr:cNvPr id="621" name="円/楕円 620"/>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105427</xdr:rowOff>
    </xdr:from>
    <xdr:ext cx="469744" cy="259045"/>
    <xdr:sp macro="" textlink="">
      <xdr:nvSpPr>
        <xdr:cNvPr id="622" name="【消防施設】&#10;一人当たり面積該当値テキスト"/>
        <xdr:cNvSpPr txBox="1"/>
      </xdr:nvSpPr>
      <xdr:spPr>
        <a:xfrm>
          <a:off x="222504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82550</xdr:rowOff>
    </xdr:from>
    <xdr:to>
      <xdr:col>31</xdr:col>
      <xdr:colOff>85725</xdr:colOff>
      <xdr:row>82</xdr:row>
      <xdr:rowOff>12700</xdr:rowOff>
    </xdr:to>
    <xdr:sp macro="" textlink="">
      <xdr:nvSpPr>
        <xdr:cNvPr id="623" name="円/楕円 622"/>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133350</xdr:rowOff>
    </xdr:from>
    <xdr:to>
      <xdr:col>32</xdr:col>
      <xdr:colOff>187325</xdr:colOff>
      <xdr:row>81</xdr:row>
      <xdr:rowOff>133350</xdr:rowOff>
    </xdr:to>
    <xdr:cxnSp macro="">
      <xdr:nvCxnSpPr>
        <xdr:cNvPr id="624" name="直線コネクタ 623"/>
        <xdr:cNvCxnSpPr/>
      </xdr:nvCxnSpPr>
      <xdr:spPr>
        <a:xfrm>
          <a:off x="213233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124477</xdr:rowOff>
    </xdr:from>
    <xdr:ext cx="469744" cy="259045"/>
    <xdr:sp macro="" textlink="">
      <xdr:nvSpPr>
        <xdr:cNvPr id="625"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3827</xdr:rowOff>
    </xdr:from>
    <xdr:ext cx="469744" cy="259045"/>
    <xdr:sp macro="" textlink="">
      <xdr:nvSpPr>
        <xdr:cNvPr id="626" name="n_1main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7" name="正方形/長方形 6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8" name="正方形/長方形 6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9" name="正方形/長方形 6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0" name="正方形/長方形 6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1" name="正方形/長方形 6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2" name="正方形/長方形 6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3" name="正方形/長方形 6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4" name="正方形/長方形 6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5" name="テキスト ボックス 6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6" name="直線コネクタ 6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7" name="テキスト ボックス 6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8" name="直線コネクタ 6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9" name="テキスト ボックス 6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0" name="直線コネクタ 6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1" name="テキスト ボックス 6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2" name="直線コネクタ 6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3" name="テキスト ボックス 6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4" name="直線コネクタ 6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5" name="テキスト ボックス 6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xdr:rowOff>
    </xdr:from>
    <xdr:to>
      <xdr:col>23</xdr:col>
      <xdr:colOff>516889</xdr:colOff>
      <xdr:row>108</xdr:row>
      <xdr:rowOff>112776</xdr:rowOff>
    </xdr:to>
    <xdr:cxnSp macro="">
      <xdr:nvCxnSpPr>
        <xdr:cNvPr id="649" name="直線コネクタ 648"/>
        <xdr:cNvCxnSpPr/>
      </xdr:nvCxnSpPr>
      <xdr:spPr>
        <a:xfrm flipV="1">
          <a:off x="16318864" y="171480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116603</xdr:rowOff>
    </xdr:from>
    <xdr:ext cx="405111" cy="259045"/>
    <xdr:sp macro="" textlink="">
      <xdr:nvSpPr>
        <xdr:cNvPr id="650" name="【庁舎】&#10;有形固定資産減価償却率最小値テキスト"/>
        <xdr:cNvSpPr txBox="1"/>
      </xdr:nvSpPr>
      <xdr:spPr>
        <a:xfrm>
          <a:off x="16408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108</xdr:row>
      <xdr:rowOff>112776</xdr:rowOff>
    </xdr:from>
    <xdr:to>
      <xdr:col>23</xdr:col>
      <xdr:colOff>606425</xdr:colOff>
      <xdr:row>108</xdr:row>
      <xdr:rowOff>112776</xdr:rowOff>
    </xdr:to>
    <xdr:cxnSp macro="">
      <xdr:nvCxnSpPr>
        <xdr:cNvPr id="651" name="直線コネクタ 650"/>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121175</xdr:rowOff>
    </xdr:from>
    <xdr:ext cx="405111" cy="259045"/>
    <xdr:sp macro="" textlink="">
      <xdr:nvSpPr>
        <xdr:cNvPr id="652" name="【庁舎】&#10;有形固定資産減価償却率最大値テキスト"/>
        <xdr:cNvSpPr txBox="1"/>
      </xdr:nvSpPr>
      <xdr:spPr>
        <a:xfrm>
          <a:off x="16408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100</xdr:row>
      <xdr:rowOff>3048</xdr:rowOff>
    </xdr:from>
    <xdr:to>
      <xdr:col>23</xdr:col>
      <xdr:colOff>606425</xdr:colOff>
      <xdr:row>100</xdr:row>
      <xdr:rowOff>3048</xdr:rowOff>
    </xdr:to>
    <xdr:cxnSp macro="">
      <xdr:nvCxnSpPr>
        <xdr:cNvPr id="653" name="直線コネクタ 652"/>
        <xdr:cNvCxnSpPr/>
      </xdr:nvCxnSpPr>
      <xdr:spPr>
        <a:xfrm>
          <a:off x="16230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118127</xdr:rowOff>
    </xdr:from>
    <xdr:ext cx="405111" cy="259045"/>
    <xdr:sp macro="" textlink="">
      <xdr:nvSpPr>
        <xdr:cNvPr id="654" name="【庁舎】&#10;有形固定資産減価償却率平均値テキスト"/>
        <xdr:cNvSpPr txBox="1"/>
      </xdr:nvSpPr>
      <xdr:spPr>
        <a:xfrm>
          <a:off x="164084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139700</xdr:rowOff>
    </xdr:from>
    <xdr:to>
      <xdr:col>23</xdr:col>
      <xdr:colOff>568325</xdr:colOff>
      <xdr:row>105</xdr:row>
      <xdr:rowOff>69850</xdr:rowOff>
    </xdr:to>
    <xdr:sp macro="" textlink="">
      <xdr:nvSpPr>
        <xdr:cNvPr id="655" name="フローチャート : 判断 654"/>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89408</xdr:rowOff>
    </xdr:from>
    <xdr:to>
      <xdr:col>22</xdr:col>
      <xdr:colOff>415925</xdr:colOff>
      <xdr:row>103</xdr:row>
      <xdr:rowOff>19558</xdr:rowOff>
    </xdr:to>
    <xdr:sp macro="" textlink="">
      <xdr:nvSpPr>
        <xdr:cNvPr id="656" name="フローチャート : 判断 655"/>
        <xdr:cNvSpPr/>
      </xdr:nvSpPr>
      <xdr:spPr>
        <a:xfrm>
          <a:off x="15430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162561</xdr:rowOff>
    </xdr:from>
    <xdr:to>
      <xdr:col>23</xdr:col>
      <xdr:colOff>568325</xdr:colOff>
      <xdr:row>103</xdr:row>
      <xdr:rowOff>92711</xdr:rowOff>
    </xdr:to>
    <xdr:sp macro="" textlink="">
      <xdr:nvSpPr>
        <xdr:cNvPr id="662" name="円/楕円 661"/>
        <xdr:cNvSpPr/>
      </xdr:nvSpPr>
      <xdr:spPr>
        <a:xfrm>
          <a:off x="16268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13988</xdr:rowOff>
    </xdr:from>
    <xdr:ext cx="405111" cy="259045"/>
    <xdr:sp macro="" textlink="">
      <xdr:nvSpPr>
        <xdr:cNvPr id="663" name="【庁舎】&#10;有形固定資産減価償却率該当値テキスト"/>
        <xdr:cNvSpPr txBox="1"/>
      </xdr:nvSpPr>
      <xdr:spPr>
        <a:xfrm>
          <a:off x="164084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45974</xdr:rowOff>
    </xdr:from>
    <xdr:to>
      <xdr:col>22</xdr:col>
      <xdr:colOff>415925</xdr:colOff>
      <xdr:row>103</xdr:row>
      <xdr:rowOff>147574</xdr:rowOff>
    </xdr:to>
    <xdr:sp macro="" textlink="">
      <xdr:nvSpPr>
        <xdr:cNvPr id="664" name="円/楕円 663"/>
        <xdr:cNvSpPr/>
      </xdr:nvSpPr>
      <xdr:spPr>
        <a:xfrm>
          <a:off x="15430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41911</xdr:rowOff>
    </xdr:from>
    <xdr:to>
      <xdr:col>23</xdr:col>
      <xdr:colOff>517525</xdr:colOff>
      <xdr:row>103</xdr:row>
      <xdr:rowOff>96774</xdr:rowOff>
    </xdr:to>
    <xdr:cxnSp macro="">
      <xdr:nvCxnSpPr>
        <xdr:cNvPr id="665" name="直線コネクタ 664"/>
        <xdr:cNvCxnSpPr/>
      </xdr:nvCxnSpPr>
      <xdr:spPr>
        <a:xfrm flipV="1">
          <a:off x="15481300" y="1770126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36085</xdr:rowOff>
    </xdr:from>
    <xdr:ext cx="405111" cy="259045"/>
    <xdr:sp macro="" textlink="">
      <xdr:nvSpPr>
        <xdr:cNvPr id="666" name="n_1aveValue【庁舎】&#10;有形固定資産減価償却率"/>
        <xdr:cNvSpPr txBox="1"/>
      </xdr:nvSpPr>
      <xdr:spPr>
        <a:xfrm>
          <a:off x="15266043"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138701</xdr:rowOff>
    </xdr:from>
    <xdr:ext cx="405111" cy="259045"/>
    <xdr:sp macro="" textlink="">
      <xdr:nvSpPr>
        <xdr:cNvPr id="667" name="n_1mainValue【庁舎】&#10;有形固定資産減価償却率"/>
        <xdr:cNvSpPr txBox="1"/>
      </xdr:nvSpPr>
      <xdr:spPr>
        <a:xfrm>
          <a:off x="15266043" y="177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8" name="テキスト ボックス 6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68036</xdr:rowOff>
    </xdr:from>
    <xdr:to>
      <xdr:col>32</xdr:col>
      <xdr:colOff>186689</xdr:colOff>
      <xdr:row>108</xdr:row>
      <xdr:rowOff>125186</xdr:rowOff>
    </xdr:to>
    <xdr:cxnSp macro="">
      <xdr:nvCxnSpPr>
        <xdr:cNvPr id="694" name="直線コネクタ 693"/>
        <xdr:cNvCxnSpPr/>
      </xdr:nvCxnSpPr>
      <xdr:spPr>
        <a:xfrm flipV="1">
          <a:off x="22160864" y="170415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129013</xdr:rowOff>
    </xdr:from>
    <xdr:ext cx="469744" cy="259045"/>
    <xdr:sp macro="" textlink="">
      <xdr:nvSpPr>
        <xdr:cNvPr id="695" name="【庁舎】&#10;一人当たり面積最小値テキスト"/>
        <xdr:cNvSpPr txBox="1"/>
      </xdr:nvSpPr>
      <xdr:spPr>
        <a:xfrm>
          <a:off x="222504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108</xdr:row>
      <xdr:rowOff>125186</xdr:rowOff>
    </xdr:from>
    <xdr:to>
      <xdr:col>32</xdr:col>
      <xdr:colOff>276225</xdr:colOff>
      <xdr:row>108</xdr:row>
      <xdr:rowOff>125186</xdr:rowOff>
    </xdr:to>
    <xdr:cxnSp macro="">
      <xdr:nvCxnSpPr>
        <xdr:cNvPr id="696" name="直線コネクタ 695"/>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14713</xdr:rowOff>
    </xdr:from>
    <xdr:ext cx="469744" cy="259045"/>
    <xdr:sp macro="" textlink="">
      <xdr:nvSpPr>
        <xdr:cNvPr id="697" name="【庁舎】&#10;一人当たり面積最大値テキスト"/>
        <xdr:cNvSpPr txBox="1"/>
      </xdr:nvSpPr>
      <xdr:spPr>
        <a:xfrm>
          <a:off x="22250400" y="1681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99</xdr:row>
      <xdr:rowOff>68036</xdr:rowOff>
    </xdr:from>
    <xdr:to>
      <xdr:col>32</xdr:col>
      <xdr:colOff>276225</xdr:colOff>
      <xdr:row>99</xdr:row>
      <xdr:rowOff>68036</xdr:rowOff>
    </xdr:to>
    <xdr:cxnSp macro="">
      <xdr:nvCxnSpPr>
        <xdr:cNvPr id="698" name="直線コネクタ 697"/>
        <xdr:cNvCxnSpPr/>
      </xdr:nvCxnSpPr>
      <xdr:spPr>
        <a:xfrm>
          <a:off x="22072600" y="1704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121756</xdr:rowOff>
    </xdr:from>
    <xdr:ext cx="469744" cy="259045"/>
    <xdr:sp macro="" textlink="">
      <xdr:nvSpPr>
        <xdr:cNvPr id="699" name="【庁舎】&#10;一人当たり面積平均値テキスト"/>
        <xdr:cNvSpPr txBox="1"/>
      </xdr:nvSpPr>
      <xdr:spPr>
        <a:xfrm>
          <a:off x="222504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98879</xdr:rowOff>
    </xdr:from>
    <xdr:to>
      <xdr:col>32</xdr:col>
      <xdr:colOff>238125</xdr:colOff>
      <xdr:row>106</xdr:row>
      <xdr:rowOff>29029</xdr:rowOff>
    </xdr:to>
    <xdr:sp macro="" textlink="">
      <xdr:nvSpPr>
        <xdr:cNvPr id="700" name="フローチャート :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701" name="フローチャート : 判断 700"/>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123371</xdr:rowOff>
    </xdr:from>
    <xdr:to>
      <xdr:col>32</xdr:col>
      <xdr:colOff>238125</xdr:colOff>
      <xdr:row>107</xdr:row>
      <xdr:rowOff>53521</xdr:rowOff>
    </xdr:to>
    <xdr:sp macro="" textlink="">
      <xdr:nvSpPr>
        <xdr:cNvPr id="707" name="円/楕円 706"/>
        <xdr:cNvSpPr/>
      </xdr:nvSpPr>
      <xdr:spPr>
        <a:xfrm>
          <a:off x="22110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101798</xdr:rowOff>
    </xdr:from>
    <xdr:ext cx="469744" cy="259045"/>
    <xdr:sp macro="" textlink="">
      <xdr:nvSpPr>
        <xdr:cNvPr id="708" name="【庁舎】&#10;一人当たり面積該当値テキスト"/>
        <xdr:cNvSpPr txBox="1"/>
      </xdr:nvSpPr>
      <xdr:spPr>
        <a:xfrm>
          <a:off x="22250400"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123371</xdr:rowOff>
    </xdr:from>
    <xdr:to>
      <xdr:col>31</xdr:col>
      <xdr:colOff>85725</xdr:colOff>
      <xdr:row>107</xdr:row>
      <xdr:rowOff>53521</xdr:rowOff>
    </xdr:to>
    <xdr:sp macro="" textlink="">
      <xdr:nvSpPr>
        <xdr:cNvPr id="709" name="円/楕円 708"/>
        <xdr:cNvSpPr/>
      </xdr:nvSpPr>
      <xdr:spPr>
        <a:xfrm>
          <a:off x="21272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2721</xdr:rowOff>
    </xdr:from>
    <xdr:to>
      <xdr:col>32</xdr:col>
      <xdr:colOff>187325</xdr:colOff>
      <xdr:row>107</xdr:row>
      <xdr:rowOff>2721</xdr:rowOff>
    </xdr:to>
    <xdr:cxnSp macro="">
      <xdr:nvCxnSpPr>
        <xdr:cNvPr id="710" name="直線コネクタ 709"/>
        <xdr:cNvCxnSpPr/>
      </xdr:nvCxnSpPr>
      <xdr:spPr>
        <a:xfrm>
          <a:off x="21323300" y="18347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21063</xdr:rowOff>
    </xdr:from>
    <xdr:ext cx="469744" cy="259045"/>
    <xdr:sp macro="" textlink="">
      <xdr:nvSpPr>
        <xdr:cNvPr id="711" name="n_1aveValue【庁舎】&#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44648</xdr:rowOff>
    </xdr:from>
    <xdr:ext cx="469744" cy="259045"/>
    <xdr:sp macro="" textlink="">
      <xdr:nvSpPr>
        <xdr:cNvPr id="712" name="n_1mainValue【庁舎】&#10;一人当たり面積"/>
        <xdr:cNvSpPr txBox="1"/>
      </xdr:nvSpPr>
      <xdr:spPr>
        <a:xfrm>
          <a:off x="210757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本市では、高度経済成長期及び人口増加が著しかった昭和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を中心に、多くの公共施設を集中的に整備してきた。そのため、これらの時期に整備された施設を多く含む施設分類においては、有形固定資産減価償却率が類似団体の中でも高い水準にあり、特に市民会館は築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年を越えているため高い水準となっている。一方で、一般廃棄物処理施設については平成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年に新しい施設が供用開始となったことから、平成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年度に比べ、有形固定資産減価償却率が大きく下がっている。なお、消防施設の有形固定資産減価償却率の変動については、集計する資産の見直しを行ったことが主な要因である。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熊本県熊本市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733,844
729,092
390.32
375,756,318
364,822,404
5,086,582
161,218,179
397,939,242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124.0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類似団体と比較し、第</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次産業人口の割合（</a:t>
          </a:r>
          <a:r>
            <a:rPr kumimoji="1" lang="en-US" altLang="ja-JP" sz="1200">
              <a:solidFill>
                <a:schemeClr val="dk1"/>
              </a:solidFill>
              <a:effectLst/>
              <a:latin typeface="+mn-lt"/>
              <a:ea typeface="+mn-ea"/>
              <a:cs typeface="+mn-cs"/>
            </a:rPr>
            <a:t>3.8</a:t>
          </a:r>
          <a:r>
            <a:rPr kumimoji="1" lang="ja-JP" altLang="ja-JP" sz="1200">
              <a:solidFill>
                <a:schemeClr val="dk1"/>
              </a:solidFill>
              <a:effectLst/>
              <a:latin typeface="+mn-lt"/>
              <a:ea typeface="+mn-ea"/>
              <a:cs typeface="+mn-cs"/>
            </a:rPr>
            <a:t>％）は高いが第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次産業人口の割合（</a:t>
          </a:r>
          <a:r>
            <a:rPr kumimoji="1" lang="en-US" altLang="ja-JP" sz="1200">
              <a:solidFill>
                <a:schemeClr val="dk1"/>
              </a:solidFill>
              <a:effectLst/>
              <a:latin typeface="+mn-lt"/>
              <a:ea typeface="+mn-ea"/>
              <a:cs typeface="+mn-cs"/>
            </a:rPr>
            <a:t>17.0</a:t>
          </a:r>
          <a:r>
            <a:rPr kumimoji="1" lang="ja-JP" altLang="ja-JP" sz="1200">
              <a:solidFill>
                <a:schemeClr val="dk1"/>
              </a:solidFill>
              <a:effectLst/>
              <a:latin typeface="+mn-lt"/>
              <a:ea typeface="+mn-ea"/>
              <a:cs typeface="+mn-cs"/>
            </a:rPr>
            <a:t>％）は低く、製造品出荷額や事業所数が少ないなど、産業構造上の税収基盤が弱い状況にあり、財政力指数は下位にある。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しかしながら、市税徴収率の向上（平成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年度で＋</a:t>
          </a:r>
          <a:r>
            <a:rPr kumimoji="1" lang="en-US" altLang="ja-JP" sz="1200">
              <a:solidFill>
                <a:schemeClr val="dk1"/>
              </a:solidFill>
              <a:effectLst/>
              <a:latin typeface="+mn-lt"/>
              <a:ea typeface="+mn-ea"/>
              <a:cs typeface="+mn-cs"/>
            </a:rPr>
            <a:t>3.3</a:t>
          </a:r>
          <a:r>
            <a:rPr kumimoji="1" lang="ja-JP" altLang="ja-JP" sz="1200">
              <a:solidFill>
                <a:schemeClr val="dk1"/>
              </a:solidFill>
              <a:effectLst/>
              <a:latin typeface="+mn-lt"/>
              <a:ea typeface="+mn-ea"/>
              <a:cs typeface="+mn-cs"/>
            </a:rPr>
            <a:t>ポイント）等に伴い、財政力指数もわずかに改善している。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今後も、企業誘致や地場産業の育成に努めるとともに、市税の徴収率向上等による歳入確保に努める。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42</xdr:row>
      <xdr:rowOff>105833</xdr:rowOff>
    </xdr:to>
    <xdr:cxnSp macro="">
      <xdr:nvCxnSpPr>
        <xdr:cNvPr id="63" name="直線コネクタ 62"/>
        <xdr:cNvCxnSpPr/>
      </xdr:nvCxnSpPr>
      <xdr:spPr>
        <a:xfrm flipV="1">
          <a:off x="4953000" y="6180667"/>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77910</xdr:rowOff>
    </xdr:from>
    <xdr:ext cx="762000" cy="259045"/>
    <xdr:sp macro="" textlink="">
      <xdr:nvSpPr>
        <xdr:cNvPr id="64" name="財政力最小値テキスト"/>
        <xdr:cNvSpPr txBox="1"/>
      </xdr:nvSpPr>
      <xdr:spPr>
        <a:xfrm>
          <a:off x="5041900" y="72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42</xdr:row>
      <xdr:rowOff>105833</xdr:rowOff>
    </xdr:from>
    <xdr:to>
      <xdr:col>7</xdr:col>
      <xdr:colOff>241300</xdr:colOff>
      <xdr:row>42</xdr:row>
      <xdr:rowOff>105833</xdr:rowOff>
    </xdr:to>
    <xdr:cxnSp macro="">
      <xdr:nvCxnSpPr>
        <xdr:cNvPr id="65" name="直線コネクタ 64"/>
        <xdr:cNvCxnSpPr/>
      </xdr:nvCxnSpPr>
      <xdr:spPr>
        <a:xfrm>
          <a:off x="4864100" y="730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146050</xdr:rowOff>
    </xdr:to>
    <xdr:cxnSp macro="">
      <xdr:nvCxnSpPr>
        <xdr:cNvPr id="68" name="直線コネクタ 67"/>
        <xdr:cNvCxnSpPr/>
      </xdr:nvCxnSpPr>
      <xdr:spPr>
        <a:xfrm flipV="1">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154110</xdr:rowOff>
    </xdr:from>
    <xdr:ext cx="762000" cy="259045"/>
    <xdr:sp macro="" textlink="">
      <xdr:nvSpPr>
        <xdr:cNvPr id="69" name="財政力平均値テキスト"/>
        <xdr:cNvSpPr txBox="1"/>
      </xdr:nvSpPr>
      <xdr:spPr>
        <a:xfrm>
          <a:off x="5041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38</xdr:row>
      <xdr:rowOff>137583</xdr:rowOff>
    </xdr:from>
    <xdr:to>
      <xdr:col>7</xdr:col>
      <xdr:colOff>203200</xdr:colOff>
      <xdr:row>39</xdr:row>
      <xdr:rowOff>67733</xdr:rowOff>
    </xdr:to>
    <xdr:sp macro="" textlink="">
      <xdr:nvSpPr>
        <xdr:cNvPr id="70" name="フローチャート : 判断 69"/>
        <xdr:cNvSpPr/>
      </xdr:nvSpPr>
      <xdr:spPr>
        <a:xfrm>
          <a:off x="4902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43</xdr:row>
      <xdr:rowOff>14817</xdr:rowOff>
    </xdr:to>
    <xdr:cxnSp macro="">
      <xdr:nvCxnSpPr>
        <xdr:cNvPr id="71" name="直線コネクタ 70"/>
        <xdr:cNvCxnSpPr/>
      </xdr:nvCxnSpPr>
      <xdr:spPr>
        <a:xfrm flipV="1">
          <a:off x="3225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6350</xdr:rowOff>
    </xdr:from>
    <xdr:to>
      <xdr:col>6</xdr:col>
      <xdr:colOff>50800</xdr:colOff>
      <xdr:row>39</xdr:row>
      <xdr:rowOff>107950</xdr:rowOff>
    </xdr:to>
    <xdr:sp macro="" textlink="">
      <xdr:nvSpPr>
        <xdr:cNvPr id="72" name="フローチャート : 判断 71"/>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73" name="テキスト ボックス 72"/>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95250</xdr:rowOff>
    </xdr:to>
    <xdr:cxnSp macro="">
      <xdr:nvCxnSpPr>
        <xdr:cNvPr id="74" name="直線コネクタ 73"/>
        <xdr:cNvCxnSpPr/>
      </xdr:nvCxnSpPr>
      <xdr:spPr>
        <a:xfrm flipV="1">
          <a:off x="2336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5" name="フローチャート : 判断 74"/>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76" name="テキスト ボックス 75"/>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44</xdr:row>
      <xdr:rowOff>4233</xdr:rowOff>
    </xdr:to>
    <xdr:cxnSp macro="">
      <xdr:nvCxnSpPr>
        <xdr:cNvPr id="77" name="直線コネクタ 76"/>
        <xdr:cNvCxnSpPr/>
      </xdr:nvCxnSpPr>
      <xdr:spPr>
        <a:xfrm flipV="1">
          <a:off x="1447800" y="74676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46567</xdr:rowOff>
    </xdr:from>
    <xdr:to>
      <xdr:col>3</xdr:col>
      <xdr:colOff>330200</xdr:colOff>
      <xdr:row>39</xdr:row>
      <xdr:rowOff>148167</xdr:rowOff>
    </xdr:to>
    <xdr:sp macro="" textlink="">
      <xdr:nvSpPr>
        <xdr:cNvPr id="78" name="フローチャート : 判断 77"/>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79" name="テキスト ボックス 78"/>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80" name="フローチャート : 判断 79"/>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81" name="テキスト ボックス 80"/>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122360</xdr:rowOff>
    </xdr:from>
    <xdr:ext cx="762000" cy="259045"/>
    <xdr:sp macro="" textlink="">
      <xdr:nvSpPr>
        <xdr:cNvPr id="88" name="財政力該当値テキスト"/>
        <xdr:cNvSpPr txBox="1"/>
      </xdr:nvSpPr>
      <xdr:spPr>
        <a:xfrm>
          <a:off x="5041900" y="715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熊本地震の影響</a:t>
          </a:r>
          <a:r>
            <a:rPr kumimoji="1" lang="ja-JP" altLang="en-US" sz="1300">
              <a:solidFill>
                <a:schemeClr val="dk1"/>
              </a:solidFill>
              <a:effectLst/>
              <a:latin typeface="+mn-lt"/>
              <a:ea typeface="+mn-ea"/>
              <a:cs typeface="+mn-cs"/>
            </a:rPr>
            <a:t>に伴い、</a:t>
          </a:r>
          <a:r>
            <a:rPr kumimoji="1" lang="ja-JP" altLang="ja-JP" sz="1300">
              <a:solidFill>
                <a:schemeClr val="dk1"/>
              </a:solidFill>
              <a:effectLst/>
              <a:latin typeface="+mn-lt"/>
              <a:ea typeface="+mn-ea"/>
              <a:cs typeface="+mn-cs"/>
            </a:rPr>
            <a:t>市税</a:t>
          </a:r>
          <a:r>
            <a:rPr kumimoji="1" lang="ja-JP" altLang="en-US" sz="1300">
              <a:solidFill>
                <a:schemeClr val="dk1"/>
              </a:solidFill>
              <a:effectLst/>
              <a:latin typeface="+mn-lt"/>
              <a:ea typeface="+mn-ea"/>
              <a:cs typeface="+mn-cs"/>
            </a:rPr>
            <a:t>の減免等により分母（経常一般財源）が大きく減少しており、</a:t>
          </a:r>
          <a:r>
            <a:rPr kumimoji="1" lang="ja-JP" altLang="ja-JP" sz="1300">
              <a:solidFill>
                <a:schemeClr val="dk1"/>
              </a:solidFill>
              <a:effectLst/>
              <a:latin typeface="+mn-lt"/>
              <a:ea typeface="+mn-ea"/>
              <a:cs typeface="+mn-cs"/>
            </a:rPr>
            <a:t>退職手当等の人件費の減</a:t>
          </a:r>
          <a:r>
            <a:rPr kumimoji="1" lang="ja-JP" altLang="en-US" sz="1300">
              <a:solidFill>
                <a:schemeClr val="dk1"/>
              </a:solidFill>
              <a:effectLst/>
              <a:latin typeface="+mn-lt"/>
              <a:ea typeface="+mn-ea"/>
              <a:cs typeface="+mn-cs"/>
            </a:rPr>
            <a:t>や、維持補修費の減などの影響等</a:t>
          </a:r>
          <a:r>
            <a:rPr kumimoji="1" lang="ja-JP" altLang="ja-JP" sz="1300">
              <a:solidFill>
                <a:schemeClr val="dk1"/>
              </a:solidFill>
              <a:effectLst/>
              <a:latin typeface="+mn-lt"/>
              <a:ea typeface="+mn-ea"/>
              <a:cs typeface="+mn-cs"/>
            </a:rPr>
            <a:t>による</a:t>
          </a:r>
          <a:r>
            <a:rPr kumimoji="1" lang="ja-JP" altLang="en-US" sz="1300">
              <a:solidFill>
                <a:schemeClr val="dk1"/>
              </a:solidFill>
              <a:effectLst/>
              <a:latin typeface="+mn-lt"/>
              <a:ea typeface="+mn-ea"/>
              <a:cs typeface="+mn-cs"/>
            </a:rPr>
            <a:t>分子（</a:t>
          </a:r>
          <a:r>
            <a:rPr kumimoji="1" lang="ja-JP" altLang="ja-JP" sz="1300">
              <a:solidFill>
                <a:schemeClr val="dk1"/>
              </a:solidFill>
              <a:effectLst/>
              <a:latin typeface="+mn-lt"/>
              <a:ea typeface="+mn-ea"/>
              <a:cs typeface="+mn-cs"/>
            </a:rPr>
            <a:t>経常経費充当一般財源</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の減</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上回っ</a:t>
          </a:r>
          <a:r>
            <a:rPr kumimoji="1" lang="ja-JP" altLang="en-US" sz="1300">
              <a:solidFill>
                <a:schemeClr val="dk1"/>
              </a:solidFill>
              <a:effectLst/>
              <a:latin typeface="+mn-lt"/>
              <a:ea typeface="+mn-ea"/>
              <a:cs typeface="+mn-cs"/>
            </a:rPr>
            <a:t>たため</a:t>
          </a:r>
          <a:r>
            <a:rPr kumimoji="1" lang="ja-JP" altLang="ja-JP" sz="1300">
              <a:solidFill>
                <a:schemeClr val="dk1"/>
              </a:solidFill>
              <a:effectLst/>
              <a:latin typeface="+mn-lt"/>
              <a:ea typeface="+mn-ea"/>
              <a:cs typeface="+mn-cs"/>
            </a:rPr>
            <a:t>、経常収支比率が悪化している。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今後も、扶助費に係る資格審査の適正化や単独事業の見直し等による歳出抑制とともに、市税の徴収率向上等による歳入確保に努め、行財政改革計画の目標値（平成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年度の</a:t>
          </a:r>
          <a:r>
            <a:rPr kumimoji="1" lang="en-US" altLang="ja-JP" sz="1300">
              <a:solidFill>
                <a:schemeClr val="dk1"/>
              </a:solidFill>
              <a:effectLst/>
              <a:latin typeface="+mn-lt"/>
              <a:ea typeface="+mn-ea"/>
              <a:cs typeface="+mn-cs"/>
            </a:rPr>
            <a:t>89.1</a:t>
          </a:r>
          <a:r>
            <a:rPr kumimoji="1" lang="ja-JP" altLang="ja-JP" sz="1300">
              <a:solidFill>
                <a:schemeClr val="dk1"/>
              </a:solidFill>
              <a:effectLst/>
              <a:latin typeface="+mn-lt"/>
              <a:ea typeface="+mn-ea"/>
              <a:cs typeface="+mn-cs"/>
            </a:rPr>
            <a:t>％相当）を目指す。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8" name="直線コネクタ 127"/>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9"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30" name="直線コネクタ 129"/>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31"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2" name="直線コネクタ 131"/>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94343</xdr:rowOff>
    </xdr:from>
    <xdr:to>
      <xdr:col>7</xdr:col>
      <xdr:colOff>152400</xdr:colOff>
      <xdr:row>61</xdr:row>
      <xdr:rowOff>95250</xdr:rowOff>
    </xdr:to>
    <xdr:cxnSp macro="">
      <xdr:nvCxnSpPr>
        <xdr:cNvPr id="133" name="直線コネクタ 132"/>
        <xdr:cNvCxnSpPr/>
      </xdr:nvCxnSpPr>
      <xdr:spPr>
        <a:xfrm>
          <a:off x="4114800" y="1038134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99682</xdr:rowOff>
    </xdr:from>
    <xdr:ext cx="762000" cy="259045"/>
    <xdr:sp macro="" textlink="">
      <xdr:nvSpPr>
        <xdr:cNvPr id="134" name="財政構造の弾力性平均値テキスト"/>
        <xdr:cNvSpPr txBox="1"/>
      </xdr:nvSpPr>
      <xdr:spPr>
        <a:xfrm>
          <a:off x="5041900" y="1107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5" name="フローチャート : 判断 134"/>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59872</xdr:rowOff>
    </xdr:from>
    <xdr:to>
      <xdr:col>6</xdr:col>
      <xdr:colOff>0</xdr:colOff>
      <xdr:row>60</xdr:row>
      <xdr:rowOff>94343</xdr:rowOff>
    </xdr:to>
    <xdr:cxnSp macro="">
      <xdr:nvCxnSpPr>
        <xdr:cNvPr id="136" name="直線コネクタ 135"/>
        <xdr:cNvCxnSpPr/>
      </xdr:nvCxnSpPr>
      <xdr:spPr>
        <a:xfrm>
          <a:off x="3225800" y="103468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7" name="フローチャート : 判断 136"/>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8" name="テキスト ボックス 137"/>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104926</xdr:rowOff>
    </xdr:from>
    <xdr:to>
      <xdr:col>4</xdr:col>
      <xdr:colOff>482600</xdr:colOff>
      <xdr:row>60</xdr:row>
      <xdr:rowOff>59872</xdr:rowOff>
    </xdr:to>
    <xdr:cxnSp macro="">
      <xdr:nvCxnSpPr>
        <xdr:cNvPr id="139" name="直線コネクタ 138"/>
        <xdr:cNvCxnSpPr/>
      </xdr:nvCxnSpPr>
      <xdr:spPr>
        <a:xfrm>
          <a:off x="2336800" y="1022047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40" name="フローチャート : 判断 139"/>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41" name="テキスト ボックス 140"/>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58965</xdr:rowOff>
    </xdr:from>
    <xdr:to>
      <xdr:col>3</xdr:col>
      <xdr:colOff>279400</xdr:colOff>
      <xdr:row>59</xdr:row>
      <xdr:rowOff>104926</xdr:rowOff>
    </xdr:to>
    <xdr:cxnSp macro="">
      <xdr:nvCxnSpPr>
        <xdr:cNvPr id="142" name="直線コネクタ 141"/>
        <xdr:cNvCxnSpPr/>
      </xdr:nvCxnSpPr>
      <xdr:spPr>
        <a:xfrm>
          <a:off x="1447800" y="101745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3" name="フローチャート : 判断 142"/>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44" name="テキスト ボックス 143"/>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5" name="フローチャート : 判断 144"/>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46" name="テキスト ボックス 145"/>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52" name="円/楕円 151"/>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60977</xdr:rowOff>
    </xdr:from>
    <xdr:ext cx="762000" cy="259045"/>
    <xdr:sp macro="" textlink="">
      <xdr:nvSpPr>
        <xdr:cNvPr id="153"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43543</xdr:rowOff>
    </xdr:from>
    <xdr:to>
      <xdr:col>6</xdr:col>
      <xdr:colOff>50800</xdr:colOff>
      <xdr:row>60</xdr:row>
      <xdr:rowOff>145143</xdr:rowOff>
    </xdr:to>
    <xdr:sp macro="" textlink="">
      <xdr:nvSpPr>
        <xdr:cNvPr id="154" name="円/楕円 153"/>
        <xdr:cNvSpPr/>
      </xdr:nvSpPr>
      <xdr:spPr>
        <a:xfrm>
          <a:off x="406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155320</xdr:rowOff>
    </xdr:from>
    <xdr:ext cx="736600" cy="259045"/>
    <xdr:sp macro="" textlink="">
      <xdr:nvSpPr>
        <xdr:cNvPr id="155" name="テキスト ボックス 154"/>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9072</xdr:rowOff>
    </xdr:from>
    <xdr:to>
      <xdr:col>4</xdr:col>
      <xdr:colOff>533400</xdr:colOff>
      <xdr:row>60</xdr:row>
      <xdr:rowOff>110672</xdr:rowOff>
    </xdr:to>
    <xdr:sp macro="" textlink="">
      <xdr:nvSpPr>
        <xdr:cNvPr id="156" name="円/楕円 155"/>
        <xdr:cNvSpPr/>
      </xdr:nvSpPr>
      <xdr:spPr>
        <a:xfrm>
          <a:off x="3175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120849</xdr:rowOff>
    </xdr:from>
    <xdr:ext cx="762000" cy="259045"/>
    <xdr:sp macro="" textlink="">
      <xdr:nvSpPr>
        <xdr:cNvPr id="157" name="テキスト ボックス 156"/>
        <xdr:cNvSpPr txBox="1"/>
      </xdr:nvSpPr>
      <xdr:spPr>
        <a:xfrm>
          <a:off x="2844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54126</xdr:rowOff>
    </xdr:from>
    <xdr:to>
      <xdr:col>3</xdr:col>
      <xdr:colOff>330200</xdr:colOff>
      <xdr:row>59</xdr:row>
      <xdr:rowOff>155726</xdr:rowOff>
    </xdr:to>
    <xdr:sp macro="" textlink="">
      <xdr:nvSpPr>
        <xdr:cNvPr id="158" name="円/楕円 157"/>
        <xdr:cNvSpPr/>
      </xdr:nvSpPr>
      <xdr:spPr>
        <a:xfrm>
          <a:off x="22860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165903</xdr:rowOff>
    </xdr:from>
    <xdr:ext cx="762000" cy="259045"/>
    <xdr:sp macro="" textlink="">
      <xdr:nvSpPr>
        <xdr:cNvPr id="159" name="テキスト ボックス 158"/>
        <xdr:cNvSpPr txBox="1"/>
      </xdr:nvSpPr>
      <xdr:spPr>
        <a:xfrm>
          <a:off x="1955800" y="99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8165</xdr:rowOff>
    </xdr:from>
    <xdr:to>
      <xdr:col>2</xdr:col>
      <xdr:colOff>127000</xdr:colOff>
      <xdr:row>59</xdr:row>
      <xdr:rowOff>109765</xdr:rowOff>
    </xdr:to>
    <xdr:sp macro="" textlink="">
      <xdr:nvSpPr>
        <xdr:cNvPr id="160" name="円/楕円 159"/>
        <xdr:cNvSpPr/>
      </xdr:nvSpPr>
      <xdr:spPr>
        <a:xfrm>
          <a:off x="1397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119942</xdr:rowOff>
    </xdr:from>
    <xdr:ext cx="762000" cy="259045"/>
    <xdr:sp macro="" textlink="">
      <xdr:nvSpPr>
        <xdr:cNvPr id="161" name="テキスト ボックス 160"/>
        <xdr:cNvSpPr txBox="1"/>
      </xdr:nvSpPr>
      <xdr:spPr>
        <a:xfrm>
          <a:off x="1066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[158,797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400" b="0" i="0" baseline="0">
              <a:solidFill>
                <a:schemeClr val="dk1"/>
              </a:solidFill>
              <a:effectLst/>
              <a:latin typeface="+mn-lt"/>
              <a:ea typeface="+mn-ea"/>
              <a:cs typeface="+mn-cs"/>
            </a:rPr>
            <a:t>　指標が悪化した主な要因としては、熊本地震の影響に伴う</a:t>
          </a:r>
          <a:r>
            <a:rPr lang="ja-JP" altLang="ja-JP" sz="1400" b="0" i="0" baseline="0">
              <a:solidFill>
                <a:schemeClr val="dk1"/>
              </a:solidFill>
              <a:effectLst/>
              <a:latin typeface="+mn-lt"/>
              <a:ea typeface="+mn-ea"/>
              <a:cs typeface="+mn-cs"/>
            </a:rPr>
            <a:t>災害廃棄物処理経費の約</a:t>
          </a:r>
          <a:r>
            <a:rPr lang="en-US" altLang="ja-JP" sz="1400" b="0" i="0" baseline="0">
              <a:solidFill>
                <a:schemeClr val="dk1"/>
              </a:solidFill>
              <a:effectLst/>
              <a:latin typeface="+mn-lt"/>
              <a:ea typeface="+mn-ea"/>
              <a:cs typeface="+mn-cs"/>
            </a:rPr>
            <a:t>202.2</a:t>
          </a:r>
          <a:r>
            <a:rPr lang="ja-JP" altLang="ja-JP" sz="1400" b="0" i="0" baseline="0">
              <a:solidFill>
                <a:schemeClr val="dk1"/>
              </a:solidFill>
              <a:effectLst/>
              <a:latin typeface="+mn-lt"/>
              <a:ea typeface="+mn-ea"/>
              <a:cs typeface="+mn-cs"/>
            </a:rPr>
            <a:t>億円の皆増など</a:t>
          </a:r>
          <a:r>
            <a:rPr lang="ja-JP" altLang="en-US" sz="1400" b="0" i="0" baseline="0">
              <a:solidFill>
                <a:schemeClr val="dk1"/>
              </a:solidFill>
              <a:effectLst/>
              <a:latin typeface="+mn-lt"/>
              <a:ea typeface="+mn-ea"/>
              <a:cs typeface="+mn-cs"/>
            </a:rPr>
            <a:t>により、物件費の人口</a:t>
          </a:r>
          <a:r>
            <a:rPr lang="en-US" altLang="ja-JP" sz="1400" b="0" i="0" baseline="0">
              <a:solidFill>
                <a:schemeClr val="dk1"/>
              </a:solidFill>
              <a:effectLst/>
              <a:latin typeface="+mn-lt"/>
              <a:ea typeface="+mn-ea"/>
              <a:cs typeface="+mn-cs"/>
            </a:rPr>
            <a:t>1</a:t>
          </a:r>
          <a:r>
            <a:rPr lang="ja-JP" altLang="en-US" sz="1400" b="0" i="0" baseline="0">
              <a:solidFill>
                <a:schemeClr val="dk1"/>
              </a:solidFill>
              <a:effectLst/>
              <a:latin typeface="+mn-lt"/>
              <a:ea typeface="+mn-ea"/>
              <a:cs typeface="+mn-cs"/>
            </a:rPr>
            <a:t>人当たりの経費が増加したことによるもの。</a:t>
          </a:r>
          <a:endParaRPr lang="ja-JP" altLang="ja-JP" sz="1400">
            <a:effectLst/>
          </a:endParaRPr>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9" name="直線コネクタ 188"/>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90"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91" name="直線コネクタ 190"/>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92"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93" name="直線コネクタ 192"/>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68470</xdr:rowOff>
    </xdr:from>
    <xdr:to>
      <xdr:col>7</xdr:col>
      <xdr:colOff>152400</xdr:colOff>
      <xdr:row>89</xdr:row>
      <xdr:rowOff>40822</xdr:rowOff>
    </xdr:to>
    <xdr:cxnSp macro="">
      <xdr:nvCxnSpPr>
        <xdr:cNvPr id="194" name="直線コネクタ 193"/>
        <xdr:cNvCxnSpPr/>
      </xdr:nvCxnSpPr>
      <xdr:spPr>
        <a:xfrm>
          <a:off x="4114800" y="14127370"/>
          <a:ext cx="838200" cy="117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93099</xdr:rowOff>
    </xdr:from>
    <xdr:ext cx="762000" cy="259045"/>
    <xdr:sp macro="" textlink="">
      <xdr:nvSpPr>
        <xdr:cNvPr id="195" name="人件費・物件費等の状況平均値テキスト"/>
        <xdr:cNvSpPr txBox="1"/>
      </xdr:nvSpPr>
      <xdr:spPr>
        <a:xfrm>
          <a:off x="5041900" y="1398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6" name="フローチャート : 判断 195"/>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160147</xdr:rowOff>
    </xdr:from>
    <xdr:to>
      <xdr:col>6</xdr:col>
      <xdr:colOff>0</xdr:colOff>
      <xdr:row>82</xdr:row>
      <xdr:rowOff>68470</xdr:rowOff>
    </xdr:to>
    <xdr:cxnSp macro="">
      <xdr:nvCxnSpPr>
        <xdr:cNvPr id="197" name="直線コネクタ 196"/>
        <xdr:cNvCxnSpPr/>
      </xdr:nvCxnSpPr>
      <xdr:spPr>
        <a:xfrm>
          <a:off x="3225800" y="14047597"/>
          <a:ext cx="889000" cy="7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8" name="フローチャート : 判断 197"/>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126827</xdr:rowOff>
    </xdr:from>
    <xdr:ext cx="736600" cy="259045"/>
    <xdr:sp macro="" textlink="">
      <xdr:nvSpPr>
        <xdr:cNvPr id="199" name="テキスト ボックス 198"/>
        <xdr:cNvSpPr txBox="1"/>
      </xdr:nvSpPr>
      <xdr:spPr>
        <a:xfrm>
          <a:off x="3733800" y="1418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23692</xdr:rowOff>
    </xdr:from>
    <xdr:to>
      <xdr:col>4</xdr:col>
      <xdr:colOff>482600</xdr:colOff>
      <xdr:row>81</xdr:row>
      <xdr:rowOff>160147</xdr:rowOff>
    </xdr:to>
    <xdr:cxnSp macro="">
      <xdr:nvCxnSpPr>
        <xdr:cNvPr id="200" name="直線コネクタ 199"/>
        <xdr:cNvCxnSpPr/>
      </xdr:nvCxnSpPr>
      <xdr:spPr>
        <a:xfrm>
          <a:off x="2336800" y="13911142"/>
          <a:ext cx="889000" cy="13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201" name="フローチャート : 判断 200"/>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116426</xdr:rowOff>
    </xdr:from>
    <xdr:ext cx="762000" cy="259045"/>
    <xdr:sp macro="" textlink="">
      <xdr:nvSpPr>
        <xdr:cNvPr id="202" name="テキスト ボックス 201"/>
        <xdr:cNvSpPr txBox="1"/>
      </xdr:nvSpPr>
      <xdr:spPr>
        <a:xfrm>
          <a:off x="2844800" y="1417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23692</xdr:rowOff>
    </xdr:from>
    <xdr:to>
      <xdr:col>3</xdr:col>
      <xdr:colOff>279400</xdr:colOff>
      <xdr:row>81</xdr:row>
      <xdr:rowOff>40125</xdr:rowOff>
    </xdr:to>
    <xdr:cxnSp macro="">
      <xdr:nvCxnSpPr>
        <xdr:cNvPr id="203" name="直線コネクタ 202"/>
        <xdr:cNvCxnSpPr/>
      </xdr:nvCxnSpPr>
      <xdr:spPr>
        <a:xfrm flipV="1">
          <a:off x="1447800" y="13911142"/>
          <a:ext cx="8890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4" name="フローチャート : 判断 203"/>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25964</xdr:rowOff>
    </xdr:from>
    <xdr:ext cx="762000" cy="259045"/>
    <xdr:sp macro="" textlink="">
      <xdr:nvSpPr>
        <xdr:cNvPr id="205" name="テキスト ボックス 204"/>
        <xdr:cNvSpPr txBox="1"/>
      </xdr:nvSpPr>
      <xdr:spPr>
        <a:xfrm>
          <a:off x="1955800" y="1408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6" name="フローチャート : 判断 205"/>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75164</xdr:rowOff>
    </xdr:from>
    <xdr:ext cx="762000" cy="259045"/>
    <xdr:sp macro="" textlink="">
      <xdr:nvSpPr>
        <xdr:cNvPr id="207" name="テキスト ボックス 206"/>
        <xdr:cNvSpPr txBox="1"/>
      </xdr:nvSpPr>
      <xdr:spPr>
        <a:xfrm>
          <a:off x="1066800" y="1413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88</xdr:row>
      <xdr:rowOff>161472</xdr:rowOff>
    </xdr:from>
    <xdr:to>
      <xdr:col>7</xdr:col>
      <xdr:colOff>203200</xdr:colOff>
      <xdr:row>89</xdr:row>
      <xdr:rowOff>91622</xdr:rowOff>
    </xdr:to>
    <xdr:sp macro="" textlink="">
      <xdr:nvSpPr>
        <xdr:cNvPr id="213" name="円/楕円 212"/>
        <xdr:cNvSpPr/>
      </xdr:nvSpPr>
      <xdr:spPr>
        <a:xfrm>
          <a:off x="4902200" y="152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57349</xdr:rowOff>
    </xdr:from>
    <xdr:ext cx="762000" cy="259045"/>
    <xdr:sp macro="" textlink="">
      <xdr:nvSpPr>
        <xdr:cNvPr id="214" name="人件費・物件費等の状況該当値テキスト"/>
        <xdr:cNvSpPr txBox="1"/>
      </xdr:nvSpPr>
      <xdr:spPr>
        <a:xfrm>
          <a:off x="5041900" y="1514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158,797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17670</xdr:rowOff>
    </xdr:from>
    <xdr:to>
      <xdr:col>6</xdr:col>
      <xdr:colOff>50800</xdr:colOff>
      <xdr:row>82</xdr:row>
      <xdr:rowOff>119270</xdr:rowOff>
    </xdr:to>
    <xdr:sp macro="" textlink="">
      <xdr:nvSpPr>
        <xdr:cNvPr id="215" name="円/楕円 214"/>
        <xdr:cNvSpPr/>
      </xdr:nvSpPr>
      <xdr:spPr>
        <a:xfrm>
          <a:off x="4064000" y="140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129447</xdr:rowOff>
    </xdr:from>
    <xdr:ext cx="736600" cy="259045"/>
    <xdr:sp macro="" textlink="">
      <xdr:nvSpPr>
        <xdr:cNvPr id="216" name="テキスト ボックス 215"/>
        <xdr:cNvSpPr txBox="1"/>
      </xdr:nvSpPr>
      <xdr:spPr>
        <a:xfrm>
          <a:off x="3733800" y="13845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110,206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109347</xdr:rowOff>
    </xdr:from>
    <xdr:to>
      <xdr:col>4</xdr:col>
      <xdr:colOff>533400</xdr:colOff>
      <xdr:row>82</xdr:row>
      <xdr:rowOff>39497</xdr:rowOff>
    </xdr:to>
    <xdr:sp macro="" textlink="">
      <xdr:nvSpPr>
        <xdr:cNvPr id="217" name="円/楕円 216"/>
        <xdr:cNvSpPr/>
      </xdr:nvSpPr>
      <xdr:spPr>
        <a:xfrm>
          <a:off x="3175000" y="139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49674</xdr:rowOff>
    </xdr:from>
    <xdr:ext cx="762000" cy="259045"/>
    <xdr:sp macro="" textlink="">
      <xdr:nvSpPr>
        <xdr:cNvPr id="218" name="テキスト ボックス 217"/>
        <xdr:cNvSpPr txBox="1"/>
      </xdr:nvSpPr>
      <xdr:spPr>
        <a:xfrm>
          <a:off x="2844800" y="1376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106,900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144342</xdr:rowOff>
    </xdr:from>
    <xdr:to>
      <xdr:col>3</xdr:col>
      <xdr:colOff>330200</xdr:colOff>
      <xdr:row>81</xdr:row>
      <xdr:rowOff>74492</xdr:rowOff>
    </xdr:to>
    <xdr:sp macro="" textlink="">
      <xdr:nvSpPr>
        <xdr:cNvPr id="219" name="円/楕円 218"/>
        <xdr:cNvSpPr/>
      </xdr:nvSpPr>
      <xdr:spPr>
        <a:xfrm>
          <a:off x="2286000" y="138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84669</xdr:rowOff>
    </xdr:from>
    <xdr:ext cx="762000" cy="259045"/>
    <xdr:sp macro="" textlink="">
      <xdr:nvSpPr>
        <xdr:cNvPr id="220" name="テキスト ボックス 219"/>
        <xdr:cNvSpPr txBox="1"/>
      </xdr:nvSpPr>
      <xdr:spPr>
        <a:xfrm>
          <a:off x="1955800" y="1362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101,245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160775</xdr:rowOff>
    </xdr:from>
    <xdr:to>
      <xdr:col>2</xdr:col>
      <xdr:colOff>127000</xdr:colOff>
      <xdr:row>81</xdr:row>
      <xdr:rowOff>90925</xdr:rowOff>
    </xdr:to>
    <xdr:sp macro="" textlink="">
      <xdr:nvSpPr>
        <xdr:cNvPr id="221" name="円/楕円 220"/>
        <xdr:cNvSpPr/>
      </xdr:nvSpPr>
      <xdr:spPr>
        <a:xfrm>
          <a:off x="1397000" y="1387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101102</xdr:rowOff>
    </xdr:from>
    <xdr:ext cx="762000" cy="259045"/>
    <xdr:sp macro="" textlink="">
      <xdr:nvSpPr>
        <xdr:cNvPr id="222" name="テキスト ボックス 221"/>
        <xdr:cNvSpPr txBox="1"/>
      </xdr:nvSpPr>
      <xdr:spPr>
        <a:xfrm>
          <a:off x="1066800" y="1364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国の給与を上回る水準であったため、本市独自の給与水準抑制措置（平成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日給料表切替等）を行ったことから、Ｈ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年度及びＨ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年度は国と同水準にあり、類似団体平均を下回る水準にあった。</a:t>
          </a:r>
          <a:r>
            <a:rPr lang="ja-JP" altLang="ja-JP" sz="1100">
              <a:solidFill>
                <a:schemeClr val="dk1"/>
              </a:solidFill>
              <a:effectLst/>
              <a:latin typeface="+mn-lt"/>
              <a:ea typeface="+mn-ea"/>
              <a:cs typeface="+mn-cs"/>
            </a:rPr>
            <a:t>なお、Ｈ</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年度は国の給与カットの影響により、本市の水準が相対的に上昇している（本市はＨ</a:t>
          </a:r>
          <a:r>
            <a:rPr lang="en-US" altLang="ja-JP" sz="1100">
              <a:solidFill>
                <a:schemeClr val="dk1"/>
              </a:solidFill>
              <a:effectLst/>
              <a:latin typeface="+mn-lt"/>
              <a:ea typeface="+mn-ea"/>
              <a:cs typeface="+mn-cs"/>
            </a:rPr>
            <a:t>25.7.1</a:t>
          </a:r>
          <a:r>
            <a:rPr lang="ja-JP" altLang="ja-JP" sz="1100">
              <a:solidFill>
                <a:schemeClr val="dk1"/>
              </a:solidFill>
              <a:effectLst/>
              <a:latin typeface="+mn-lt"/>
              <a:ea typeface="+mn-ea"/>
              <a:cs typeface="+mn-cs"/>
            </a:rPr>
            <a:t>～国準拠で給与カット実施）。</a:t>
          </a:r>
          <a:endParaRPr lang="ja-JP" altLang="ja-JP" sz="1100">
            <a:effectLst/>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また、Ｈ</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年度及びＨ</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年度は、給与制度の総合的見直しが国に比べ</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年遅れたことから、国を上回る水準となった。</a:t>
          </a:r>
          <a:endParaRPr lang="ja-JP" altLang="ja-JP" sz="11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今後も引き続き人事委員会の勧告等を踏まえながら、給与制度を継続的に点検し、必要に応じて見直しを行う。</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21166</xdr:rowOff>
    </xdr:to>
    <xdr:cxnSp macro="">
      <xdr:nvCxnSpPr>
        <xdr:cNvPr id="255" name="直線コネクタ 254"/>
        <xdr:cNvCxnSpPr/>
      </xdr:nvCxnSpPr>
      <xdr:spPr>
        <a:xfrm flipV="1">
          <a:off x="17018000" y="13820775"/>
          <a:ext cx="0" cy="9450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6"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7" name="直線コネクタ 256"/>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8"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9" name="直線コネクタ 258"/>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92604</xdr:rowOff>
    </xdr:from>
    <xdr:to>
      <xdr:col>24</xdr:col>
      <xdr:colOff>558800</xdr:colOff>
      <xdr:row>84</xdr:row>
      <xdr:rowOff>92604</xdr:rowOff>
    </xdr:to>
    <xdr:cxnSp macro="">
      <xdr:nvCxnSpPr>
        <xdr:cNvPr id="260" name="直線コネクタ 259"/>
        <xdr:cNvCxnSpPr/>
      </xdr:nvCxnSpPr>
      <xdr:spPr>
        <a:xfrm>
          <a:off x="16179800" y="144944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129240</xdr:rowOff>
    </xdr:from>
    <xdr:ext cx="762000" cy="259045"/>
    <xdr:sp macro="" textlink="">
      <xdr:nvSpPr>
        <xdr:cNvPr id="261" name="給与水準   （国との比較）平均値テキスト"/>
        <xdr:cNvSpPr txBox="1"/>
      </xdr:nvSpPr>
      <xdr:spPr>
        <a:xfrm>
          <a:off x="17106900" y="14188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112713</xdr:rowOff>
    </xdr:from>
    <xdr:to>
      <xdr:col>24</xdr:col>
      <xdr:colOff>609600</xdr:colOff>
      <xdr:row>84</xdr:row>
      <xdr:rowOff>42863</xdr:rowOff>
    </xdr:to>
    <xdr:sp macro="" textlink="">
      <xdr:nvSpPr>
        <xdr:cNvPr id="262" name="フローチャート : 判断 261"/>
        <xdr:cNvSpPr/>
      </xdr:nvSpPr>
      <xdr:spPr>
        <a:xfrm>
          <a:off x="169672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92604</xdr:rowOff>
    </xdr:to>
    <xdr:cxnSp macro="">
      <xdr:nvCxnSpPr>
        <xdr:cNvPr id="263" name="直線コネクタ 262"/>
        <xdr:cNvCxnSpPr/>
      </xdr:nvCxnSpPr>
      <xdr:spPr>
        <a:xfrm>
          <a:off x="15290800" y="14403916"/>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132821</xdr:rowOff>
    </xdr:from>
    <xdr:to>
      <xdr:col>23</xdr:col>
      <xdr:colOff>457200</xdr:colOff>
      <xdr:row>84</xdr:row>
      <xdr:rowOff>62971</xdr:rowOff>
    </xdr:to>
    <xdr:sp macro="" textlink="">
      <xdr:nvSpPr>
        <xdr:cNvPr id="264" name="フローチャート : 判断 263"/>
        <xdr:cNvSpPr/>
      </xdr:nvSpPr>
      <xdr:spPr>
        <a:xfrm>
          <a:off x="16129000" y="1436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73148</xdr:rowOff>
    </xdr:from>
    <xdr:ext cx="736600" cy="259045"/>
    <xdr:sp macro="" textlink="">
      <xdr:nvSpPr>
        <xdr:cNvPr id="265" name="テキスト ボックス 264"/>
        <xdr:cNvSpPr txBox="1"/>
      </xdr:nvSpPr>
      <xdr:spPr>
        <a:xfrm>
          <a:off x="15798800" y="1413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84</xdr:row>
      <xdr:rowOff>2116</xdr:rowOff>
    </xdr:to>
    <xdr:cxnSp macro="">
      <xdr:nvCxnSpPr>
        <xdr:cNvPr id="266" name="直線コネクタ 265"/>
        <xdr:cNvCxnSpPr/>
      </xdr:nvCxnSpPr>
      <xdr:spPr>
        <a:xfrm>
          <a:off x="14401800" y="1440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7" name="フローチャート : 判断 266"/>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8" name="テキスト ボックス 267"/>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88</xdr:row>
      <xdr:rowOff>90488</xdr:rowOff>
    </xdr:to>
    <xdr:cxnSp macro="">
      <xdr:nvCxnSpPr>
        <xdr:cNvPr id="269" name="直線コネクタ 268"/>
        <xdr:cNvCxnSpPr/>
      </xdr:nvCxnSpPr>
      <xdr:spPr>
        <a:xfrm flipV="1">
          <a:off x="13512800" y="14403916"/>
          <a:ext cx="889000" cy="7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11641</xdr:rowOff>
    </xdr:from>
    <xdr:to>
      <xdr:col>21</xdr:col>
      <xdr:colOff>50800</xdr:colOff>
      <xdr:row>84</xdr:row>
      <xdr:rowOff>113241</xdr:rowOff>
    </xdr:to>
    <xdr:sp macro="" textlink="">
      <xdr:nvSpPr>
        <xdr:cNvPr id="270" name="フローチャート : 判断 269"/>
        <xdr:cNvSpPr/>
      </xdr:nvSpPr>
      <xdr:spPr>
        <a:xfrm>
          <a:off x="14351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98018</xdr:rowOff>
    </xdr:from>
    <xdr:ext cx="762000" cy="259045"/>
    <xdr:sp macro="" textlink="">
      <xdr:nvSpPr>
        <xdr:cNvPr id="271" name="テキスト ボックス 270"/>
        <xdr:cNvSpPr txBox="1"/>
      </xdr:nvSpPr>
      <xdr:spPr>
        <a:xfrm>
          <a:off x="14020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8996</xdr:rowOff>
    </xdr:from>
    <xdr:to>
      <xdr:col>19</xdr:col>
      <xdr:colOff>533400</xdr:colOff>
      <xdr:row>89</xdr:row>
      <xdr:rowOff>110596</xdr:rowOff>
    </xdr:to>
    <xdr:sp macro="" textlink="">
      <xdr:nvSpPr>
        <xdr:cNvPr id="272" name="フローチャート : 判断 271"/>
        <xdr:cNvSpPr/>
      </xdr:nvSpPr>
      <xdr:spPr>
        <a:xfrm>
          <a:off x="13462000" y="152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95373</xdr:rowOff>
    </xdr:from>
    <xdr:ext cx="762000" cy="259045"/>
    <xdr:sp macro="" textlink="">
      <xdr:nvSpPr>
        <xdr:cNvPr id="273" name="テキスト ボックス 272"/>
        <xdr:cNvSpPr txBox="1"/>
      </xdr:nvSpPr>
      <xdr:spPr>
        <a:xfrm>
          <a:off x="13131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41804</xdr:rowOff>
    </xdr:from>
    <xdr:to>
      <xdr:col>24</xdr:col>
      <xdr:colOff>609600</xdr:colOff>
      <xdr:row>84</xdr:row>
      <xdr:rowOff>143404</xdr:rowOff>
    </xdr:to>
    <xdr:sp macro="" textlink="">
      <xdr:nvSpPr>
        <xdr:cNvPr id="279" name="円/楕円 278"/>
        <xdr:cNvSpPr/>
      </xdr:nvSpPr>
      <xdr:spPr>
        <a:xfrm>
          <a:off x="169672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13881</xdr:rowOff>
    </xdr:from>
    <xdr:ext cx="762000" cy="259045"/>
    <xdr:sp macro="" textlink="">
      <xdr:nvSpPr>
        <xdr:cNvPr id="280" name="給与水準   （国との比較）該当値テキスト"/>
        <xdr:cNvSpPr txBox="1"/>
      </xdr:nvSpPr>
      <xdr:spPr>
        <a:xfrm>
          <a:off x="17106900" y="1441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41804</xdr:rowOff>
    </xdr:from>
    <xdr:to>
      <xdr:col>23</xdr:col>
      <xdr:colOff>457200</xdr:colOff>
      <xdr:row>84</xdr:row>
      <xdr:rowOff>143404</xdr:rowOff>
    </xdr:to>
    <xdr:sp macro="" textlink="">
      <xdr:nvSpPr>
        <xdr:cNvPr id="281" name="円/楕円 280"/>
        <xdr:cNvSpPr/>
      </xdr:nvSpPr>
      <xdr:spPr>
        <a:xfrm>
          <a:off x="16129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128181</xdr:rowOff>
    </xdr:from>
    <xdr:ext cx="736600" cy="259045"/>
    <xdr:sp macro="" textlink="">
      <xdr:nvSpPr>
        <xdr:cNvPr id="282" name="テキスト ボックス 281"/>
        <xdr:cNvSpPr txBox="1"/>
      </xdr:nvSpPr>
      <xdr:spPr>
        <a:xfrm>
          <a:off x="15798800" y="14529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83" name="円/楕円 282"/>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84" name="テキスト ボックス 283"/>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122766</xdr:rowOff>
    </xdr:from>
    <xdr:to>
      <xdr:col>21</xdr:col>
      <xdr:colOff>50800</xdr:colOff>
      <xdr:row>84</xdr:row>
      <xdr:rowOff>52916</xdr:rowOff>
    </xdr:to>
    <xdr:sp macro="" textlink="">
      <xdr:nvSpPr>
        <xdr:cNvPr id="285" name="円/楕円 284"/>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63093</xdr:rowOff>
    </xdr:from>
    <xdr:ext cx="762000" cy="259045"/>
    <xdr:sp macro="" textlink="">
      <xdr:nvSpPr>
        <xdr:cNvPr id="286" name="テキスト ボックス 285"/>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39688</xdr:rowOff>
    </xdr:from>
    <xdr:to>
      <xdr:col>19</xdr:col>
      <xdr:colOff>533400</xdr:colOff>
      <xdr:row>88</xdr:row>
      <xdr:rowOff>141288</xdr:rowOff>
    </xdr:to>
    <xdr:sp macro="" textlink="">
      <xdr:nvSpPr>
        <xdr:cNvPr id="287" name="円/楕円 286"/>
        <xdr:cNvSpPr/>
      </xdr:nvSpPr>
      <xdr:spPr>
        <a:xfrm>
          <a:off x="13462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151465</xdr:rowOff>
    </xdr:from>
    <xdr:ext cx="762000" cy="259045"/>
    <xdr:sp macro="" textlink="">
      <xdr:nvSpPr>
        <xdr:cNvPr id="288" name="テキスト ボックス 287"/>
        <xdr:cNvSpPr txBox="1"/>
      </xdr:nvSpPr>
      <xdr:spPr>
        <a:xfrm>
          <a:off x="13131800" y="1489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近隣町との合併や政令指定都市移行などにより、人口や職員数が増加したが、組織体制の見直しや民間委託の推進、職員数の削減等に取り組んだ結果、平成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年度からほぼ横ばいの数値となっているが、平成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年度は、県費教職員の給与負担が指定都市へ移譲されたことにより教職員数が増加したもの。</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類似団体の中では、依然として高い水準にあるが、熊本地震の復旧・復興業務を着実に推進する人員体制を整える必要もあることから、組織体制の見直しや民間委託の推進により正職員数の適正化に努める。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63</xdr:row>
      <xdr:rowOff>114300</xdr:rowOff>
    </xdr:from>
    <xdr:to>
      <xdr:col>24</xdr:col>
      <xdr:colOff>558800</xdr:colOff>
      <xdr:row>67</xdr:row>
      <xdr:rowOff>108966</xdr:rowOff>
    </xdr:to>
    <xdr:cxnSp macro="">
      <xdr:nvCxnSpPr>
        <xdr:cNvPr id="316" name="直線コネクタ 315"/>
        <xdr:cNvCxnSpPr/>
      </xdr:nvCxnSpPr>
      <xdr:spPr>
        <a:xfrm flipV="1">
          <a:off x="17018000" y="1091565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81043</xdr:rowOff>
    </xdr:from>
    <xdr:ext cx="762000" cy="259045"/>
    <xdr:sp macro="" textlink="">
      <xdr:nvSpPr>
        <xdr:cNvPr id="317" name="定員管理の状況最小値テキスト"/>
        <xdr:cNvSpPr txBox="1"/>
      </xdr:nvSpPr>
      <xdr:spPr>
        <a:xfrm>
          <a:off x="17106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67</xdr:row>
      <xdr:rowOff>108966</xdr:rowOff>
    </xdr:from>
    <xdr:to>
      <xdr:col>24</xdr:col>
      <xdr:colOff>647700</xdr:colOff>
      <xdr:row>67</xdr:row>
      <xdr:rowOff>108966</xdr:rowOff>
    </xdr:to>
    <xdr:cxnSp macro="">
      <xdr:nvCxnSpPr>
        <xdr:cNvPr id="318" name="直線コネクタ 317"/>
        <xdr:cNvCxnSpPr/>
      </xdr:nvCxnSpPr>
      <xdr:spPr>
        <a:xfrm>
          <a:off x="16929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29227</xdr:rowOff>
    </xdr:from>
    <xdr:ext cx="762000" cy="259045"/>
    <xdr:sp macro="" textlink="">
      <xdr:nvSpPr>
        <xdr:cNvPr id="319" name="定員管理の状況最大値テキスト"/>
        <xdr:cNvSpPr txBox="1"/>
      </xdr:nvSpPr>
      <xdr:spPr>
        <a:xfrm>
          <a:off x="171069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63</xdr:row>
      <xdr:rowOff>114300</xdr:rowOff>
    </xdr:from>
    <xdr:to>
      <xdr:col>24</xdr:col>
      <xdr:colOff>647700</xdr:colOff>
      <xdr:row>63</xdr:row>
      <xdr:rowOff>114300</xdr:rowOff>
    </xdr:to>
    <xdr:cxnSp macro="">
      <xdr:nvCxnSpPr>
        <xdr:cNvPr id="320" name="直線コネクタ 319"/>
        <xdr:cNvCxnSpPr/>
      </xdr:nvCxnSpPr>
      <xdr:spPr>
        <a:xfrm>
          <a:off x="16929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134112</xdr:rowOff>
    </xdr:from>
    <xdr:to>
      <xdr:col>24</xdr:col>
      <xdr:colOff>558800</xdr:colOff>
      <xdr:row>66</xdr:row>
      <xdr:rowOff>72898</xdr:rowOff>
    </xdr:to>
    <xdr:cxnSp macro="">
      <xdr:nvCxnSpPr>
        <xdr:cNvPr id="321" name="直線コネクタ 320"/>
        <xdr:cNvCxnSpPr/>
      </xdr:nvCxnSpPr>
      <xdr:spPr>
        <a:xfrm>
          <a:off x="16179800" y="10249662"/>
          <a:ext cx="838200" cy="11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38752</xdr:rowOff>
    </xdr:from>
    <xdr:ext cx="762000" cy="259045"/>
    <xdr:sp macro="" textlink="">
      <xdr:nvSpPr>
        <xdr:cNvPr id="322" name="定員管理の状況平均値テキスト"/>
        <xdr:cNvSpPr txBox="1"/>
      </xdr:nvSpPr>
      <xdr:spPr>
        <a:xfrm>
          <a:off x="17106900" y="1101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22225</xdr:rowOff>
    </xdr:from>
    <xdr:to>
      <xdr:col>24</xdr:col>
      <xdr:colOff>609600</xdr:colOff>
      <xdr:row>65</xdr:row>
      <xdr:rowOff>123825</xdr:rowOff>
    </xdr:to>
    <xdr:sp macro="" textlink="">
      <xdr:nvSpPr>
        <xdr:cNvPr id="323" name="フローチャート : 判断 322"/>
        <xdr:cNvSpPr/>
      </xdr:nvSpPr>
      <xdr:spPr>
        <a:xfrm>
          <a:off x="16967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134112</xdr:rowOff>
    </xdr:from>
    <xdr:to>
      <xdr:col>23</xdr:col>
      <xdr:colOff>406400</xdr:colOff>
      <xdr:row>59</xdr:row>
      <xdr:rowOff>141351</xdr:rowOff>
    </xdr:to>
    <xdr:cxnSp macro="">
      <xdr:nvCxnSpPr>
        <xdr:cNvPr id="324" name="直線コネクタ 323"/>
        <xdr:cNvCxnSpPr/>
      </xdr:nvCxnSpPr>
      <xdr:spPr>
        <a:xfrm flipV="1">
          <a:off x="15290800" y="1024966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35052</xdr:rowOff>
    </xdr:from>
    <xdr:to>
      <xdr:col>23</xdr:col>
      <xdr:colOff>457200</xdr:colOff>
      <xdr:row>59</xdr:row>
      <xdr:rowOff>136652</xdr:rowOff>
    </xdr:to>
    <xdr:sp macro="" textlink="">
      <xdr:nvSpPr>
        <xdr:cNvPr id="325" name="フローチャート : 判断 324"/>
        <xdr:cNvSpPr/>
      </xdr:nvSpPr>
      <xdr:spPr>
        <a:xfrm>
          <a:off x="16129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146829</xdr:rowOff>
    </xdr:from>
    <xdr:ext cx="736600" cy="259045"/>
    <xdr:sp macro="" textlink="">
      <xdr:nvSpPr>
        <xdr:cNvPr id="326" name="テキスト ボックス 325"/>
        <xdr:cNvSpPr txBox="1"/>
      </xdr:nvSpPr>
      <xdr:spPr>
        <a:xfrm>
          <a:off x="15798800" y="991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131699</xdr:rowOff>
    </xdr:from>
    <xdr:to>
      <xdr:col>22</xdr:col>
      <xdr:colOff>203200</xdr:colOff>
      <xdr:row>59</xdr:row>
      <xdr:rowOff>141351</xdr:rowOff>
    </xdr:to>
    <xdr:cxnSp macro="">
      <xdr:nvCxnSpPr>
        <xdr:cNvPr id="327" name="直線コネクタ 326"/>
        <xdr:cNvCxnSpPr/>
      </xdr:nvCxnSpPr>
      <xdr:spPr>
        <a:xfrm>
          <a:off x="14401800" y="1024724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37465</xdr:rowOff>
    </xdr:from>
    <xdr:to>
      <xdr:col>22</xdr:col>
      <xdr:colOff>254000</xdr:colOff>
      <xdr:row>59</xdr:row>
      <xdr:rowOff>139065</xdr:rowOff>
    </xdr:to>
    <xdr:sp macro="" textlink="">
      <xdr:nvSpPr>
        <xdr:cNvPr id="328" name="フローチャート : 判断 327"/>
        <xdr:cNvSpPr/>
      </xdr:nvSpPr>
      <xdr:spPr>
        <a:xfrm>
          <a:off x="15240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149242</xdr:rowOff>
    </xdr:from>
    <xdr:ext cx="762000" cy="259045"/>
    <xdr:sp macro="" textlink="">
      <xdr:nvSpPr>
        <xdr:cNvPr id="329" name="テキスト ボックス 328"/>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131699</xdr:rowOff>
    </xdr:from>
    <xdr:to>
      <xdr:col>21</xdr:col>
      <xdr:colOff>0</xdr:colOff>
      <xdr:row>59</xdr:row>
      <xdr:rowOff>131699</xdr:rowOff>
    </xdr:to>
    <xdr:cxnSp macro="">
      <xdr:nvCxnSpPr>
        <xdr:cNvPr id="330" name="直線コネクタ 329"/>
        <xdr:cNvCxnSpPr/>
      </xdr:nvCxnSpPr>
      <xdr:spPr>
        <a:xfrm>
          <a:off x="13512800" y="102472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47117</xdr:rowOff>
    </xdr:from>
    <xdr:to>
      <xdr:col>21</xdr:col>
      <xdr:colOff>50800</xdr:colOff>
      <xdr:row>59</xdr:row>
      <xdr:rowOff>148717</xdr:rowOff>
    </xdr:to>
    <xdr:sp macro="" textlink="">
      <xdr:nvSpPr>
        <xdr:cNvPr id="331" name="フローチャート : 判断 330"/>
        <xdr:cNvSpPr/>
      </xdr:nvSpPr>
      <xdr:spPr>
        <a:xfrm>
          <a:off x="14351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158894</xdr:rowOff>
    </xdr:from>
    <xdr:ext cx="762000" cy="259045"/>
    <xdr:sp macro="" textlink="">
      <xdr:nvSpPr>
        <xdr:cNvPr id="332" name="テキスト ボックス 331"/>
        <xdr:cNvSpPr txBox="1"/>
      </xdr:nvSpPr>
      <xdr:spPr>
        <a:xfrm>
          <a:off x="14020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33" name="フローチャート : 判断 332"/>
        <xdr:cNvSpPr/>
      </xdr:nvSpPr>
      <xdr:spPr>
        <a:xfrm>
          <a:off x="13462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166133</xdr:rowOff>
    </xdr:from>
    <xdr:ext cx="762000" cy="259045"/>
    <xdr:sp macro="" textlink="">
      <xdr:nvSpPr>
        <xdr:cNvPr id="334" name="テキスト ボックス 333"/>
        <xdr:cNvSpPr txBox="1"/>
      </xdr:nvSpPr>
      <xdr:spPr>
        <a:xfrm>
          <a:off x="13131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22098</xdr:rowOff>
    </xdr:from>
    <xdr:to>
      <xdr:col>24</xdr:col>
      <xdr:colOff>609600</xdr:colOff>
      <xdr:row>66</xdr:row>
      <xdr:rowOff>123698</xdr:rowOff>
    </xdr:to>
    <xdr:sp macro="" textlink="">
      <xdr:nvSpPr>
        <xdr:cNvPr id="340" name="円/楕円 339"/>
        <xdr:cNvSpPr/>
      </xdr:nvSpPr>
      <xdr:spPr>
        <a:xfrm>
          <a:off x="169672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165625</xdr:rowOff>
    </xdr:from>
    <xdr:ext cx="762000" cy="259045"/>
    <xdr:sp macro="" textlink="">
      <xdr:nvSpPr>
        <xdr:cNvPr id="341" name="定員管理の状況該当値テキスト"/>
        <xdr:cNvSpPr txBox="1"/>
      </xdr:nvSpPr>
      <xdr:spPr>
        <a:xfrm>
          <a:off x="17106900" y="1130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83312</xdr:rowOff>
    </xdr:from>
    <xdr:to>
      <xdr:col>23</xdr:col>
      <xdr:colOff>457200</xdr:colOff>
      <xdr:row>60</xdr:row>
      <xdr:rowOff>13462</xdr:rowOff>
    </xdr:to>
    <xdr:sp macro="" textlink="">
      <xdr:nvSpPr>
        <xdr:cNvPr id="342" name="円/楕円 341"/>
        <xdr:cNvSpPr/>
      </xdr:nvSpPr>
      <xdr:spPr>
        <a:xfrm>
          <a:off x="16129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169689</xdr:rowOff>
    </xdr:from>
    <xdr:ext cx="736600" cy="259045"/>
    <xdr:sp macro="" textlink="">
      <xdr:nvSpPr>
        <xdr:cNvPr id="343" name="テキスト ボックス 342"/>
        <xdr:cNvSpPr txBox="1"/>
      </xdr:nvSpPr>
      <xdr:spPr>
        <a:xfrm>
          <a:off x="15798800" y="1028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90551</xdr:rowOff>
    </xdr:from>
    <xdr:to>
      <xdr:col>22</xdr:col>
      <xdr:colOff>254000</xdr:colOff>
      <xdr:row>60</xdr:row>
      <xdr:rowOff>20701</xdr:rowOff>
    </xdr:to>
    <xdr:sp macro="" textlink="">
      <xdr:nvSpPr>
        <xdr:cNvPr id="344" name="円/楕円 343"/>
        <xdr:cNvSpPr/>
      </xdr:nvSpPr>
      <xdr:spPr>
        <a:xfrm>
          <a:off x="15240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5478</xdr:rowOff>
    </xdr:from>
    <xdr:ext cx="762000" cy="259045"/>
    <xdr:sp macro="" textlink="">
      <xdr:nvSpPr>
        <xdr:cNvPr id="345" name="テキスト ボックス 344"/>
        <xdr:cNvSpPr txBox="1"/>
      </xdr:nvSpPr>
      <xdr:spPr>
        <a:xfrm>
          <a:off x="14909800" y="1029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80899</xdr:rowOff>
    </xdr:from>
    <xdr:to>
      <xdr:col>21</xdr:col>
      <xdr:colOff>50800</xdr:colOff>
      <xdr:row>60</xdr:row>
      <xdr:rowOff>11049</xdr:rowOff>
    </xdr:to>
    <xdr:sp macro="" textlink="">
      <xdr:nvSpPr>
        <xdr:cNvPr id="346" name="円/楕円 345"/>
        <xdr:cNvSpPr/>
      </xdr:nvSpPr>
      <xdr:spPr>
        <a:xfrm>
          <a:off x="14351000" y="101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167276</xdr:rowOff>
    </xdr:from>
    <xdr:ext cx="762000" cy="259045"/>
    <xdr:sp macro="" textlink="">
      <xdr:nvSpPr>
        <xdr:cNvPr id="347" name="テキスト ボックス 346"/>
        <xdr:cNvSpPr txBox="1"/>
      </xdr:nvSpPr>
      <xdr:spPr>
        <a:xfrm>
          <a:off x="14020800" y="1028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80899</xdr:rowOff>
    </xdr:from>
    <xdr:to>
      <xdr:col>19</xdr:col>
      <xdr:colOff>533400</xdr:colOff>
      <xdr:row>60</xdr:row>
      <xdr:rowOff>11049</xdr:rowOff>
    </xdr:to>
    <xdr:sp macro="" textlink="">
      <xdr:nvSpPr>
        <xdr:cNvPr id="348" name="円/楕円 347"/>
        <xdr:cNvSpPr/>
      </xdr:nvSpPr>
      <xdr:spPr>
        <a:xfrm>
          <a:off x="13462000" y="101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167276</xdr:rowOff>
    </xdr:from>
    <xdr:ext cx="762000" cy="259045"/>
    <xdr:sp macro="" textlink="">
      <xdr:nvSpPr>
        <xdr:cNvPr id="349" name="テキスト ボックス 348"/>
        <xdr:cNvSpPr txBox="1"/>
      </xdr:nvSpPr>
      <xdr:spPr>
        <a:xfrm>
          <a:off x="13131800" y="1028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12</a:t>
          </a:r>
          <a:r>
            <a:rPr kumimoji="1" lang="ja-JP" altLang="en-US" sz="1300">
              <a:latin typeface="ＭＳ Ｐゴシック"/>
            </a:rPr>
            <a:t>年度以降、投資的経費の抑制や繰上償還の推進等に取り組み、臨時財政対策債分を除く元利償還金が減少傾向（平成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28</a:t>
          </a:r>
          <a:r>
            <a:rPr kumimoji="1" lang="ja-JP" altLang="en-US" sz="1300">
              <a:latin typeface="ＭＳ Ｐゴシック"/>
            </a:rPr>
            <a:t>年度で▲</a:t>
          </a:r>
          <a:r>
            <a:rPr kumimoji="1" lang="en-US" altLang="ja-JP" sz="1300">
              <a:latin typeface="ＭＳ Ｐゴシック"/>
            </a:rPr>
            <a:t>44</a:t>
          </a:r>
          <a:r>
            <a:rPr kumimoji="1" lang="ja-JP" altLang="en-US" sz="1300">
              <a:latin typeface="ＭＳ Ｐゴシック"/>
            </a:rPr>
            <a:t>億円）にあること等により、実質公債費比率も減少が続いており、類似団体平均を下回っている。</a:t>
          </a:r>
        </a:p>
        <a:p>
          <a:r>
            <a:rPr kumimoji="1" lang="ja-JP" altLang="en-US" sz="1300">
              <a:latin typeface="ＭＳ Ｐゴシック"/>
            </a:rPr>
            <a:t>今後は、指定都市への移行や、熊本地震からの復旧・復興に伴う投資的経費の増により、新発債発行額が既発債分償還額を上回る見込みであり、引き続き事業の選択と集中を図り、公債費の抑制に努めることで指標の改善を図っ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81" name="直線コネクタ 380"/>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82"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83" name="直線コネクタ 382"/>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84"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85" name="直線コネクタ 384"/>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160565</xdr:rowOff>
    </xdr:from>
    <xdr:to>
      <xdr:col>24</xdr:col>
      <xdr:colOff>558800</xdr:colOff>
      <xdr:row>40</xdr:row>
      <xdr:rowOff>23585</xdr:rowOff>
    </xdr:to>
    <xdr:cxnSp macro="">
      <xdr:nvCxnSpPr>
        <xdr:cNvPr id="386" name="直線コネクタ 385"/>
        <xdr:cNvCxnSpPr/>
      </xdr:nvCxnSpPr>
      <xdr:spPr>
        <a:xfrm flipV="1">
          <a:off x="16179800" y="68471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25296</xdr:rowOff>
    </xdr:from>
    <xdr:ext cx="762000" cy="259045"/>
    <xdr:sp macro="" textlink="">
      <xdr:nvSpPr>
        <xdr:cNvPr id="387" name="公債費負担の状況平均値テキスト"/>
        <xdr:cNvSpPr txBox="1"/>
      </xdr:nvSpPr>
      <xdr:spPr>
        <a:xfrm>
          <a:off x="17106900" y="688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8" name="フローチャート : 判断 387"/>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23585</xdr:rowOff>
    </xdr:from>
    <xdr:to>
      <xdr:col>23</xdr:col>
      <xdr:colOff>406400</xdr:colOff>
      <xdr:row>40</xdr:row>
      <xdr:rowOff>58057</xdr:rowOff>
    </xdr:to>
    <xdr:cxnSp macro="">
      <xdr:nvCxnSpPr>
        <xdr:cNvPr id="389" name="直線コネクタ 388"/>
        <xdr:cNvCxnSpPr/>
      </xdr:nvCxnSpPr>
      <xdr:spPr>
        <a:xfrm flipV="1">
          <a:off x="15290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90" name="フローチャート : 判断 389"/>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37089</xdr:rowOff>
    </xdr:from>
    <xdr:ext cx="736600" cy="259045"/>
    <xdr:sp macro="" textlink="">
      <xdr:nvSpPr>
        <xdr:cNvPr id="391" name="テキスト ボックス 390"/>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58057</xdr:rowOff>
    </xdr:from>
    <xdr:to>
      <xdr:col>22</xdr:col>
      <xdr:colOff>203200</xdr:colOff>
      <xdr:row>40</xdr:row>
      <xdr:rowOff>138491</xdr:rowOff>
    </xdr:to>
    <xdr:cxnSp macro="">
      <xdr:nvCxnSpPr>
        <xdr:cNvPr id="392" name="直線コネクタ 391"/>
        <xdr:cNvCxnSpPr/>
      </xdr:nvCxnSpPr>
      <xdr:spPr>
        <a:xfrm flipV="1">
          <a:off x="14401800" y="69160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3" name="フローチャート : 判断 392"/>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4" name="テキスト ボックス 393"/>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138491</xdr:rowOff>
    </xdr:from>
    <xdr:to>
      <xdr:col>21</xdr:col>
      <xdr:colOff>0</xdr:colOff>
      <xdr:row>41</xdr:row>
      <xdr:rowOff>24493</xdr:rowOff>
    </xdr:to>
    <xdr:cxnSp macro="">
      <xdr:nvCxnSpPr>
        <xdr:cNvPr id="395" name="直線コネクタ 394"/>
        <xdr:cNvCxnSpPr/>
      </xdr:nvCxnSpPr>
      <xdr:spPr>
        <a:xfrm flipV="1">
          <a:off x="13512800" y="69964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6" name="フローチャート : 判断 395"/>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97" name="テキスト ボックス 396"/>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8" name="フローチャート : 判断 397"/>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106032</xdr:rowOff>
    </xdr:from>
    <xdr:ext cx="762000" cy="259045"/>
    <xdr:sp macro="" textlink="">
      <xdr:nvSpPr>
        <xdr:cNvPr id="399" name="テキスト ボックス 398"/>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405" name="円/楕円 404"/>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126292</xdr:rowOff>
    </xdr:from>
    <xdr:ext cx="762000" cy="259045"/>
    <xdr:sp macro="" textlink="">
      <xdr:nvSpPr>
        <xdr:cNvPr id="406" name="公債費負担の状況該当値テキスト"/>
        <xdr:cNvSpPr txBox="1"/>
      </xdr:nvSpPr>
      <xdr:spPr>
        <a:xfrm>
          <a:off x="17106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144235</xdr:rowOff>
    </xdr:from>
    <xdr:to>
      <xdr:col>23</xdr:col>
      <xdr:colOff>457200</xdr:colOff>
      <xdr:row>40</xdr:row>
      <xdr:rowOff>74385</xdr:rowOff>
    </xdr:to>
    <xdr:sp macro="" textlink="">
      <xdr:nvSpPr>
        <xdr:cNvPr id="407" name="円/楕円 406"/>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84562</xdr:rowOff>
    </xdr:from>
    <xdr:ext cx="736600" cy="259045"/>
    <xdr:sp macro="" textlink="">
      <xdr:nvSpPr>
        <xdr:cNvPr id="408" name="テキスト ボックス 407"/>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7257</xdr:rowOff>
    </xdr:from>
    <xdr:to>
      <xdr:col>22</xdr:col>
      <xdr:colOff>254000</xdr:colOff>
      <xdr:row>40</xdr:row>
      <xdr:rowOff>108857</xdr:rowOff>
    </xdr:to>
    <xdr:sp macro="" textlink="">
      <xdr:nvSpPr>
        <xdr:cNvPr id="409" name="円/楕円 408"/>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119034</xdr:rowOff>
    </xdr:from>
    <xdr:ext cx="762000" cy="259045"/>
    <xdr:sp macro="" textlink="">
      <xdr:nvSpPr>
        <xdr:cNvPr id="410" name="テキスト ボックス 409"/>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87691</xdr:rowOff>
    </xdr:from>
    <xdr:to>
      <xdr:col>21</xdr:col>
      <xdr:colOff>50800</xdr:colOff>
      <xdr:row>41</xdr:row>
      <xdr:rowOff>17841</xdr:rowOff>
    </xdr:to>
    <xdr:sp macro="" textlink="">
      <xdr:nvSpPr>
        <xdr:cNvPr id="411" name="円/楕円 410"/>
        <xdr:cNvSpPr/>
      </xdr:nvSpPr>
      <xdr:spPr>
        <a:xfrm>
          <a:off x="14351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28018</xdr:rowOff>
    </xdr:from>
    <xdr:ext cx="762000" cy="259045"/>
    <xdr:sp macro="" textlink="">
      <xdr:nvSpPr>
        <xdr:cNvPr id="412" name="テキスト ボックス 411"/>
        <xdr:cNvSpPr txBox="1"/>
      </xdr:nvSpPr>
      <xdr:spPr>
        <a:xfrm>
          <a:off x="14020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413" name="円/楕円 412"/>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macro="" textlink="">
      <xdr:nvSpPr>
        <xdr:cNvPr id="414" name="テキスト ボックス 41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臨時財政対策債を除く市債残高の減少（平成</a:t>
          </a:r>
          <a:r>
            <a:rPr kumimoji="1" lang="en-US" altLang="ja-JP" sz="1300">
              <a:latin typeface="ＭＳ Ｐゴシック"/>
            </a:rPr>
            <a:t>22</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年度で▲</a:t>
          </a:r>
          <a:r>
            <a:rPr kumimoji="1" lang="en-US" altLang="ja-JP" sz="1300">
              <a:latin typeface="ＭＳ Ｐゴシック"/>
            </a:rPr>
            <a:t>140</a:t>
          </a:r>
          <a:r>
            <a:rPr kumimoji="1" lang="ja-JP" altLang="en-US" sz="1300">
              <a:latin typeface="ＭＳ Ｐゴシック"/>
            </a:rPr>
            <a:t>億円）等により改善傾向にあったが、合併町整備基金等の充当可能財源も減少し、また、国県道整備事業等の投資的経費増に伴う地方債残高の増加等により、将来負担比率は</a:t>
          </a:r>
          <a:r>
            <a:rPr kumimoji="1" lang="en-US" altLang="ja-JP" sz="1300">
              <a:latin typeface="ＭＳ Ｐゴシック"/>
            </a:rPr>
            <a:t>H27</a:t>
          </a:r>
          <a:r>
            <a:rPr kumimoji="1" lang="ja-JP" altLang="en-US" sz="1300">
              <a:latin typeface="ＭＳ Ｐゴシック"/>
            </a:rPr>
            <a:t>に増加へ転じた。</a:t>
          </a:r>
        </a:p>
        <a:p>
          <a:r>
            <a:rPr kumimoji="1" lang="en-US" altLang="ja-JP" sz="1300">
              <a:latin typeface="ＭＳ Ｐゴシック"/>
            </a:rPr>
            <a:t>H28</a:t>
          </a:r>
          <a:r>
            <a:rPr kumimoji="1" lang="ja-JP" altLang="en-US" sz="1300">
              <a:latin typeface="ＭＳ Ｐゴシック"/>
            </a:rPr>
            <a:t>は微減となったが、引き続き財政の中期見通しに基づく投資的経費の総額管理等による計画的な市債発行により、比率の改善を図っていく。</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41" name="直線コネクタ 440"/>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42"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43" name="直線コネクタ 442"/>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134874</xdr:rowOff>
    </xdr:from>
    <xdr:to>
      <xdr:col>24</xdr:col>
      <xdr:colOff>558800</xdr:colOff>
      <xdr:row>17</xdr:row>
      <xdr:rowOff>142113</xdr:rowOff>
    </xdr:to>
    <xdr:cxnSp macro="">
      <xdr:nvCxnSpPr>
        <xdr:cNvPr id="446" name="直線コネクタ 445"/>
        <xdr:cNvCxnSpPr/>
      </xdr:nvCxnSpPr>
      <xdr:spPr>
        <a:xfrm flipV="1">
          <a:off x="16179800" y="304952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60545</xdr:rowOff>
    </xdr:from>
    <xdr:ext cx="762000" cy="259045"/>
    <xdr:sp macro="" textlink="">
      <xdr:nvSpPr>
        <xdr:cNvPr id="447" name="将来負担の状況平均値テキスト"/>
        <xdr:cNvSpPr txBox="1"/>
      </xdr:nvSpPr>
      <xdr:spPr>
        <a:xfrm>
          <a:off x="17106900" y="2803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8" name="フローチャート : 判断 447"/>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127152</xdr:rowOff>
    </xdr:from>
    <xdr:to>
      <xdr:col>23</xdr:col>
      <xdr:colOff>406400</xdr:colOff>
      <xdr:row>17</xdr:row>
      <xdr:rowOff>142113</xdr:rowOff>
    </xdr:to>
    <xdr:cxnSp macro="">
      <xdr:nvCxnSpPr>
        <xdr:cNvPr id="449" name="直線コネクタ 448"/>
        <xdr:cNvCxnSpPr/>
      </xdr:nvCxnSpPr>
      <xdr:spPr>
        <a:xfrm>
          <a:off x="15290800" y="3041802"/>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50" name="フローチャート : 判断 449"/>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51" name="テキスト ボックス 450"/>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127152</xdr:rowOff>
    </xdr:from>
    <xdr:to>
      <xdr:col>22</xdr:col>
      <xdr:colOff>203200</xdr:colOff>
      <xdr:row>17</xdr:row>
      <xdr:rowOff>127635</xdr:rowOff>
    </xdr:to>
    <xdr:cxnSp macro="">
      <xdr:nvCxnSpPr>
        <xdr:cNvPr id="452" name="直線コネクタ 451"/>
        <xdr:cNvCxnSpPr/>
      </xdr:nvCxnSpPr>
      <xdr:spPr>
        <a:xfrm flipV="1">
          <a:off x="14401800" y="3041802"/>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124612</xdr:rowOff>
    </xdr:from>
    <xdr:to>
      <xdr:col>22</xdr:col>
      <xdr:colOff>254000</xdr:colOff>
      <xdr:row>18</xdr:row>
      <xdr:rowOff>54762</xdr:rowOff>
    </xdr:to>
    <xdr:sp macro="" textlink="">
      <xdr:nvSpPr>
        <xdr:cNvPr id="453" name="フローチャート : 判断 452"/>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39539</xdr:rowOff>
    </xdr:from>
    <xdr:ext cx="762000" cy="259045"/>
    <xdr:sp macro="" textlink="">
      <xdr:nvSpPr>
        <xdr:cNvPr id="454" name="テキスト ボックス 453"/>
        <xdr:cNvSpPr txBox="1"/>
      </xdr:nvSpPr>
      <xdr:spPr>
        <a:xfrm>
          <a:off x="14909800" y="312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118948</xdr:rowOff>
    </xdr:from>
    <xdr:to>
      <xdr:col>21</xdr:col>
      <xdr:colOff>0</xdr:colOff>
      <xdr:row>17</xdr:row>
      <xdr:rowOff>127635</xdr:rowOff>
    </xdr:to>
    <xdr:cxnSp macro="">
      <xdr:nvCxnSpPr>
        <xdr:cNvPr id="455" name="直線コネクタ 454"/>
        <xdr:cNvCxnSpPr/>
      </xdr:nvCxnSpPr>
      <xdr:spPr>
        <a:xfrm>
          <a:off x="13512800" y="303359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156464</xdr:rowOff>
    </xdr:from>
    <xdr:to>
      <xdr:col>21</xdr:col>
      <xdr:colOff>50800</xdr:colOff>
      <xdr:row>18</xdr:row>
      <xdr:rowOff>86614</xdr:rowOff>
    </xdr:to>
    <xdr:sp macro="" textlink="">
      <xdr:nvSpPr>
        <xdr:cNvPr id="456" name="フローチャート : 判断 455"/>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71391</xdr:rowOff>
    </xdr:from>
    <xdr:ext cx="762000" cy="259045"/>
    <xdr:sp macro="" textlink="">
      <xdr:nvSpPr>
        <xdr:cNvPr id="457" name="テキスト ボックス 456"/>
        <xdr:cNvSpPr txBox="1"/>
      </xdr:nvSpPr>
      <xdr:spPr>
        <a:xfrm>
          <a:off x="14020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8" name="フローチャート : 判断 457"/>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126890</xdr:rowOff>
    </xdr:from>
    <xdr:ext cx="762000" cy="259045"/>
    <xdr:sp macro="" textlink="">
      <xdr:nvSpPr>
        <xdr:cNvPr id="459" name="テキスト ボックス 458"/>
        <xdr:cNvSpPr txBox="1"/>
      </xdr:nvSpPr>
      <xdr:spPr>
        <a:xfrm>
          <a:off x="13131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84074</xdr:rowOff>
    </xdr:from>
    <xdr:to>
      <xdr:col>24</xdr:col>
      <xdr:colOff>609600</xdr:colOff>
      <xdr:row>18</xdr:row>
      <xdr:rowOff>14224</xdr:rowOff>
    </xdr:to>
    <xdr:sp macro="" textlink="">
      <xdr:nvSpPr>
        <xdr:cNvPr id="465" name="円/楕円 464"/>
        <xdr:cNvSpPr/>
      </xdr:nvSpPr>
      <xdr:spPr>
        <a:xfrm>
          <a:off x="169672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56151</xdr:rowOff>
    </xdr:from>
    <xdr:ext cx="762000" cy="259045"/>
    <xdr:sp macro="" textlink="">
      <xdr:nvSpPr>
        <xdr:cNvPr id="466" name="将来負担の状況該当値テキスト"/>
        <xdr:cNvSpPr txBox="1"/>
      </xdr:nvSpPr>
      <xdr:spPr>
        <a:xfrm>
          <a:off x="17106900" y="297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91313</xdr:rowOff>
    </xdr:from>
    <xdr:to>
      <xdr:col>23</xdr:col>
      <xdr:colOff>457200</xdr:colOff>
      <xdr:row>18</xdr:row>
      <xdr:rowOff>21463</xdr:rowOff>
    </xdr:to>
    <xdr:sp macro="" textlink="">
      <xdr:nvSpPr>
        <xdr:cNvPr id="467" name="円/楕円 466"/>
        <xdr:cNvSpPr/>
      </xdr:nvSpPr>
      <xdr:spPr>
        <a:xfrm>
          <a:off x="16129000" y="30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6240</xdr:rowOff>
    </xdr:from>
    <xdr:ext cx="736600" cy="259045"/>
    <xdr:sp macro="" textlink="">
      <xdr:nvSpPr>
        <xdr:cNvPr id="468" name="テキスト ボックス 467"/>
        <xdr:cNvSpPr txBox="1"/>
      </xdr:nvSpPr>
      <xdr:spPr>
        <a:xfrm>
          <a:off x="15798800" y="309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76352</xdr:rowOff>
    </xdr:from>
    <xdr:to>
      <xdr:col>22</xdr:col>
      <xdr:colOff>254000</xdr:colOff>
      <xdr:row>18</xdr:row>
      <xdr:rowOff>6502</xdr:rowOff>
    </xdr:to>
    <xdr:sp macro="" textlink="">
      <xdr:nvSpPr>
        <xdr:cNvPr id="469" name="円/楕円 468"/>
        <xdr:cNvSpPr/>
      </xdr:nvSpPr>
      <xdr:spPr>
        <a:xfrm>
          <a:off x="15240000" y="29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16679</xdr:rowOff>
    </xdr:from>
    <xdr:ext cx="762000" cy="259045"/>
    <xdr:sp macro="" textlink="">
      <xdr:nvSpPr>
        <xdr:cNvPr id="470" name="テキスト ボックス 469"/>
        <xdr:cNvSpPr txBox="1"/>
      </xdr:nvSpPr>
      <xdr:spPr>
        <a:xfrm>
          <a:off x="14909800" y="275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76835</xdr:rowOff>
    </xdr:from>
    <xdr:to>
      <xdr:col>21</xdr:col>
      <xdr:colOff>50800</xdr:colOff>
      <xdr:row>18</xdr:row>
      <xdr:rowOff>6985</xdr:rowOff>
    </xdr:to>
    <xdr:sp macro="" textlink="">
      <xdr:nvSpPr>
        <xdr:cNvPr id="471" name="円/楕円 470"/>
        <xdr:cNvSpPr/>
      </xdr:nvSpPr>
      <xdr:spPr>
        <a:xfrm>
          <a:off x="14351000" y="29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17162</xdr:rowOff>
    </xdr:from>
    <xdr:ext cx="762000" cy="259045"/>
    <xdr:sp macro="" textlink="">
      <xdr:nvSpPr>
        <xdr:cNvPr id="472" name="テキスト ボックス 471"/>
        <xdr:cNvSpPr txBox="1"/>
      </xdr:nvSpPr>
      <xdr:spPr>
        <a:xfrm>
          <a:off x="14020800" y="27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68148</xdr:rowOff>
    </xdr:from>
    <xdr:to>
      <xdr:col>19</xdr:col>
      <xdr:colOff>533400</xdr:colOff>
      <xdr:row>17</xdr:row>
      <xdr:rowOff>169748</xdr:rowOff>
    </xdr:to>
    <xdr:sp macro="" textlink="">
      <xdr:nvSpPr>
        <xdr:cNvPr id="473" name="円/楕円 472"/>
        <xdr:cNvSpPr/>
      </xdr:nvSpPr>
      <xdr:spPr>
        <a:xfrm>
          <a:off x="13462000" y="298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8475</xdr:rowOff>
    </xdr:from>
    <xdr:ext cx="762000" cy="259045"/>
    <xdr:sp macro="" textlink="">
      <xdr:nvSpPr>
        <xdr:cNvPr id="474" name="テキスト ボックス 473"/>
        <xdr:cNvSpPr txBox="1"/>
      </xdr:nvSpPr>
      <xdr:spPr>
        <a:xfrm>
          <a:off x="13131800" y="275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熊本県熊本市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733,844
729,092
390.32
375,756,318
364,822,404
5,086,582
161,218,179
397,939,242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124.0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類似団体と比較し、職員数が多いこと等の要因により依然として高い水準</a:t>
          </a:r>
          <a:r>
            <a:rPr kumimoji="1" lang="ja-JP" altLang="en-US" sz="1200">
              <a:solidFill>
                <a:schemeClr val="dk1"/>
              </a:solidFill>
              <a:effectLst/>
              <a:latin typeface="+mn-lt"/>
              <a:ea typeface="+mn-ea"/>
              <a:cs typeface="+mn-cs"/>
            </a:rPr>
            <a:t>で推移している。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今後も、定員管理計画に基づく正職員数の適正化や行財政改革計画に基づく人件費の削減、民間活力の導入等を図る。</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82550</xdr:rowOff>
    </xdr:from>
    <xdr:to>
      <xdr:col>7</xdr:col>
      <xdr:colOff>15875</xdr:colOff>
      <xdr:row>39</xdr:row>
      <xdr:rowOff>82550</xdr:rowOff>
    </xdr:to>
    <xdr:cxnSp macro="">
      <xdr:nvCxnSpPr>
        <xdr:cNvPr id="66" name="直線コネクタ 65"/>
        <xdr:cNvCxnSpPr/>
      </xdr:nvCxnSpPr>
      <xdr:spPr>
        <a:xfrm>
          <a:off x="39878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69850</xdr:rowOff>
    </xdr:from>
    <xdr:to>
      <xdr:col>5</xdr:col>
      <xdr:colOff>549275</xdr:colOff>
      <xdr:row>39</xdr:row>
      <xdr:rowOff>82550</xdr:rowOff>
    </xdr:to>
    <xdr:cxnSp macro="">
      <xdr:nvCxnSpPr>
        <xdr:cNvPr id="69" name="直線コネクタ 68"/>
        <xdr:cNvCxnSpPr/>
      </xdr:nvCxnSpPr>
      <xdr:spPr>
        <a:xfrm>
          <a:off x="30988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71" name="テキスト ボックス 70"/>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39</xdr:row>
      <xdr:rowOff>69850</xdr:rowOff>
    </xdr:to>
    <xdr:cxnSp macro="">
      <xdr:nvCxnSpPr>
        <xdr:cNvPr id="72" name="直線コネクタ 71"/>
        <xdr:cNvCxnSpPr/>
      </xdr:nvCxnSpPr>
      <xdr:spPr>
        <a:xfrm>
          <a:off x="2209800" y="6604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80027</xdr:rowOff>
    </xdr:from>
    <xdr:ext cx="762000" cy="259045"/>
    <xdr:sp macro="" textlink="">
      <xdr:nvSpPr>
        <xdr:cNvPr id="74" name="テキスト ボックス 73"/>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39</xdr:row>
      <xdr:rowOff>44450</xdr:rowOff>
    </xdr:to>
    <xdr:cxnSp macro="">
      <xdr:nvCxnSpPr>
        <xdr:cNvPr id="75" name="直線コネクタ 74"/>
        <xdr:cNvCxnSpPr/>
      </xdr:nvCxnSpPr>
      <xdr:spPr>
        <a:xfrm flipV="1">
          <a:off x="1320800" y="6604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67327</xdr:rowOff>
    </xdr:from>
    <xdr:ext cx="762000" cy="259045"/>
    <xdr:sp macro="" textlink="">
      <xdr:nvSpPr>
        <xdr:cNvPr id="77" name="テキスト ボックス 76"/>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31750</xdr:rowOff>
    </xdr:from>
    <xdr:to>
      <xdr:col>7</xdr:col>
      <xdr:colOff>66675</xdr:colOff>
      <xdr:row>39</xdr:row>
      <xdr:rowOff>133350</xdr:rowOff>
    </xdr:to>
    <xdr:sp macro="" textlink="">
      <xdr:nvSpPr>
        <xdr:cNvPr id="85" name="円/楕円 84"/>
        <xdr:cNvSpPr/>
      </xdr:nvSpPr>
      <xdr:spPr>
        <a:xfrm>
          <a:off x="4775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3827</xdr:rowOff>
    </xdr:from>
    <xdr:ext cx="762000" cy="259045"/>
    <xdr:sp macro="" textlink="">
      <xdr:nvSpPr>
        <xdr:cNvPr id="86" name="人件費該当値テキスト"/>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31750</xdr:rowOff>
    </xdr:from>
    <xdr:to>
      <xdr:col>5</xdr:col>
      <xdr:colOff>600075</xdr:colOff>
      <xdr:row>39</xdr:row>
      <xdr:rowOff>133350</xdr:rowOff>
    </xdr:to>
    <xdr:sp macro="" textlink="">
      <xdr:nvSpPr>
        <xdr:cNvPr id="87" name="円/楕円 86"/>
        <xdr:cNvSpPr/>
      </xdr:nvSpPr>
      <xdr:spPr>
        <a:xfrm>
          <a:off x="3937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118127</xdr:rowOff>
    </xdr:from>
    <xdr:ext cx="736600" cy="259045"/>
    <xdr:sp macro="" textlink="">
      <xdr:nvSpPr>
        <xdr:cNvPr id="88" name="テキスト ボックス 87"/>
        <xdr:cNvSpPr txBox="1"/>
      </xdr:nvSpPr>
      <xdr:spPr>
        <a:xfrm>
          <a:off x="3606800" y="680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89" name="円/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91" name="円/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165100</xdr:rowOff>
    </xdr:from>
    <xdr:to>
      <xdr:col>1</xdr:col>
      <xdr:colOff>676275</xdr:colOff>
      <xdr:row>39</xdr:row>
      <xdr:rowOff>95250</xdr:rowOff>
    </xdr:to>
    <xdr:sp macro="" textlink="">
      <xdr:nvSpPr>
        <xdr:cNvPr id="93" name="円/楕円 92"/>
        <xdr:cNvSpPr/>
      </xdr:nvSpPr>
      <xdr:spPr>
        <a:xfrm>
          <a:off x="127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80027</xdr:rowOff>
    </xdr:from>
    <xdr:ext cx="762000" cy="259045"/>
    <xdr:sp macro="" textlink="">
      <xdr:nvSpPr>
        <xdr:cNvPr id="94" name="テキスト ボックス 93"/>
        <xdr:cNvSpPr txBox="1"/>
      </xdr:nvSpPr>
      <xdr:spPr>
        <a:xfrm>
          <a:off x="939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行財政改革計画に基づ</a:t>
          </a:r>
          <a:r>
            <a:rPr kumimoji="1" lang="ja-JP" altLang="en-US" sz="1300">
              <a:solidFill>
                <a:sysClr val="windowText" lastClr="000000"/>
              </a:solidFill>
              <a:effectLst/>
              <a:latin typeface="+mn-lt"/>
              <a:ea typeface="+mn-ea"/>
              <a:cs typeface="+mn-cs"/>
            </a:rPr>
            <a:t>き、</a:t>
          </a:r>
          <a:r>
            <a:rPr kumimoji="1" lang="ja-JP" altLang="ja-JP" sz="1300">
              <a:solidFill>
                <a:sysClr val="windowText" lastClr="000000"/>
              </a:solidFill>
              <a:effectLst/>
              <a:latin typeface="+mn-lt"/>
              <a:ea typeface="+mn-ea"/>
              <a:cs typeface="+mn-cs"/>
            </a:rPr>
            <a:t>民間委託や指定管理者制度の導入等</a:t>
          </a:r>
          <a:r>
            <a:rPr kumimoji="1" lang="ja-JP" altLang="en-US" sz="1300">
              <a:solidFill>
                <a:sysClr val="windowText" lastClr="000000"/>
              </a:solidFill>
              <a:effectLst/>
              <a:latin typeface="+mn-lt"/>
              <a:ea typeface="+mn-ea"/>
              <a:cs typeface="+mn-cs"/>
            </a:rPr>
            <a:t>を推進する一方、</a:t>
          </a:r>
          <a:r>
            <a:rPr kumimoji="1" lang="ja-JP" altLang="ja-JP" sz="1300">
              <a:solidFill>
                <a:sysClr val="windowText" lastClr="000000"/>
              </a:solidFill>
              <a:effectLst/>
              <a:latin typeface="+mn-lt"/>
              <a:ea typeface="+mn-ea"/>
              <a:cs typeface="+mn-cs"/>
            </a:rPr>
            <a:t>当初予算編成時における事業のスクラップや見直し等により</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経常経費充当一般財源に大幅な変動はなく、類似団体平均を下回</a:t>
          </a:r>
          <a:r>
            <a:rPr kumimoji="1" lang="ja-JP" altLang="en-US" sz="1300">
              <a:solidFill>
                <a:sysClr val="windowText" lastClr="000000"/>
              </a:solidFill>
              <a:effectLst/>
              <a:latin typeface="+mn-lt"/>
              <a:ea typeface="+mn-ea"/>
              <a:cs typeface="+mn-cs"/>
            </a:rPr>
            <a:t>り推移している</a:t>
          </a:r>
          <a:r>
            <a:rPr kumimoji="1" lang="ja-JP" altLang="ja-JP" sz="1300">
              <a:solidFill>
                <a:sysClr val="windowText" lastClr="000000"/>
              </a:solidFill>
              <a:effectLst/>
              <a:latin typeface="+mn-lt"/>
              <a:ea typeface="+mn-ea"/>
              <a:cs typeface="+mn-cs"/>
            </a:rPr>
            <a:t>。</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年度は、庁内ネットワーク整備経費や文書集配管理経費の増などにより、経常経費充当一般財源が増加したもの。</a:t>
          </a:r>
          <a:endParaRPr kumimoji="1" lang="en-US" altLang="ja-JP" sz="1300">
            <a:solidFill>
              <a:sysClr val="windowText" lastClr="000000"/>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133350</xdr:rowOff>
    </xdr:from>
    <xdr:to>
      <xdr:col>24</xdr:col>
      <xdr:colOff>31750</xdr:colOff>
      <xdr:row>14</xdr:row>
      <xdr:rowOff>25400</xdr:rowOff>
    </xdr:to>
    <xdr:cxnSp macro="">
      <xdr:nvCxnSpPr>
        <xdr:cNvPr id="127" name="直線コネクタ 126"/>
        <xdr:cNvCxnSpPr/>
      </xdr:nvCxnSpPr>
      <xdr:spPr>
        <a:xfrm>
          <a:off x="15671800" y="2362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57150</xdr:rowOff>
    </xdr:from>
    <xdr:to>
      <xdr:col>22</xdr:col>
      <xdr:colOff>565150</xdr:colOff>
      <xdr:row>13</xdr:row>
      <xdr:rowOff>133350</xdr:rowOff>
    </xdr:to>
    <xdr:cxnSp macro="">
      <xdr:nvCxnSpPr>
        <xdr:cNvPr id="130" name="直線コネクタ 129"/>
        <xdr:cNvCxnSpPr/>
      </xdr:nvCxnSpPr>
      <xdr:spPr>
        <a:xfrm>
          <a:off x="14782800" y="228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57150</xdr:rowOff>
    </xdr:from>
    <xdr:to>
      <xdr:col>21</xdr:col>
      <xdr:colOff>361950</xdr:colOff>
      <xdr:row>13</xdr:row>
      <xdr:rowOff>69850</xdr:rowOff>
    </xdr:to>
    <xdr:cxnSp macro="">
      <xdr:nvCxnSpPr>
        <xdr:cNvPr id="133" name="直線コネクタ 132"/>
        <xdr:cNvCxnSpPr/>
      </xdr:nvCxnSpPr>
      <xdr:spPr>
        <a:xfrm flipV="1">
          <a:off x="13893800" y="228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76200</xdr:rowOff>
    </xdr:from>
    <xdr:to>
      <xdr:col>20</xdr:col>
      <xdr:colOff>158750</xdr:colOff>
      <xdr:row>13</xdr:row>
      <xdr:rowOff>69850</xdr:rowOff>
    </xdr:to>
    <xdr:cxnSp macro="">
      <xdr:nvCxnSpPr>
        <xdr:cNvPr id="136" name="直線コネクタ 135"/>
        <xdr:cNvCxnSpPr/>
      </xdr:nvCxnSpPr>
      <xdr:spPr>
        <a:xfrm>
          <a:off x="13004800" y="2133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67327</xdr:rowOff>
    </xdr:from>
    <xdr:ext cx="762000" cy="259045"/>
    <xdr:sp macro="" textlink="">
      <xdr:nvSpPr>
        <xdr:cNvPr id="140" name="テキスト ボックス 139"/>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146050</xdr:rowOff>
    </xdr:from>
    <xdr:to>
      <xdr:col>24</xdr:col>
      <xdr:colOff>82550</xdr:colOff>
      <xdr:row>14</xdr:row>
      <xdr:rowOff>76200</xdr:rowOff>
    </xdr:to>
    <xdr:sp macro="" textlink="">
      <xdr:nvSpPr>
        <xdr:cNvPr id="146" name="円/楕円 145"/>
        <xdr:cNvSpPr/>
      </xdr:nvSpPr>
      <xdr:spPr>
        <a:xfrm>
          <a:off x="164592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162577</xdr:rowOff>
    </xdr:from>
    <xdr:ext cx="762000" cy="259045"/>
    <xdr:sp macro="" textlink="">
      <xdr:nvSpPr>
        <xdr:cNvPr id="147" name="物件費該当値テキスト"/>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82550</xdr:rowOff>
    </xdr:from>
    <xdr:to>
      <xdr:col>22</xdr:col>
      <xdr:colOff>615950</xdr:colOff>
      <xdr:row>14</xdr:row>
      <xdr:rowOff>12700</xdr:rowOff>
    </xdr:to>
    <xdr:sp macro="" textlink="">
      <xdr:nvSpPr>
        <xdr:cNvPr id="148" name="円/楕円 147"/>
        <xdr:cNvSpPr/>
      </xdr:nvSpPr>
      <xdr:spPr>
        <a:xfrm>
          <a:off x="15621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22877</xdr:rowOff>
    </xdr:from>
    <xdr:ext cx="736600" cy="259045"/>
    <xdr:sp macro="" textlink="">
      <xdr:nvSpPr>
        <xdr:cNvPr id="149" name="テキスト ボックス 148"/>
        <xdr:cNvSpPr txBox="1"/>
      </xdr:nvSpPr>
      <xdr:spPr>
        <a:xfrm>
          <a:off x="15290800" y="208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6350</xdr:rowOff>
    </xdr:from>
    <xdr:to>
      <xdr:col>21</xdr:col>
      <xdr:colOff>412750</xdr:colOff>
      <xdr:row>13</xdr:row>
      <xdr:rowOff>107950</xdr:rowOff>
    </xdr:to>
    <xdr:sp macro="" textlink="">
      <xdr:nvSpPr>
        <xdr:cNvPr id="150" name="円/楕円 149"/>
        <xdr:cNvSpPr/>
      </xdr:nvSpPr>
      <xdr:spPr>
        <a:xfrm>
          <a:off x="14732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118127</xdr:rowOff>
    </xdr:from>
    <xdr:ext cx="762000" cy="259045"/>
    <xdr:sp macro="" textlink="">
      <xdr:nvSpPr>
        <xdr:cNvPr id="151" name="テキスト ボックス 150"/>
        <xdr:cNvSpPr txBox="1"/>
      </xdr:nvSpPr>
      <xdr:spPr>
        <a:xfrm>
          <a:off x="14401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2" name="円/楕円 151"/>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3" name="テキスト ボックス 152"/>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25400</xdr:rowOff>
    </xdr:from>
    <xdr:to>
      <xdr:col>19</xdr:col>
      <xdr:colOff>6350</xdr:colOff>
      <xdr:row>12</xdr:row>
      <xdr:rowOff>127000</xdr:rowOff>
    </xdr:to>
    <xdr:sp macro="" textlink="">
      <xdr:nvSpPr>
        <xdr:cNvPr id="154" name="円/楕円 153"/>
        <xdr:cNvSpPr/>
      </xdr:nvSpPr>
      <xdr:spPr>
        <a:xfrm>
          <a:off x="12954000" y="20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137177</xdr:rowOff>
    </xdr:from>
    <xdr:ext cx="762000" cy="259045"/>
    <xdr:sp macro="" textlink="">
      <xdr:nvSpPr>
        <xdr:cNvPr id="155" name="テキスト ボックス 154"/>
        <xdr:cNvSpPr txBox="1"/>
      </xdr:nvSpPr>
      <xdr:spPr>
        <a:xfrm>
          <a:off x="126238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生活保護費については、生活保護受給世帯数の減により、一般財源ベースで</a:t>
          </a:r>
          <a:r>
            <a:rPr kumimoji="1" lang="en-US" altLang="ja-JP" sz="1300">
              <a:latin typeface="ＭＳ Ｐゴシック"/>
            </a:rPr>
            <a:t>8.3</a:t>
          </a:r>
          <a:r>
            <a:rPr kumimoji="1" lang="ja-JP" altLang="en-US" sz="1300">
              <a:latin typeface="ＭＳ Ｐゴシック"/>
            </a:rPr>
            <a:t>億円の減となった。</a:t>
          </a:r>
          <a:endParaRPr kumimoji="1" lang="en-US" altLang="ja-JP" sz="1300">
            <a:latin typeface="ＭＳ Ｐゴシック"/>
          </a:endParaRPr>
        </a:p>
        <a:p>
          <a:r>
            <a:rPr kumimoji="1" lang="ja-JP" altLang="en-US" sz="1300">
              <a:latin typeface="ＭＳ Ｐゴシック"/>
            </a:rPr>
            <a:t>　一方、施設型・給付型保育給付費については、保育の受け皿確保に伴う入所児童数の増加や給付費単価の改定等により、一般財源ベースで</a:t>
          </a:r>
          <a:r>
            <a:rPr kumimoji="1" lang="en-US" altLang="ja-JP" sz="1300">
              <a:latin typeface="ＭＳ Ｐゴシック"/>
            </a:rPr>
            <a:t>9.8</a:t>
          </a:r>
          <a:r>
            <a:rPr kumimoji="1" lang="ja-JP" altLang="en-US" sz="1300">
              <a:latin typeface="ＭＳ Ｐゴシック"/>
            </a:rPr>
            <a:t>億円の増加となったこと等により、比率は上昇した。</a:t>
          </a:r>
        </a:p>
        <a:p>
          <a:r>
            <a:rPr kumimoji="1" lang="ja-JP" altLang="en-US" sz="1300">
              <a:latin typeface="ＭＳ Ｐゴシック"/>
            </a:rPr>
            <a:t>　今後も、引き続き単独事業の見直し等に努めていく。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61</xdr:row>
      <xdr:rowOff>146050</xdr:rowOff>
    </xdr:to>
    <xdr:cxnSp macro="">
      <xdr:nvCxnSpPr>
        <xdr:cNvPr id="183" name="直線コネクタ 182"/>
        <xdr:cNvCxnSpPr/>
      </xdr:nvCxnSpPr>
      <xdr:spPr>
        <a:xfrm flipV="1">
          <a:off x="4826000" y="8985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6"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7" name="直線コネクタ 186"/>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107950</xdr:rowOff>
    </xdr:from>
    <xdr:to>
      <xdr:col>7</xdr:col>
      <xdr:colOff>15875</xdr:colOff>
      <xdr:row>59</xdr:row>
      <xdr:rowOff>50800</xdr:rowOff>
    </xdr:to>
    <xdr:cxnSp macro="">
      <xdr:nvCxnSpPr>
        <xdr:cNvPr id="188" name="直線コネクタ 187"/>
        <xdr:cNvCxnSpPr/>
      </xdr:nvCxnSpPr>
      <xdr:spPr>
        <a:xfrm>
          <a:off x="3987800" y="10052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73677</xdr:rowOff>
    </xdr:from>
    <xdr:ext cx="762000" cy="259045"/>
    <xdr:sp macro="" textlink="">
      <xdr:nvSpPr>
        <xdr:cNvPr id="189" name="扶助費平均値テキスト"/>
        <xdr:cNvSpPr txBox="1"/>
      </xdr:nvSpPr>
      <xdr:spPr>
        <a:xfrm>
          <a:off x="4914900" y="984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0" name="フローチャート : 判断 189"/>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107950</xdr:rowOff>
    </xdr:from>
    <xdr:to>
      <xdr:col>5</xdr:col>
      <xdr:colOff>549275</xdr:colOff>
      <xdr:row>59</xdr:row>
      <xdr:rowOff>146050</xdr:rowOff>
    </xdr:to>
    <xdr:cxnSp macro="">
      <xdr:nvCxnSpPr>
        <xdr:cNvPr id="191" name="直線コネクタ 190"/>
        <xdr:cNvCxnSpPr/>
      </xdr:nvCxnSpPr>
      <xdr:spPr>
        <a:xfrm flipV="1">
          <a:off x="3098800" y="100520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92" name="フローチャート :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16527</xdr:rowOff>
    </xdr:from>
    <xdr:ext cx="736600" cy="259045"/>
    <xdr:sp macro="" textlink="">
      <xdr:nvSpPr>
        <xdr:cNvPr id="193" name="テキスト ボックス 192"/>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146050</xdr:rowOff>
    </xdr:from>
    <xdr:to>
      <xdr:col>4</xdr:col>
      <xdr:colOff>346075</xdr:colOff>
      <xdr:row>59</xdr:row>
      <xdr:rowOff>146050</xdr:rowOff>
    </xdr:to>
    <xdr:cxnSp macro="">
      <xdr:nvCxnSpPr>
        <xdr:cNvPr id="194" name="直線コネクタ 193"/>
        <xdr:cNvCxnSpPr/>
      </xdr:nvCxnSpPr>
      <xdr:spPr>
        <a:xfrm>
          <a:off x="2209800" y="10090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152400</xdr:rowOff>
    </xdr:from>
    <xdr:to>
      <xdr:col>4</xdr:col>
      <xdr:colOff>396875</xdr:colOff>
      <xdr:row>58</xdr:row>
      <xdr:rowOff>82550</xdr:rowOff>
    </xdr:to>
    <xdr:sp macro="" textlink="">
      <xdr:nvSpPr>
        <xdr:cNvPr id="195" name="フローチャート : 判断 194"/>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92727</xdr:rowOff>
    </xdr:from>
    <xdr:ext cx="762000" cy="259045"/>
    <xdr:sp macro="" textlink="">
      <xdr:nvSpPr>
        <xdr:cNvPr id="196" name="テキスト ボックス 195"/>
        <xdr:cNvSpPr txBox="1"/>
      </xdr:nvSpPr>
      <xdr:spPr>
        <a:xfrm>
          <a:off x="2717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88900</xdr:rowOff>
    </xdr:from>
    <xdr:to>
      <xdr:col>3</xdr:col>
      <xdr:colOff>142875</xdr:colOff>
      <xdr:row>58</xdr:row>
      <xdr:rowOff>146050</xdr:rowOff>
    </xdr:to>
    <xdr:cxnSp macro="">
      <xdr:nvCxnSpPr>
        <xdr:cNvPr id="197" name="直線コネクタ 196"/>
        <xdr:cNvCxnSpPr/>
      </xdr:nvCxnSpPr>
      <xdr:spPr>
        <a:xfrm>
          <a:off x="1320800" y="1003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8" name="フローチャート :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149877</xdr:rowOff>
    </xdr:from>
    <xdr:ext cx="762000" cy="259045"/>
    <xdr:sp macro="" textlink="">
      <xdr:nvSpPr>
        <xdr:cNvPr id="199" name="テキスト ボックス 198"/>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0" name="フローチャート :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111777</xdr:rowOff>
    </xdr:from>
    <xdr:ext cx="762000" cy="259045"/>
    <xdr:sp macro="" textlink="">
      <xdr:nvSpPr>
        <xdr:cNvPr id="201" name="テキスト ボックス 200"/>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0</xdr:rowOff>
    </xdr:from>
    <xdr:to>
      <xdr:col>7</xdr:col>
      <xdr:colOff>66675</xdr:colOff>
      <xdr:row>59</xdr:row>
      <xdr:rowOff>101600</xdr:rowOff>
    </xdr:to>
    <xdr:sp macro="" textlink="">
      <xdr:nvSpPr>
        <xdr:cNvPr id="207" name="円/楕円 206"/>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143527</xdr:rowOff>
    </xdr:from>
    <xdr:ext cx="762000" cy="259045"/>
    <xdr:sp macro="" textlink="">
      <xdr:nvSpPr>
        <xdr:cNvPr id="208" name="扶助費該当値テキスト"/>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57150</xdr:rowOff>
    </xdr:from>
    <xdr:to>
      <xdr:col>5</xdr:col>
      <xdr:colOff>600075</xdr:colOff>
      <xdr:row>58</xdr:row>
      <xdr:rowOff>158750</xdr:rowOff>
    </xdr:to>
    <xdr:sp macro="" textlink="">
      <xdr:nvSpPr>
        <xdr:cNvPr id="209" name="円/楕円 208"/>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143527</xdr:rowOff>
    </xdr:from>
    <xdr:ext cx="736600" cy="259045"/>
    <xdr:sp macro="" textlink="">
      <xdr:nvSpPr>
        <xdr:cNvPr id="210" name="テキスト ボックス 209"/>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95250</xdr:rowOff>
    </xdr:from>
    <xdr:to>
      <xdr:col>4</xdr:col>
      <xdr:colOff>396875</xdr:colOff>
      <xdr:row>60</xdr:row>
      <xdr:rowOff>25400</xdr:rowOff>
    </xdr:to>
    <xdr:sp macro="" textlink="">
      <xdr:nvSpPr>
        <xdr:cNvPr id="211" name="円/楕円 210"/>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10177</xdr:rowOff>
    </xdr:from>
    <xdr:ext cx="762000" cy="259045"/>
    <xdr:sp macro="" textlink="">
      <xdr:nvSpPr>
        <xdr:cNvPr id="212" name="テキスト ボックス 211"/>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95250</xdr:rowOff>
    </xdr:from>
    <xdr:to>
      <xdr:col>3</xdr:col>
      <xdr:colOff>193675</xdr:colOff>
      <xdr:row>59</xdr:row>
      <xdr:rowOff>25400</xdr:rowOff>
    </xdr:to>
    <xdr:sp macro="" textlink="">
      <xdr:nvSpPr>
        <xdr:cNvPr id="213" name="円/楕円 212"/>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10177</xdr:rowOff>
    </xdr:from>
    <xdr:ext cx="762000" cy="259045"/>
    <xdr:sp macro="" textlink="">
      <xdr:nvSpPr>
        <xdr:cNvPr id="214" name="テキスト ボックス 213"/>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38100</xdr:rowOff>
    </xdr:from>
    <xdr:to>
      <xdr:col>1</xdr:col>
      <xdr:colOff>676275</xdr:colOff>
      <xdr:row>58</xdr:row>
      <xdr:rowOff>139700</xdr:rowOff>
    </xdr:to>
    <xdr:sp macro="" textlink="">
      <xdr:nvSpPr>
        <xdr:cNvPr id="215" name="円/楕円 214"/>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124477</xdr:rowOff>
    </xdr:from>
    <xdr:ext cx="762000" cy="259045"/>
    <xdr:sp macro="" textlink="">
      <xdr:nvSpPr>
        <xdr:cNvPr id="216" name="テキスト ボックス 215"/>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後期高齢者医療</a:t>
          </a:r>
          <a:r>
            <a:rPr kumimoji="1" lang="ja-JP" altLang="ja-JP" sz="1300">
              <a:solidFill>
                <a:schemeClr val="dk1"/>
              </a:solidFill>
              <a:effectLst/>
              <a:latin typeface="+mn-lt"/>
              <a:ea typeface="+mn-ea"/>
              <a:cs typeface="+mn-cs"/>
            </a:rPr>
            <a:t>会計繰出金の増加（平成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年度の前年度比＋</a:t>
          </a:r>
          <a:r>
            <a:rPr kumimoji="1" lang="en-US" altLang="ja-JP" sz="1300">
              <a:solidFill>
                <a:schemeClr val="dk1"/>
              </a:solidFill>
              <a:effectLst/>
              <a:latin typeface="+mn-lt"/>
              <a:ea typeface="+mn-ea"/>
              <a:cs typeface="+mn-cs"/>
            </a:rPr>
            <a:t>5.5</a:t>
          </a:r>
          <a:r>
            <a:rPr kumimoji="1" lang="ja-JP" altLang="ja-JP" sz="1300">
              <a:solidFill>
                <a:schemeClr val="dk1"/>
              </a:solidFill>
              <a:effectLst/>
              <a:latin typeface="+mn-lt"/>
              <a:ea typeface="+mn-ea"/>
              <a:cs typeface="+mn-cs"/>
            </a:rPr>
            <a:t>億円）など、主に繰出金の増加により比率は</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傾向にある。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また、累積赤字を抱える国民健康保険会計に対する収支補填の繰出金が多額に上っていること等から類似団体平均を上回っており、今後も保険料収納率の向上や医療費の適正化等に取り組み、</a:t>
          </a:r>
          <a:r>
            <a:rPr kumimoji="1" lang="ja-JP" altLang="en-US" sz="1300">
              <a:solidFill>
                <a:schemeClr val="dk1"/>
              </a:solidFill>
              <a:effectLst/>
              <a:latin typeface="+mn-lt"/>
              <a:ea typeface="+mn-ea"/>
              <a:cs typeface="+mn-cs"/>
            </a:rPr>
            <a:t>繰出金の抑制を図っていく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6" name="直線コネクタ 245"/>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7"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48" name="直線コネクタ 247"/>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20865</xdr:rowOff>
    </xdr:from>
    <xdr:to>
      <xdr:col>24</xdr:col>
      <xdr:colOff>31750</xdr:colOff>
      <xdr:row>57</xdr:row>
      <xdr:rowOff>69850</xdr:rowOff>
    </xdr:to>
    <xdr:cxnSp macro="">
      <xdr:nvCxnSpPr>
        <xdr:cNvPr id="251" name="直線コネクタ 250"/>
        <xdr:cNvCxnSpPr/>
      </xdr:nvCxnSpPr>
      <xdr:spPr>
        <a:xfrm>
          <a:off x="15671800" y="97935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27412</xdr:rowOff>
    </xdr:from>
    <xdr:ext cx="762000" cy="259045"/>
    <xdr:sp macro="" textlink="">
      <xdr:nvSpPr>
        <xdr:cNvPr id="252" name="その他平均値テキスト"/>
        <xdr:cNvSpPr txBox="1"/>
      </xdr:nvSpPr>
      <xdr:spPr>
        <a:xfrm>
          <a:off x="16598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3" name="フローチャート : 判断 252"/>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94343</xdr:rowOff>
    </xdr:from>
    <xdr:to>
      <xdr:col>22</xdr:col>
      <xdr:colOff>565150</xdr:colOff>
      <xdr:row>57</xdr:row>
      <xdr:rowOff>20865</xdr:rowOff>
    </xdr:to>
    <xdr:cxnSp macro="">
      <xdr:nvCxnSpPr>
        <xdr:cNvPr id="254" name="直線コネクタ 253"/>
        <xdr:cNvCxnSpPr/>
      </xdr:nvCxnSpPr>
      <xdr:spPr>
        <a:xfrm>
          <a:off x="14782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5" name="フローチャート : 判断 254"/>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57349</xdr:rowOff>
    </xdr:from>
    <xdr:ext cx="736600" cy="259045"/>
    <xdr:sp macro="" textlink="">
      <xdr:nvSpPr>
        <xdr:cNvPr id="256" name="テキスト ボックス 255"/>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29028</xdr:rowOff>
    </xdr:from>
    <xdr:to>
      <xdr:col>21</xdr:col>
      <xdr:colOff>361950</xdr:colOff>
      <xdr:row>56</xdr:row>
      <xdr:rowOff>94343</xdr:rowOff>
    </xdr:to>
    <xdr:cxnSp macro="">
      <xdr:nvCxnSpPr>
        <xdr:cNvPr id="257" name="直線コネクタ 256"/>
        <xdr:cNvCxnSpPr/>
      </xdr:nvCxnSpPr>
      <xdr:spPr>
        <a:xfrm>
          <a:off x="13893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58" name="フローチャート : 判断 257"/>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8362</xdr:rowOff>
    </xdr:from>
    <xdr:ext cx="762000" cy="259045"/>
    <xdr:sp macro="" textlink="">
      <xdr:nvSpPr>
        <xdr:cNvPr id="259" name="テキスト ボックス 258"/>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151493</xdr:rowOff>
    </xdr:from>
    <xdr:to>
      <xdr:col>20</xdr:col>
      <xdr:colOff>158750</xdr:colOff>
      <xdr:row>56</xdr:row>
      <xdr:rowOff>29028</xdr:rowOff>
    </xdr:to>
    <xdr:cxnSp macro="">
      <xdr:nvCxnSpPr>
        <xdr:cNvPr id="260" name="直線コネクタ 259"/>
        <xdr:cNvCxnSpPr/>
      </xdr:nvCxnSpPr>
      <xdr:spPr>
        <a:xfrm>
          <a:off x="13004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1" name="フローチャート : 判断 260"/>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114499</xdr:rowOff>
    </xdr:from>
    <xdr:ext cx="762000" cy="259045"/>
    <xdr:sp macro="" textlink="">
      <xdr:nvSpPr>
        <xdr:cNvPr id="262" name="テキスト ボックス 261"/>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3" name="フローチャート : 判断 262"/>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32855</xdr:rowOff>
    </xdr:from>
    <xdr:ext cx="762000" cy="259045"/>
    <xdr:sp macro="" textlink="">
      <xdr:nvSpPr>
        <xdr:cNvPr id="264" name="テキスト ボックス 263"/>
        <xdr:cNvSpPr txBox="1"/>
      </xdr:nvSpPr>
      <xdr:spPr>
        <a:xfrm>
          <a:off x="12623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70" name="円/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141515</xdr:rowOff>
    </xdr:from>
    <xdr:to>
      <xdr:col>22</xdr:col>
      <xdr:colOff>615950</xdr:colOff>
      <xdr:row>57</xdr:row>
      <xdr:rowOff>71665</xdr:rowOff>
    </xdr:to>
    <xdr:sp macro="" textlink="">
      <xdr:nvSpPr>
        <xdr:cNvPr id="272" name="円/楕円 271"/>
        <xdr:cNvSpPr/>
      </xdr:nvSpPr>
      <xdr:spPr>
        <a:xfrm>
          <a:off x="15621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56442</xdr:rowOff>
    </xdr:from>
    <xdr:ext cx="736600" cy="259045"/>
    <xdr:sp macro="" textlink="">
      <xdr:nvSpPr>
        <xdr:cNvPr id="273" name="テキスト ボックス 272"/>
        <xdr:cNvSpPr txBox="1"/>
      </xdr:nvSpPr>
      <xdr:spPr>
        <a:xfrm>
          <a:off x="15290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43543</xdr:rowOff>
    </xdr:from>
    <xdr:to>
      <xdr:col>21</xdr:col>
      <xdr:colOff>412750</xdr:colOff>
      <xdr:row>56</xdr:row>
      <xdr:rowOff>145143</xdr:rowOff>
    </xdr:to>
    <xdr:sp macro="" textlink="">
      <xdr:nvSpPr>
        <xdr:cNvPr id="274" name="円/楕円 273"/>
        <xdr:cNvSpPr/>
      </xdr:nvSpPr>
      <xdr:spPr>
        <a:xfrm>
          <a:off x="14732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129920</xdr:rowOff>
    </xdr:from>
    <xdr:ext cx="762000" cy="259045"/>
    <xdr:sp macro="" textlink="">
      <xdr:nvSpPr>
        <xdr:cNvPr id="275" name="テキスト ボックス 274"/>
        <xdr:cNvSpPr txBox="1"/>
      </xdr:nvSpPr>
      <xdr:spPr>
        <a:xfrm>
          <a:off x="14401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149678</xdr:rowOff>
    </xdr:from>
    <xdr:to>
      <xdr:col>20</xdr:col>
      <xdr:colOff>209550</xdr:colOff>
      <xdr:row>56</xdr:row>
      <xdr:rowOff>79828</xdr:rowOff>
    </xdr:to>
    <xdr:sp macro="" textlink="">
      <xdr:nvSpPr>
        <xdr:cNvPr id="276" name="円/楕円 275"/>
        <xdr:cNvSpPr/>
      </xdr:nvSpPr>
      <xdr:spPr>
        <a:xfrm>
          <a:off x="13843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64605</xdr:rowOff>
    </xdr:from>
    <xdr:ext cx="762000" cy="259045"/>
    <xdr:sp macro="" textlink="">
      <xdr:nvSpPr>
        <xdr:cNvPr id="277" name="テキスト ボックス 276"/>
        <xdr:cNvSpPr txBox="1"/>
      </xdr:nvSpPr>
      <xdr:spPr>
        <a:xfrm>
          <a:off x="13512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78" name="円/楕円 277"/>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15620</xdr:rowOff>
    </xdr:from>
    <xdr:ext cx="762000" cy="259045"/>
    <xdr:sp macro="" textlink="">
      <xdr:nvSpPr>
        <xdr:cNvPr id="279" name="テキスト ボックス 278"/>
        <xdr:cNvSpPr txBox="1"/>
      </xdr:nvSpPr>
      <xdr:spPr>
        <a:xfrm>
          <a:off x="12623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行財政改革計画に基づき、各種団体等への補助金や事業負担金を定期的に見直していること等から、比率は類似団体平均を下回り推移している。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生活保護に係る国庫支出金返還金</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下水道事業会計</a:t>
          </a:r>
          <a:r>
            <a:rPr kumimoji="1" lang="ja-JP" altLang="ja-JP" sz="1300">
              <a:solidFill>
                <a:schemeClr val="dk1"/>
              </a:solidFill>
              <a:effectLst/>
              <a:latin typeface="+mn-lt"/>
              <a:ea typeface="+mn-ea"/>
              <a:cs typeface="+mn-cs"/>
            </a:rPr>
            <a:t>会計に対する補助金の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などにより、経常経費充当一般財源が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したもの。</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今後も必要性や効果等を検証し、継続的な見直しに努める。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7" name="直線コネクタ 306"/>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08"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09" name="直線コネクタ 308"/>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0"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1" name="直線コネクタ 310"/>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35</xdr:row>
      <xdr:rowOff>69850</xdr:rowOff>
    </xdr:to>
    <xdr:cxnSp macro="">
      <xdr:nvCxnSpPr>
        <xdr:cNvPr id="312" name="直線コネクタ 311"/>
        <xdr:cNvCxnSpPr/>
      </xdr:nvCxnSpPr>
      <xdr:spPr>
        <a:xfrm flipV="1">
          <a:off x="15671800" y="603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13"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4" name="フローチャート :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6350</xdr:rowOff>
    </xdr:from>
    <xdr:to>
      <xdr:col>22</xdr:col>
      <xdr:colOff>565150</xdr:colOff>
      <xdr:row>35</xdr:row>
      <xdr:rowOff>69850</xdr:rowOff>
    </xdr:to>
    <xdr:cxnSp macro="">
      <xdr:nvCxnSpPr>
        <xdr:cNvPr id="315" name="直線コネクタ 314"/>
        <xdr:cNvCxnSpPr/>
      </xdr:nvCxnSpPr>
      <xdr:spPr>
        <a:xfrm>
          <a:off x="14782800" y="6007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17" name="テキスト ボックス 316"/>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6350</xdr:rowOff>
    </xdr:from>
    <xdr:to>
      <xdr:col>21</xdr:col>
      <xdr:colOff>361950</xdr:colOff>
      <xdr:row>35</xdr:row>
      <xdr:rowOff>120650</xdr:rowOff>
    </xdr:to>
    <xdr:cxnSp macro="">
      <xdr:nvCxnSpPr>
        <xdr:cNvPr id="318" name="直線コネクタ 317"/>
        <xdr:cNvCxnSpPr/>
      </xdr:nvCxnSpPr>
      <xdr:spPr>
        <a:xfrm flipV="1">
          <a:off x="13893800" y="6007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19" name="フローチャート : 判断 318"/>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0" name="テキスト ボックス 319"/>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120650</xdr:rowOff>
    </xdr:from>
    <xdr:to>
      <xdr:col>20</xdr:col>
      <xdr:colOff>158750</xdr:colOff>
      <xdr:row>35</xdr:row>
      <xdr:rowOff>120650</xdr:rowOff>
    </xdr:to>
    <xdr:cxnSp macro="">
      <xdr:nvCxnSpPr>
        <xdr:cNvPr id="321" name="直線コネクタ 320"/>
        <xdr:cNvCxnSpPr/>
      </xdr:nvCxnSpPr>
      <xdr:spPr>
        <a:xfrm>
          <a:off x="13004800" y="612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2" name="フローチャート : 判断 321"/>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3" name="テキスト ボックス 322"/>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4" name="フローチャート : 判断 323"/>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99077</xdr:rowOff>
    </xdr:from>
    <xdr:ext cx="762000" cy="259045"/>
    <xdr:sp macro="" textlink="">
      <xdr:nvSpPr>
        <xdr:cNvPr id="325" name="テキスト ボックス 324"/>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31" name="円/楕円 330"/>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32"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33" name="円/楕円 332"/>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34" name="テキスト ボックス 333"/>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127000</xdr:rowOff>
    </xdr:from>
    <xdr:to>
      <xdr:col>21</xdr:col>
      <xdr:colOff>412750</xdr:colOff>
      <xdr:row>35</xdr:row>
      <xdr:rowOff>57150</xdr:rowOff>
    </xdr:to>
    <xdr:sp macro="" textlink="">
      <xdr:nvSpPr>
        <xdr:cNvPr id="335" name="円/楕円 334"/>
        <xdr:cNvSpPr/>
      </xdr:nvSpPr>
      <xdr:spPr>
        <a:xfrm>
          <a:off x="14732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67327</xdr:rowOff>
    </xdr:from>
    <xdr:ext cx="762000" cy="259045"/>
    <xdr:sp macro="" textlink="">
      <xdr:nvSpPr>
        <xdr:cNvPr id="336" name="テキスト ボックス 335"/>
        <xdr:cNvSpPr txBox="1"/>
      </xdr:nvSpPr>
      <xdr:spPr>
        <a:xfrm>
          <a:off x="14401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69850</xdr:rowOff>
    </xdr:from>
    <xdr:to>
      <xdr:col>20</xdr:col>
      <xdr:colOff>209550</xdr:colOff>
      <xdr:row>36</xdr:row>
      <xdr:rowOff>0</xdr:rowOff>
    </xdr:to>
    <xdr:sp macro="" textlink="">
      <xdr:nvSpPr>
        <xdr:cNvPr id="337" name="円/楕円 336"/>
        <xdr:cNvSpPr/>
      </xdr:nvSpPr>
      <xdr:spPr>
        <a:xfrm>
          <a:off x="13843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10177</xdr:rowOff>
    </xdr:from>
    <xdr:ext cx="762000" cy="259045"/>
    <xdr:sp macro="" textlink="">
      <xdr:nvSpPr>
        <xdr:cNvPr id="338" name="テキスト ボックス 337"/>
        <xdr:cNvSpPr txBox="1"/>
      </xdr:nvSpPr>
      <xdr:spPr>
        <a:xfrm>
          <a:off x="13512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69850</xdr:rowOff>
    </xdr:from>
    <xdr:to>
      <xdr:col>19</xdr:col>
      <xdr:colOff>6350</xdr:colOff>
      <xdr:row>36</xdr:row>
      <xdr:rowOff>0</xdr:rowOff>
    </xdr:to>
    <xdr:sp macro="" textlink="">
      <xdr:nvSpPr>
        <xdr:cNvPr id="339" name="円/楕円 338"/>
        <xdr:cNvSpPr/>
      </xdr:nvSpPr>
      <xdr:spPr>
        <a:xfrm>
          <a:off x="12954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10177</xdr:rowOff>
    </xdr:from>
    <xdr:ext cx="762000" cy="259045"/>
    <xdr:sp macro="" textlink="">
      <xdr:nvSpPr>
        <xdr:cNvPr id="340" name="テキスト ボックス 339"/>
        <xdr:cNvSpPr txBox="1"/>
      </xdr:nvSpPr>
      <xdr:spPr>
        <a:xfrm>
          <a:off x="12623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年度以降、投資的経費の抑制や繰上償還の推進等に取り組み、臨時財政対策債分を除く元利償還金が減少傾向（平成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億円）にあ</a:t>
          </a:r>
          <a:r>
            <a:rPr kumimoji="1" lang="ja-JP" altLang="en-US" sz="1100">
              <a:solidFill>
                <a:schemeClr val="dk1"/>
              </a:solidFill>
              <a:effectLst/>
              <a:latin typeface="+mn-lt"/>
              <a:ea typeface="+mn-ea"/>
              <a:cs typeface="+mn-cs"/>
            </a:rPr>
            <a:t>ることなどにより、近年は横ばいで推移している。平成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年度についても同水準を維持</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国県道整備に係る市債や臨時財政対策債の発行により公債費は増加すると見込まれるものの、財政の中期見通しに基づく投資的経費の総額管理等による計画的な市債発行により、公債費負担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0" name="直線コネクタ 369"/>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83457</xdr:rowOff>
    </xdr:from>
    <xdr:to>
      <xdr:col>7</xdr:col>
      <xdr:colOff>15875</xdr:colOff>
      <xdr:row>74</xdr:row>
      <xdr:rowOff>127000</xdr:rowOff>
    </xdr:to>
    <xdr:cxnSp macro="">
      <xdr:nvCxnSpPr>
        <xdr:cNvPr id="375" name="直線コネクタ 374"/>
        <xdr:cNvCxnSpPr/>
      </xdr:nvCxnSpPr>
      <xdr:spPr>
        <a:xfrm>
          <a:off x="3987800" y="12770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119034</xdr:rowOff>
    </xdr:from>
    <xdr:ext cx="762000" cy="259045"/>
    <xdr:sp macro="" textlink="">
      <xdr:nvSpPr>
        <xdr:cNvPr id="376"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7" name="フローチャート : 判断 376"/>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83457</xdr:rowOff>
    </xdr:from>
    <xdr:to>
      <xdr:col>5</xdr:col>
      <xdr:colOff>549275</xdr:colOff>
      <xdr:row>74</xdr:row>
      <xdr:rowOff>127000</xdr:rowOff>
    </xdr:to>
    <xdr:cxnSp macro="">
      <xdr:nvCxnSpPr>
        <xdr:cNvPr id="378" name="直線コネクタ 377"/>
        <xdr:cNvCxnSpPr/>
      </xdr:nvCxnSpPr>
      <xdr:spPr>
        <a:xfrm flipV="1">
          <a:off x="3098800" y="12770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9" name="フローチャート : 判断 378"/>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80" name="テキスト ボックス 379"/>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127000</xdr:rowOff>
    </xdr:from>
    <xdr:to>
      <xdr:col>4</xdr:col>
      <xdr:colOff>346075</xdr:colOff>
      <xdr:row>74</xdr:row>
      <xdr:rowOff>170543</xdr:rowOff>
    </xdr:to>
    <xdr:cxnSp macro="">
      <xdr:nvCxnSpPr>
        <xdr:cNvPr id="381" name="直線コネクタ 380"/>
        <xdr:cNvCxnSpPr/>
      </xdr:nvCxnSpPr>
      <xdr:spPr>
        <a:xfrm flipV="1">
          <a:off x="2209800" y="12814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2" name="フローチャート : 判断 381"/>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83656</xdr:rowOff>
    </xdr:from>
    <xdr:ext cx="762000" cy="259045"/>
    <xdr:sp macro="" textlink="">
      <xdr:nvSpPr>
        <xdr:cNvPr id="383" name="テキスト ボックス 382"/>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170543</xdr:rowOff>
    </xdr:from>
    <xdr:to>
      <xdr:col>3</xdr:col>
      <xdr:colOff>142875</xdr:colOff>
      <xdr:row>75</xdr:row>
      <xdr:rowOff>53522</xdr:rowOff>
    </xdr:to>
    <xdr:cxnSp macro="">
      <xdr:nvCxnSpPr>
        <xdr:cNvPr id="384" name="直線コネクタ 383"/>
        <xdr:cNvCxnSpPr/>
      </xdr:nvCxnSpPr>
      <xdr:spPr>
        <a:xfrm flipV="1">
          <a:off x="1320800" y="12857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5" name="フローチャート : 判断 384"/>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6" name="テキスト ボックス 385"/>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7" name="フローチャート : 判断 386"/>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88" name="テキスト ボックス 387"/>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76200</xdr:rowOff>
    </xdr:from>
    <xdr:to>
      <xdr:col>7</xdr:col>
      <xdr:colOff>66675</xdr:colOff>
      <xdr:row>75</xdr:row>
      <xdr:rowOff>6350</xdr:rowOff>
    </xdr:to>
    <xdr:sp macro="" textlink="">
      <xdr:nvSpPr>
        <xdr:cNvPr id="394" name="円/楕円 393"/>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92727</xdr:rowOff>
    </xdr:from>
    <xdr:ext cx="762000" cy="259045"/>
    <xdr:sp macro="" textlink="">
      <xdr:nvSpPr>
        <xdr:cNvPr id="395"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32657</xdr:rowOff>
    </xdr:from>
    <xdr:to>
      <xdr:col>5</xdr:col>
      <xdr:colOff>600075</xdr:colOff>
      <xdr:row>74</xdr:row>
      <xdr:rowOff>134257</xdr:rowOff>
    </xdr:to>
    <xdr:sp macro="" textlink="">
      <xdr:nvSpPr>
        <xdr:cNvPr id="396" name="円/楕円 395"/>
        <xdr:cNvSpPr/>
      </xdr:nvSpPr>
      <xdr:spPr>
        <a:xfrm>
          <a:off x="3937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144434</xdr:rowOff>
    </xdr:from>
    <xdr:ext cx="736600" cy="259045"/>
    <xdr:sp macro="" textlink="">
      <xdr:nvSpPr>
        <xdr:cNvPr id="397" name="テキスト ボックス 396"/>
        <xdr:cNvSpPr txBox="1"/>
      </xdr:nvSpPr>
      <xdr:spPr>
        <a:xfrm>
          <a:off x="3606800" y="1248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76200</xdr:rowOff>
    </xdr:from>
    <xdr:to>
      <xdr:col>4</xdr:col>
      <xdr:colOff>396875</xdr:colOff>
      <xdr:row>75</xdr:row>
      <xdr:rowOff>6350</xdr:rowOff>
    </xdr:to>
    <xdr:sp macro="" textlink="">
      <xdr:nvSpPr>
        <xdr:cNvPr id="398" name="円/楕円 397"/>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16527</xdr:rowOff>
    </xdr:from>
    <xdr:ext cx="762000" cy="259045"/>
    <xdr:sp macro="" textlink="">
      <xdr:nvSpPr>
        <xdr:cNvPr id="399" name="テキスト ボックス 398"/>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119743</xdr:rowOff>
    </xdr:from>
    <xdr:to>
      <xdr:col>3</xdr:col>
      <xdr:colOff>193675</xdr:colOff>
      <xdr:row>75</xdr:row>
      <xdr:rowOff>49893</xdr:rowOff>
    </xdr:to>
    <xdr:sp macro="" textlink="">
      <xdr:nvSpPr>
        <xdr:cNvPr id="400" name="円/楕円 399"/>
        <xdr:cNvSpPr/>
      </xdr:nvSpPr>
      <xdr:spPr>
        <a:xfrm>
          <a:off x="21590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60070</xdr:rowOff>
    </xdr:from>
    <xdr:ext cx="762000" cy="259045"/>
    <xdr:sp macro="" textlink="">
      <xdr:nvSpPr>
        <xdr:cNvPr id="401" name="テキスト ボックス 400"/>
        <xdr:cNvSpPr txBox="1"/>
      </xdr:nvSpPr>
      <xdr:spPr>
        <a:xfrm>
          <a:off x="18288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2722</xdr:rowOff>
    </xdr:from>
    <xdr:to>
      <xdr:col>1</xdr:col>
      <xdr:colOff>676275</xdr:colOff>
      <xdr:row>75</xdr:row>
      <xdr:rowOff>104322</xdr:rowOff>
    </xdr:to>
    <xdr:sp macro="" textlink="">
      <xdr:nvSpPr>
        <xdr:cNvPr id="402" name="円/楕円 401"/>
        <xdr:cNvSpPr/>
      </xdr:nvSpPr>
      <xdr:spPr>
        <a:xfrm>
          <a:off x="1270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114499</xdr:rowOff>
    </xdr:from>
    <xdr:ext cx="762000" cy="259045"/>
    <xdr:sp macro="" textlink="">
      <xdr:nvSpPr>
        <xdr:cNvPr id="403" name="テキスト ボックス 402"/>
        <xdr:cNvSpPr txBox="1"/>
      </xdr:nvSpPr>
      <xdr:spPr>
        <a:xfrm>
          <a:off x="939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扶助</a:t>
          </a:r>
          <a:r>
            <a:rPr kumimoji="1" lang="ja-JP" altLang="ja-JP" sz="1300">
              <a:solidFill>
                <a:sysClr val="windowText" lastClr="000000"/>
              </a:solidFill>
              <a:effectLst/>
              <a:latin typeface="+mn-lt"/>
              <a:ea typeface="+mn-ea"/>
              <a:cs typeface="+mn-cs"/>
            </a:rPr>
            <a:t>費に係る経常経費充当一般財源（平成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年度の前年度比＋</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億円）や物件費に係る経常経費充当一般</a:t>
          </a:r>
          <a:r>
            <a:rPr kumimoji="1" lang="ja-JP" altLang="en-US" sz="1300">
              <a:solidFill>
                <a:sysClr val="windowText" lastClr="000000"/>
              </a:solidFill>
              <a:effectLst/>
              <a:latin typeface="+mn-lt"/>
              <a:ea typeface="+mn-ea"/>
              <a:cs typeface="+mn-cs"/>
            </a:rPr>
            <a:t>財源</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年度の前年度比＋</a:t>
          </a:r>
          <a:r>
            <a:rPr kumimoji="1" lang="en-US" altLang="ja-JP" sz="1300">
              <a:solidFill>
                <a:sysClr val="windowText" lastClr="000000"/>
              </a:solidFill>
              <a:effectLst/>
              <a:latin typeface="+mn-lt"/>
              <a:ea typeface="+mn-ea"/>
              <a:cs typeface="+mn-cs"/>
            </a:rPr>
            <a:t>7</a:t>
          </a:r>
          <a:r>
            <a:rPr kumimoji="1" lang="ja-JP" altLang="ja-JP" sz="1300">
              <a:solidFill>
                <a:sysClr val="windowText" lastClr="000000"/>
              </a:solidFill>
              <a:effectLst/>
              <a:latin typeface="+mn-lt"/>
              <a:ea typeface="+mn-ea"/>
              <a:cs typeface="+mn-cs"/>
            </a:rPr>
            <a:t>億円）</a:t>
          </a:r>
          <a:r>
            <a:rPr kumimoji="1" lang="ja-JP" altLang="en-US" sz="1300">
              <a:solidFill>
                <a:sysClr val="windowText" lastClr="000000"/>
              </a:solidFill>
              <a:effectLst/>
              <a:latin typeface="+mn-lt"/>
              <a:ea typeface="+mn-ea"/>
              <a:cs typeface="+mn-cs"/>
            </a:rPr>
            <a:t>の増</a:t>
          </a:r>
          <a:r>
            <a:rPr kumimoji="1" lang="ja-JP" altLang="ja-JP" sz="1300">
              <a:solidFill>
                <a:sysClr val="windowText" lastClr="000000"/>
              </a:solidFill>
              <a:effectLst/>
              <a:latin typeface="+mn-lt"/>
              <a:ea typeface="+mn-ea"/>
              <a:cs typeface="+mn-cs"/>
            </a:rPr>
            <a:t>等により</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比率は</a:t>
          </a:r>
          <a:r>
            <a:rPr kumimoji="1" lang="ja-JP" altLang="en-US" sz="1300">
              <a:solidFill>
                <a:sysClr val="windowText" lastClr="000000"/>
              </a:solidFill>
              <a:effectLst/>
              <a:latin typeface="+mn-lt"/>
              <a:ea typeface="+mn-ea"/>
              <a:cs typeface="+mn-cs"/>
            </a:rPr>
            <a:t>上昇</a:t>
          </a:r>
          <a:r>
            <a:rPr kumimoji="1" lang="ja-JP" altLang="ja-JP" sz="1300">
              <a:solidFill>
                <a:sysClr val="windowText" lastClr="000000"/>
              </a:solidFill>
              <a:effectLst/>
              <a:latin typeface="+mn-lt"/>
              <a:ea typeface="+mn-ea"/>
              <a:cs typeface="+mn-cs"/>
            </a:rPr>
            <a:t>傾向にある。</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今後も行財政改革に取り組み、比率の改善に努める。</a:t>
          </a:r>
          <a:endParaRPr lang="ja-JP" altLang="ja-JP" sz="13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81</xdr:row>
      <xdr:rowOff>133858</xdr:rowOff>
    </xdr:to>
    <xdr:cxnSp macro="">
      <xdr:nvCxnSpPr>
        <xdr:cNvPr id="429" name="直線コネクタ 428"/>
        <xdr:cNvCxnSpPr/>
      </xdr:nvCxnSpPr>
      <xdr:spPr>
        <a:xfrm flipV="1">
          <a:off x="16510000" y="12558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0"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1" name="直線コネクタ 430"/>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32"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33" name="直線コネクタ 432"/>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xdr:rowOff>
    </xdr:from>
    <xdr:to>
      <xdr:col>24</xdr:col>
      <xdr:colOff>31750</xdr:colOff>
      <xdr:row>75</xdr:row>
      <xdr:rowOff>101854</xdr:rowOff>
    </xdr:to>
    <xdr:cxnSp macro="">
      <xdr:nvCxnSpPr>
        <xdr:cNvPr id="434" name="直線コネクタ 433"/>
        <xdr:cNvCxnSpPr/>
      </xdr:nvCxnSpPr>
      <xdr:spPr>
        <a:xfrm>
          <a:off x="15671800" y="128600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151147</xdr:rowOff>
    </xdr:from>
    <xdr:ext cx="762000" cy="259045"/>
    <xdr:sp macro="" textlink="">
      <xdr:nvSpPr>
        <xdr:cNvPr id="435" name="公債費以外平均値テキスト"/>
        <xdr:cNvSpPr txBox="1"/>
      </xdr:nvSpPr>
      <xdr:spPr>
        <a:xfrm>
          <a:off x="16598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6" name="フローチャート : 判断 435"/>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108712</xdr:rowOff>
    </xdr:from>
    <xdr:to>
      <xdr:col>22</xdr:col>
      <xdr:colOff>565150</xdr:colOff>
      <xdr:row>75</xdr:row>
      <xdr:rowOff>1270</xdr:rowOff>
    </xdr:to>
    <xdr:cxnSp macro="">
      <xdr:nvCxnSpPr>
        <xdr:cNvPr id="437" name="直線コネクタ 436"/>
        <xdr:cNvCxnSpPr/>
      </xdr:nvCxnSpPr>
      <xdr:spPr>
        <a:xfrm>
          <a:off x="14782800" y="127960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158496</xdr:rowOff>
    </xdr:from>
    <xdr:to>
      <xdr:col>22</xdr:col>
      <xdr:colOff>615950</xdr:colOff>
      <xdr:row>75</xdr:row>
      <xdr:rowOff>88646</xdr:rowOff>
    </xdr:to>
    <xdr:sp macro="" textlink="">
      <xdr:nvSpPr>
        <xdr:cNvPr id="438" name="フローチャート : 判断 437"/>
        <xdr:cNvSpPr/>
      </xdr:nvSpPr>
      <xdr:spPr>
        <a:xfrm>
          <a:off x="15621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73423</xdr:rowOff>
    </xdr:from>
    <xdr:ext cx="736600" cy="259045"/>
    <xdr:sp macro="" textlink="">
      <xdr:nvSpPr>
        <xdr:cNvPr id="439" name="テキスト ボックス 438"/>
        <xdr:cNvSpPr txBox="1"/>
      </xdr:nvSpPr>
      <xdr:spPr>
        <a:xfrm>
          <a:off x="15290800" y="1293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143002</xdr:rowOff>
    </xdr:from>
    <xdr:to>
      <xdr:col>21</xdr:col>
      <xdr:colOff>361950</xdr:colOff>
      <xdr:row>74</xdr:row>
      <xdr:rowOff>108712</xdr:rowOff>
    </xdr:to>
    <xdr:cxnSp macro="">
      <xdr:nvCxnSpPr>
        <xdr:cNvPr id="440" name="直線コネクタ 439"/>
        <xdr:cNvCxnSpPr/>
      </xdr:nvCxnSpPr>
      <xdr:spPr>
        <a:xfrm>
          <a:off x="13893800" y="1265885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1" name="フローチャート : 判断 440"/>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155719</xdr:rowOff>
    </xdr:from>
    <xdr:ext cx="762000" cy="259045"/>
    <xdr:sp macro="" textlink="">
      <xdr:nvSpPr>
        <xdr:cNvPr id="442" name="テキスト ボックス 441"/>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60706</xdr:rowOff>
    </xdr:from>
    <xdr:to>
      <xdr:col>20</xdr:col>
      <xdr:colOff>158750</xdr:colOff>
      <xdr:row>73</xdr:row>
      <xdr:rowOff>143002</xdr:rowOff>
    </xdr:to>
    <xdr:cxnSp macro="">
      <xdr:nvCxnSpPr>
        <xdr:cNvPr id="443" name="直線コネクタ 442"/>
        <xdr:cNvCxnSpPr/>
      </xdr:nvCxnSpPr>
      <xdr:spPr>
        <a:xfrm>
          <a:off x="13004800" y="125765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4" name="フローチャート : 判断 443"/>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271</xdr:rowOff>
    </xdr:from>
    <xdr:ext cx="762000" cy="259045"/>
    <xdr:sp macro="" textlink="">
      <xdr:nvSpPr>
        <xdr:cNvPr id="445" name="テキスト ボックス 444"/>
        <xdr:cNvSpPr txBox="1"/>
      </xdr:nvSpPr>
      <xdr:spPr>
        <a:xfrm>
          <a:off x="13512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46" name="フローチャート : 判断 445"/>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64279</xdr:rowOff>
    </xdr:from>
    <xdr:ext cx="762000" cy="259045"/>
    <xdr:sp macro="" textlink="">
      <xdr:nvSpPr>
        <xdr:cNvPr id="447" name="テキスト ボックス 446"/>
        <xdr:cNvSpPr txBox="1"/>
      </xdr:nvSpPr>
      <xdr:spPr>
        <a:xfrm>
          <a:off x="12623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51054</xdr:rowOff>
    </xdr:from>
    <xdr:to>
      <xdr:col>24</xdr:col>
      <xdr:colOff>82550</xdr:colOff>
      <xdr:row>75</xdr:row>
      <xdr:rowOff>152654</xdr:rowOff>
    </xdr:to>
    <xdr:sp macro="" textlink="">
      <xdr:nvSpPr>
        <xdr:cNvPr id="453" name="円/楕円 452"/>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67581</xdr:rowOff>
    </xdr:from>
    <xdr:ext cx="762000" cy="259045"/>
    <xdr:sp macro="" textlink="">
      <xdr:nvSpPr>
        <xdr:cNvPr id="454"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121920</xdr:rowOff>
    </xdr:from>
    <xdr:to>
      <xdr:col>22</xdr:col>
      <xdr:colOff>615950</xdr:colOff>
      <xdr:row>75</xdr:row>
      <xdr:rowOff>52070</xdr:rowOff>
    </xdr:to>
    <xdr:sp macro="" textlink="">
      <xdr:nvSpPr>
        <xdr:cNvPr id="455" name="円/楕円 454"/>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62247</xdr:rowOff>
    </xdr:from>
    <xdr:ext cx="736600" cy="259045"/>
    <xdr:sp macro="" textlink="">
      <xdr:nvSpPr>
        <xdr:cNvPr id="456" name="テキスト ボックス 455"/>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57912</xdr:rowOff>
    </xdr:from>
    <xdr:to>
      <xdr:col>21</xdr:col>
      <xdr:colOff>412750</xdr:colOff>
      <xdr:row>74</xdr:row>
      <xdr:rowOff>159512</xdr:rowOff>
    </xdr:to>
    <xdr:sp macro="" textlink="">
      <xdr:nvSpPr>
        <xdr:cNvPr id="457" name="円/楕円 456"/>
        <xdr:cNvSpPr/>
      </xdr:nvSpPr>
      <xdr:spPr>
        <a:xfrm>
          <a:off x="14732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169689</xdr:rowOff>
    </xdr:from>
    <xdr:ext cx="762000" cy="259045"/>
    <xdr:sp macro="" textlink="">
      <xdr:nvSpPr>
        <xdr:cNvPr id="458" name="テキスト ボックス 457"/>
        <xdr:cNvSpPr txBox="1"/>
      </xdr:nvSpPr>
      <xdr:spPr>
        <a:xfrm>
          <a:off x="14401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92202</xdr:rowOff>
    </xdr:from>
    <xdr:to>
      <xdr:col>20</xdr:col>
      <xdr:colOff>209550</xdr:colOff>
      <xdr:row>74</xdr:row>
      <xdr:rowOff>22352</xdr:rowOff>
    </xdr:to>
    <xdr:sp macro="" textlink="">
      <xdr:nvSpPr>
        <xdr:cNvPr id="459" name="円/楕円 458"/>
        <xdr:cNvSpPr/>
      </xdr:nvSpPr>
      <xdr:spPr>
        <a:xfrm>
          <a:off x="13843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32529</xdr:rowOff>
    </xdr:from>
    <xdr:ext cx="762000" cy="259045"/>
    <xdr:sp macro="" textlink="">
      <xdr:nvSpPr>
        <xdr:cNvPr id="460" name="テキスト ボックス 459"/>
        <xdr:cNvSpPr txBox="1"/>
      </xdr:nvSpPr>
      <xdr:spPr>
        <a:xfrm>
          <a:off x="13512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9906</xdr:rowOff>
    </xdr:from>
    <xdr:to>
      <xdr:col>19</xdr:col>
      <xdr:colOff>6350</xdr:colOff>
      <xdr:row>73</xdr:row>
      <xdr:rowOff>111506</xdr:rowOff>
    </xdr:to>
    <xdr:sp macro="" textlink="">
      <xdr:nvSpPr>
        <xdr:cNvPr id="461" name="円/楕円 460"/>
        <xdr:cNvSpPr/>
      </xdr:nvSpPr>
      <xdr:spPr>
        <a:xfrm>
          <a:off x="12954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121683</xdr:rowOff>
    </xdr:from>
    <xdr:ext cx="762000" cy="259045"/>
    <xdr:sp macro="" textlink="">
      <xdr:nvSpPr>
        <xdr:cNvPr id="462" name="テキスト ボックス 461"/>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熊本県熊本市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36231</xdr:rowOff>
    </xdr:from>
    <xdr:to>
      <xdr:col>4</xdr:col>
      <xdr:colOff>1117600</xdr:colOff>
      <xdr:row>15</xdr:row>
      <xdr:rowOff>80625</xdr:rowOff>
    </xdr:to>
    <xdr:cxnSp macro="">
      <xdr:nvCxnSpPr>
        <xdr:cNvPr id="48" name="直線コネクタ 47"/>
        <xdr:cNvCxnSpPr/>
      </xdr:nvCxnSpPr>
      <xdr:spPr bwMode="auto">
        <a:xfrm flipV="1">
          <a:off x="5003800" y="2655606"/>
          <a:ext cx="647700" cy="44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162379</xdr:rowOff>
    </xdr:from>
    <xdr:ext cx="762000" cy="259045"/>
    <xdr:sp macro="" textlink="">
      <xdr:nvSpPr>
        <xdr:cNvPr id="49" name="人口1人当たり決算額の推移平均値テキスト130"/>
        <xdr:cNvSpPr txBox="1"/>
      </xdr:nvSpPr>
      <xdr:spPr>
        <a:xfrm>
          <a:off x="5740400" y="2781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80625</xdr:rowOff>
    </xdr:from>
    <xdr:to>
      <xdr:col>4</xdr:col>
      <xdr:colOff>469900</xdr:colOff>
      <xdr:row>15</xdr:row>
      <xdr:rowOff>113269</xdr:rowOff>
    </xdr:to>
    <xdr:cxnSp macro="">
      <xdr:nvCxnSpPr>
        <xdr:cNvPr id="51" name="直線コネクタ 50"/>
        <xdr:cNvCxnSpPr/>
      </xdr:nvCxnSpPr>
      <xdr:spPr bwMode="auto">
        <a:xfrm flipV="1">
          <a:off x="4305300" y="2700000"/>
          <a:ext cx="698500" cy="32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89455</xdr:rowOff>
    </xdr:from>
    <xdr:ext cx="736600" cy="259045"/>
    <xdr:sp macro="" textlink="">
      <xdr:nvSpPr>
        <xdr:cNvPr id="53" name="テキスト ボックス 52"/>
        <xdr:cNvSpPr txBox="1"/>
      </xdr:nvSpPr>
      <xdr:spPr>
        <a:xfrm>
          <a:off x="4622800" y="288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113269</xdr:rowOff>
    </xdr:from>
    <xdr:to>
      <xdr:col>3</xdr:col>
      <xdr:colOff>904875</xdr:colOff>
      <xdr:row>16</xdr:row>
      <xdr:rowOff>69606</xdr:rowOff>
    </xdr:to>
    <xdr:cxnSp macro="">
      <xdr:nvCxnSpPr>
        <xdr:cNvPr id="54" name="直線コネクタ 53"/>
        <xdr:cNvCxnSpPr/>
      </xdr:nvCxnSpPr>
      <xdr:spPr bwMode="auto">
        <a:xfrm flipV="1">
          <a:off x="3606800" y="2732644"/>
          <a:ext cx="698500" cy="12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104909</xdr:rowOff>
    </xdr:from>
    <xdr:ext cx="762000" cy="259045"/>
    <xdr:sp macro="" textlink="">
      <xdr:nvSpPr>
        <xdr:cNvPr id="56" name="テキスト ボックス 55"/>
        <xdr:cNvSpPr txBox="1"/>
      </xdr:nvSpPr>
      <xdr:spPr>
        <a:xfrm>
          <a:off x="3924300" y="289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107920</xdr:rowOff>
    </xdr:from>
    <xdr:to>
      <xdr:col>3</xdr:col>
      <xdr:colOff>206375</xdr:colOff>
      <xdr:row>16</xdr:row>
      <xdr:rowOff>69606</xdr:rowOff>
    </xdr:to>
    <xdr:cxnSp macro="">
      <xdr:nvCxnSpPr>
        <xdr:cNvPr id="57" name="直線コネクタ 56"/>
        <xdr:cNvCxnSpPr/>
      </xdr:nvCxnSpPr>
      <xdr:spPr bwMode="auto">
        <a:xfrm>
          <a:off x="2908300" y="2727295"/>
          <a:ext cx="698500" cy="133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157715</xdr:rowOff>
    </xdr:from>
    <xdr:ext cx="762000" cy="259045"/>
    <xdr:sp macro="" textlink="">
      <xdr:nvSpPr>
        <xdr:cNvPr id="59" name="テキスト ボックス 58"/>
        <xdr:cNvSpPr txBox="1"/>
      </xdr:nvSpPr>
      <xdr:spPr>
        <a:xfrm>
          <a:off x="32258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61155</xdr:rowOff>
    </xdr:from>
    <xdr:ext cx="762000" cy="259045"/>
    <xdr:sp macro="" textlink="">
      <xdr:nvSpPr>
        <xdr:cNvPr id="61" name="テキスト ボックス 60"/>
        <xdr:cNvSpPr txBox="1"/>
      </xdr:nvSpPr>
      <xdr:spPr>
        <a:xfrm>
          <a:off x="2527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156881</xdr:rowOff>
    </xdr:from>
    <xdr:to>
      <xdr:col>5</xdr:col>
      <xdr:colOff>34925</xdr:colOff>
      <xdr:row>15</xdr:row>
      <xdr:rowOff>87031</xdr:rowOff>
    </xdr:to>
    <xdr:sp macro="" textlink="">
      <xdr:nvSpPr>
        <xdr:cNvPr id="67" name="円/楕円 66"/>
        <xdr:cNvSpPr/>
      </xdr:nvSpPr>
      <xdr:spPr bwMode="auto">
        <a:xfrm>
          <a:off x="5600700" y="2604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1958</xdr:rowOff>
    </xdr:from>
    <xdr:ext cx="762000" cy="259045"/>
    <xdr:sp macro="" textlink="">
      <xdr:nvSpPr>
        <xdr:cNvPr id="68" name="人口1人当たり決算額の推移該当値テキスト130"/>
        <xdr:cNvSpPr txBox="1"/>
      </xdr:nvSpPr>
      <xdr:spPr>
        <a:xfrm>
          <a:off x="5740400" y="244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68,027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29825</xdr:rowOff>
    </xdr:from>
    <xdr:to>
      <xdr:col>4</xdr:col>
      <xdr:colOff>520700</xdr:colOff>
      <xdr:row>15</xdr:row>
      <xdr:rowOff>131425</xdr:rowOff>
    </xdr:to>
    <xdr:sp macro="" textlink="">
      <xdr:nvSpPr>
        <xdr:cNvPr id="69" name="円/楕円 68"/>
        <xdr:cNvSpPr/>
      </xdr:nvSpPr>
      <xdr:spPr bwMode="auto">
        <a:xfrm>
          <a:off x="4953000" y="2649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141602</xdr:rowOff>
    </xdr:from>
    <xdr:ext cx="736600" cy="259045"/>
    <xdr:sp macro="" textlink="">
      <xdr:nvSpPr>
        <xdr:cNvPr id="70" name="テキスト ボックス 69"/>
        <xdr:cNvSpPr txBox="1"/>
      </xdr:nvSpPr>
      <xdr:spPr>
        <a:xfrm>
          <a:off x="4622800" y="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67,056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62469</xdr:rowOff>
    </xdr:from>
    <xdr:to>
      <xdr:col>3</xdr:col>
      <xdr:colOff>955675</xdr:colOff>
      <xdr:row>15</xdr:row>
      <xdr:rowOff>164069</xdr:rowOff>
    </xdr:to>
    <xdr:sp macro="" textlink="">
      <xdr:nvSpPr>
        <xdr:cNvPr id="71" name="円/楕円 70"/>
        <xdr:cNvSpPr/>
      </xdr:nvSpPr>
      <xdr:spPr bwMode="auto">
        <a:xfrm>
          <a:off x="4254500" y="268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2796</xdr:rowOff>
    </xdr:from>
    <xdr:ext cx="762000" cy="259045"/>
    <xdr:sp macro="" textlink="">
      <xdr:nvSpPr>
        <xdr:cNvPr id="72" name="テキスト ボックス 71"/>
        <xdr:cNvSpPr txBox="1"/>
      </xdr:nvSpPr>
      <xdr:spPr>
        <a:xfrm>
          <a:off x="3924300" y="245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66,342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18806</xdr:rowOff>
    </xdr:from>
    <xdr:to>
      <xdr:col>3</xdr:col>
      <xdr:colOff>257175</xdr:colOff>
      <xdr:row>16</xdr:row>
      <xdr:rowOff>120406</xdr:rowOff>
    </xdr:to>
    <xdr:sp macro="" textlink="">
      <xdr:nvSpPr>
        <xdr:cNvPr id="73" name="円/楕円 72"/>
        <xdr:cNvSpPr/>
      </xdr:nvSpPr>
      <xdr:spPr bwMode="auto">
        <a:xfrm>
          <a:off x="3556000" y="280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130583</xdr:rowOff>
    </xdr:from>
    <xdr:ext cx="762000" cy="259045"/>
    <xdr:sp macro="" textlink="">
      <xdr:nvSpPr>
        <xdr:cNvPr id="74" name="テキスト ボックス 73"/>
        <xdr:cNvSpPr txBox="1"/>
      </xdr:nvSpPr>
      <xdr:spPr>
        <a:xfrm>
          <a:off x="3225800" y="257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63,547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57120</xdr:rowOff>
    </xdr:from>
    <xdr:to>
      <xdr:col>2</xdr:col>
      <xdr:colOff>692150</xdr:colOff>
      <xdr:row>15</xdr:row>
      <xdr:rowOff>158720</xdr:rowOff>
    </xdr:to>
    <xdr:sp macro="" textlink="">
      <xdr:nvSpPr>
        <xdr:cNvPr id="75" name="円/楕円 74"/>
        <xdr:cNvSpPr/>
      </xdr:nvSpPr>
      <xdr:spPr bwMode="auto">
        <a:xfrm>
          <a:off x="2857500" y="267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168897</xdr:rowOff>
    </xdr:from>
    <xdr:ext cx="762000" cy="259045"/>
    <xdr:sp macro="" textlink="">
      <xdr:nvSpPr>
        <xdr:cNvPr id="76" name="テキスト ボックス 75"/>
        <xdr:cNvSpPr txBox="1"/>
      </xdr:nvSpPr>
      <xdr:spPr>
        <a:xfrm>
          <a:off x="2527300" y="244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189728</xdr:rowOff>
    </xdr:from>
    <xdr:to>
      <xdr:col>4</xdr:col>
      <xdr:colOff>1117600</xdr:colOff>
      <xdr:row>37</xdr:row>
      <xdr:rowOff>119502</xdr:rowOff>
    </xdr:to>
    <xdr:cxnSp macro="">
      <xdr:nvCxnSpPr>
        <xdr:cNvPr id="103" name="直線コネクタ 102"/>
        <xdr:cNvCxnSpPr/>
      </xdr:nvCxnSpPr>
      <xdr:spPr bwMode="auto">
        <a:xfrm flipV="1">
          <a:off x="5651500" y="6114278"/>
          <a:ext cx="0" cy="11299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91579</xdr:rowOff>
    </xdr:from>
    <xdr:ext cx="762000" cy="259045"/>
    <xdr:sp macro="" textlink="">
      <xdr:nvSpPr>
        <xdr:cNvPr id="104" name="人口1人当たり決算額の推移最小値テキスト445"/>
        <xdr:cNvSpPr txBox="1"/>
      </xdr:nvSpPr>
      <xdr:spPr>
        <a:xfrm>
          <a:off x="5740400" y="721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119502</xdr:rowOff>
    </xdr:from>
    <xdr:to>
      <xdr:col>5</xdr:col>
      <xdr:colOff>73025</xdr:colOff>
      <xdr:row>37</xdr:row>
      <xdr:rowOff>119502</xdr:rowOff>
    </xdr:to>
    <xdr:cxnSp macro="">
      <xdr:nvCxnSpPr>
        <xdr:cNvPr id="105" name="直線コネクタ 104"/>
        <xdr:cNvCxnSpPr/>
      </xdr:nvCxnSpPr>
      <xdr:spPr bwMode="auto">
        <a:xfrm>
          <a:off x="5562600" y="7244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104655</xdr:rowOff>
    </xdr:from>
    <xdr:ext cx="762000" cy="259045"/>
    <xdr:sp macro="" textlink="">
      <xdr:nvSpPr>
        <xdr:cNvPr id="106" name="人口1人当たり決算額の推移最大値テキスト445"/>
        <xdr:cNvSpPr txBox="1"/>
      </xdr:nvSpPr>
      <xdr:spPr>
        <a:xfrm>
          <a:off x="5740400" y="58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33</xdr:row>
      <xdr:rowOff>189728</xdr:rowOff>
    </xdr:from>
    <xdr:to>
      <xdr:col>5</xdr:col>
      <xdr:colOff>73025</xdr:colOff>
      <xdr:row>33</xdr:row>
      <xdr:rowOff>189728</xdr:rowOff>
    </xdr:to>
    <xdr:cxnSp macro="">
      <xdr:nvCxnSpPr>
        <xdr:cNvPr id="107" name="直線コネクタ 106"/>
        <xdr:cNvCxnSpPr/>
      </xdr:nvCxnSpPr>
      <xdr:spPr bwMode="auto">
        <a:xfrm>
          <a:off x="5562600" y="611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39584</xdr:rowOff>
    </xdr:from>
    <xdr:to>
      <xdr:col>4</xdr:col>
      <xdr:colOff>1117600</xdr:colOff>
      <xdr:row>35</xdr:row>
      <xdr:rowOff>66101</xdr:rowOff>
    </xdr:to>
    <xdr:cxnSp macro="">
      <xdr:nvCxnSpPr>
        <xdr:cNvPr id="108" name="直線コネクタ 107"/>
        <xdr:cNvCxnSpPr/>
      </xdr:nvCxnSpPr>
      <xdr:spPr bwMode="auto">
        <a:xfrm>
          <a:off x="5003800" y="6649934"/>
          <a:ext cx="6477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137396</xdr:rowOff>
    </xdr:from>
    <xdr:ext cx="762000" cy="259045"/>
    <xdr:sp macro="" textlink="">
      <xdr:nvSpPr>
        <xdr:cNvPr id="109" name="人口1人当たり決算額の推移平均値テキスト445"/>
        <xdr:cNvSpPr txBox="1"/>
      </xdr:nvSpPr>
      <xdr:spPr>
        <a:xfrm>
          <a:off x="5740400" y="640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292319</xdr:rowOff>
    </xdr:from>
    <xdr:to>
      <xdr:col>5</xdr:col>
      <xdr:colOff>34925</xdr:colOff>
      <xdr:row>35</xdr:row>
      <xdr:rowOff>51019</xdr:rowOff>
    </xdr:to>
    <xdr:sp macro="" textlink="">
      <xdr:nvSpPr>
        <xdr:cNvPr id="110" name="フローチャート : 判断 109"/>
        <xdr:cNvSpPr/>
      </xdr:nvSpPr>
      <xdr:spPr bwMode="auto">
        <a:xfrm>
          <a:off x="56007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39584</xdr:rowOff>
    </xdr:from>
    <xdr:to>
      <xdr:col>4</xdr:col>
      <xdr:colOff>469900</xdr:colOff>
      <xdr:row>35</xdr:row>
      <xdr:rowOff>53711</xdr:rowOff>
    </xdr:to>
    <xdr:cxnSp macro="">
      <xdr:nvCxnSpPr>
        <xdr:cNvPr id="111" name="直線コネクタ 110"/>
        <xdr:cNvCxnSpPr/>
      </xdr:nvCxnSpPr>
      <xdr:spPr bwMode="auto">
        <a:xfrm flipV="1">
          <a:off x="4305300" y="6649934"/>
          <a:ext cx="698500" cy="14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214869</xdr:rowOff>
    </xdr:from>
    <xdr:to>
      <xdr:col>4</xdr:col>
      <xdr:colOff>520700</xdr:colOff>
      <xdr:row>34</xdr:row>
      <xdr:rowOff>316469</xdr:rowOff>
    </xdr:to>
    <xdr:sp macro="" textlink="">
      <xdr:nvSpPr>
        <xdr:cNvPr id="112" name="フローチャート : 判断 111"/>
        <xdr:cNvSpPr/>
      </xdr:nvSpPr>
      <xdr:spPr bwMode="auto">
        <a:xfrm>
          <a:off x="4953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326646</xdr:rowOff>
    </xdr:from>
    <xdr:ext cx="736600" cy="259045"/>
    <xdr:sp macro="" textlink="">
      <xdr:nvSpPr>
        <xdr:cNvPr id="113" name="テキスト ボックス 112"/>
        <xdr:cNvSpPr txBox="1"/>
      </xdr:nvSpPr>
      <xdr:spPr>
        <a:xfrm>
          <a:off x="4622800" y="625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341747</xdr:rowOff>
    </xdr:from>
    <xdr:to>
      <xdr:col>3</xdr:col>
      <xdr:colOff>904875</xdr:colOff>
      <xdr:row>35</xdr:row>
      <xdr:rowOff>53711</xdr:rowOff>
    </xdr:to>
    <xdr:cxnSp macro="">
      <xdr:nvCxnSpPr>
        <xdr:cNvPr id="114" name="直線コネクタ 113"/>
        <xdr:cNvCxnSpPr/>
      </xdr:nvCxnSpPr>
      <xdr:spPr bwMode="auto">
        <a:xfrm>
          <a:off x="3606800" y="6609197"/>
          <a:ext cx="698500" cy="54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136230</xdr:rowOff>
    </xdr:from>
    <xdr:to>
      <xdr:col>3</xdr:col>
      <xdr:colOff>955675</xdr:colOff>
      <xdr:row>34</xdr:row>
      <xdr:rowOff>237830</xdr:rowOff>
    </xdr:to>
    <xdr:sp macro="" textlink="">
      <xdr:nvSpPr>
        <xdr:cNvPr id="115" name="フローチャート : 判断 114"/>
        <xdr:cNvSpPr/>
      </xdr:nvSpPr>
      <xdr:spPr bwMode="auto">
        <a:xfrm>
          <a:off x="4254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248007</xdr:rowOff>
    </xdr:from>
    <xdr:ext cx="762000" cy="259045"/>
    <xdr:sp macro="" textlink="">
      <xdr:nvSpPr>
        <xdr:cNvPr id="116" name="テキスト ボックス 115"/>
        <xdr:cNvSpPr txBox="1"/>
      </xdr:nvSpPr>
      <xdr:spPr>
        <a:xfrm>
          <a:off x="3924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318201</xdr:rowOff>
    </xdr:from>
    <xdr:to>
      <xdr:col>3</xdr:col>
      <xdr:colOff>206375</xdr:colOff>
      <xdr:row>34</xdr:row>
      <xdr:rowOff>341747</xdr:rowOff>
    </xdr:to>
    <xdr:cxnSp macro="">
      <xdr:nvCxnSpPr>
        <xdr:cNvPr id="117" name="直線コネクタ 116"/>
        <xdr:cNvCxnSpPr/>
      </xdr:nvCxnSpPr>
      <xdr:spPr bwMode="auto">
        <a:xfrm>
          <a:off x="2908300" y="6585651"/>
          <a:ext cx="698500" cy="2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155204</xdr:rowOff>
    </xdr:from>
    <xdr:to>
      <xdr:col>3</xdr:col>
      <xdr:colOff>257175</xdr:colOff>
      <xdr:row>34</xdr:row>
      <xdr:rowOff>256804</xdr:rowOff>
    </xdr:to>
    <xdr:sp macro="" textlink="">
      <xdr:nvSpPr>
        <xdr:cNvPr id="118" name="フローチャート : 判断 117"/>
        <xdr:cNvSpPr/>
      </xdr:nvSpPr>
      <xdr:spPr bwMode="auto">
        <a:xfrm>
          <a:off x="35560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266981</xdr:rowOff>
    </xdr:from>
    <xdr:ext cx="762000" cy="259045"/>
    <xdr:sp macro="" textlink="">
      <xdr:nvSpPr>
        <xdr:cNvPr id="119" name="テキスト ボックス 118"/>
        <xdr:cNvSpPr txBox="1"/>
      </xdr:nvSpPr>
      <xdr:spPr>
        <a:xfrm>
          <a:off x="32258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137282</xdr:rowOff>
    </xdr:from>
    <xdr:to>
      <xdr:col>2</xdr:col>
      <xdr:colOff>692150</xdr:colOff>
      <xdr:row>34</xdr:row>
      <xdr:rowOff>238882</xdr:rowOff>
    </xdr:to>
    <xdr:sp macro="" textlink="">
      <xdr:nvSpPr>
        <xdr:cNvPr id="120" name="フローチャート : 判断 119"/>
        <xdr:cNvSpPr/>
      </xdr:nvSpPr>
      <xdr:spPr bwMode="auto">
        <a:xfrm>
          <a:off x="28575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249059</xdr:rowOff>
    </xdr:from>
    <xdr:ext cx="762000" cy="259045"/>
    <xdr:sp macro="" textlink="">
      <xdr:nvSpPr>
        <xdr:cNvPr id="121" name="テキスト ボックス 120"/>
        <xdr:cNvSpPr txBox="1"/>
      </xdr:nvSpPr>
      <xdr:spPr>
        <a:xfrm>
          <a:off x="2527300" y="61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15301</xdr:rowOff>
    </xdr:from>
    <xdr:to>
      <xdr:col>5</xdr:col>
      <xdr:colOff>34925</xdr:colOff>
      <xdr:row>35</xdr:row>
      <xdr:rowOff>116901</xdr:rowOff>
    </xdr:to>
    <xdr:sp macro="" textlink="">
      <xdr:nvSpPr>
        <xdr:cNvPr id="127" name="円/楕円 126"/>
        <xdr:cNvSpPr/>
      </xdr:nvSpPr>
      <xdr:spPr bwMode="auto">
        <a:xfrm>
          <a:off x="5600700" y="662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330278</xdr:rowOff>
    </xdr:from>
    <xdr:ext cx="762000" cy="259045"/>
    <xdr:sp macro="" textlink="">
      <xdr:nvSpPr>
        <xdr:cNvPr id="128" name="人口1人当たり決算額の推移該当値テキスト445"/>
        <xdr:cNvSpPr txBox="1"/>
      </xdr:nvSpPr>
      <xdr:spPr>
        <a:xfrm>
          <a:off x="5740400" y="659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17,582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331684</xdr:rowOff>
    </xdr:from>
    <xdr:to>
      <xdr:col>4</xdr:col>
      <xdr:colOff>520700</xdr:colOff>
      <xdr:row>35</xdr:row>
      <xdr:rowOff>90384</xdr:rowOff>
    </xdr:to>
    <xdr:sp macro="" textlink="">
      <xdr:nvSpPr>
        <xdr:cNvPr id="129" name="円/楕円 128"/>
        <xdr:cNvSpPr/>
      </xdr:nvSpPr>
      <xdr:spPr bwMode="auto">
        <a:xfrm>
          <a:off x="4953000" y="659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75161</xdr:rowOff>
    </xdr:from>
    <xdr:ext cx="736600" cy="259045"/>
    <xdr:sp macro="" textlink="">
      <xdr:nvSpPr>
        <xdr:cNvPr id="130" name="テキスト ボックス 129"/>
        <xdr:cNvSpPr txBox="1"/>
      </xdr:nvSpPr>
      <xdr:spPr>
        <a:xfrm>
          <a:off x="4622800" y="6685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18,162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2911</xdr:rowOff>
    </xdr:from>
    <xdr:to>
      <xdr:col>3</xdr:col>
      <xdr:colOff>955675</xdr:colOff>
      <xdr:row>35</xdr:row>
      <xdr:rowOff>104511</xdr:rowOff>
    </xdr:to>
    <xdr:sp macro="" textlink="">
      <xdr:nvSpPr>
        <xdr:cNvPr id="131" name="円/楕円 130"/>
        <xdr:cNvSpPr/>
      </xdr:nvSpPr>
      <xdr:spPr bwMode="auto">
        <a:xfrm>
          <a:off x="4254500" y="661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89288</xdr:rowOff>
    </xdr:from>
    <xdr:ext cx="762000" cy="259045"/>
    <xdr:sp macro="" textlink="">
      <xdr:nvSpPr>
        <xdr:cNvPr id="132" name="テキスト ボックス 131"/>
        <xdr:cNvSpPr txBox="1"/>
      </xdr:nvSpPr>
      <xdr:spPr>
        <a:xfrm>
          <a:off x="3924300" y="669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290947</xdr:rowOff>
    </xdr:from>
    <xdr:to>
      <xdr:col>3</xdr:col>
      <xdr:colOff>257175</xdr:colOff>
      <xdr:row>35</xdr:row>
      <xdr:rowOff>49647</xdr:rowOff>
    </xdr:to>
    <xdr:sp macro="" textlink="">
      <xdr:nvSpPr>
        <xdr:cNvPr id="133" name="円/楕円 132"/>
        <xdr:cNvSpPr/>
      </xdr:nvSpPr>
      <xdr:spPr bwMode="auto">
        <a:xfrm>
          <a:off x="3556000" y="655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34424</xdr:rowOff>
    </xdr:from>
    <xdr:ext cx="762000" cy="259045"/>
    <xdr:sp macro="" textlink="">
      <xdr:nvSpPr>
        <xdr:cNvPr id="134" name="テキスト ボックス 133"/>
        <xdr:cNvSpPr txBox="1"/>
      </xdr:nvSpPr>
      <xdr:spPr>
        <a:xfrm>
          <a:off x="3225800" y="664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267401</xdr:rowOff>
    </xdr:from>
    <xdr:to>
      <xdr:col>2</xdr:col>
      <xdr:colOff>692150</xdr:colOff>
      <xdr:row>35</xdr:row>
      <xdr:rowOff>26101</xdr:rowOff>
    </xdr:to>
    <xdr:sp macro="" textlink="">
      <xdr:nvSpPr>
        <xdr:cNvPr id="135" name="円/楕円 134"/>
        <xdr:cNvSpPr/>
      </xdr:nvSpPr>
      <xdr:spPr bwMode="auto">
        <a:xfrm>
          <a:off x="2857500" y="653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10878</xdr:rowOff>
    </xdr:from>
    <xdr:ext cx="762000" cy="259045"/>
    <xdr:sp macro="" textlink="">
      <xdr:nvSpPr>
        <xdr:cNvPr id="136" name="テキスト ボックス 135"/>
        <xdr:cNvSpPr txBox="1"/>
      </xdr:nvSpPr>
      <xdr:spPr>
        <a:xfrm>
          <a:off x="2527300" y="662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熊本県熊本市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733,844
729,092
390.32
375,756,318
364,822,404
5,086,582
161,218,179
397,939,242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124.0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162865</xdr:rowOff>
    </xdr:from>
    <xdr:to>
      <xdr:col>6</xdr:col>
      <xdr:colOff>511175</xdr:colOff>
      <xdr:row>33</xdr:row>
      <xdr:rowOff>22390</xdr:rowOff>
    </xdr:to>
    <xdr:cxnSp macro="">
      <xdr:nvCxnSpPr>
        <xdr:cNvPr id="61" name="直線コネクタ 60"/>
        <xdr:cNvCxnSpPr/>
      </xdr:nvCxnSpPr>
      <xdr:spPr>
        <a:xfrm flipV="1">
          <a:off x="3797300" y="5649265"/>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145356</xdr:rowOff>
    </xdr:from>
    <xdr:ext cx="534377" cy="259045"/>
    <xdr:sp macro="" textlink="">
      <xdr:nvSpPr>
        <xdr:cNvPr id="62" name="人件費平均値テキスト"/>
        <xdr:cNvSpPr txBox="1"/>
      </xdr:nvSpPr>
      <xdr:spPr>
        <a:xfrm>
          <a:off x="4686300" y="580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22390</xdr:rowOff>
    </xdr:from>
    <xdr:to>
      <xdr:col>5</xdr:col>
      <xdr:colOff>358775</xdr:colOff>
      <xdr:row>33</xdr:row>
      <xdr:rowOff>83464</xdr:rowOff>
    </xdr:to>
    <xdr:cxnSp macro="">
      <xdr:nvCxnSpPr>
        <xdr:cNvPr id="64" name="直線コネクタ 63"/>
        <xdr:cNvCxnSpPr/>
      </xdr:nvCxnSpPr>
      <xdr:spPr>
        <a:xfrm flipV="1">
          <a:off x="2908300" y="5680240"/>
          <a:ext cx="8890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57726</xdr:rowOff>
    </xdr:from>
    <xdr:ext cx="534377" cy="259045"/>
    <xdr:sp macro="" textlink="">
      <xdr:nvSpPr>
        <xdr:cNvPr id="66" name="テキスト ボックス 65"/>
        <xdr:cNvSpPr txBox="1"/>
      </xdr:nvSpPr>
      <xdr:spPr>
        <a:xfrm>
          <a:off x="3530111" y="588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83464</xdr:rowOff>
    </xdr:from>
    <xdr:to>
      <xdr:col>4</xdr:col>
      <xdr:colOff>155575</xdr:colOff>
      <xdr:row>34</xdr:row>
      <xdr:rowOff>42697</xdr:rowOff>
    </xdr:to>
    <xdr:cxnSp macro="">
      <xdr:nvCxnSpPr>
        <xdr:cNvPr id="67" name="直線コネクタ 66"/>
        <xdr:cNvCxnSpPr/>
      </xdr:nvCxnSpPr>
      <xdr:spPr>
        <a:xfrm flipV="1">
          <a:off x="2019300" y="5741314"/>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63250</xdr:rowOff>
    </xdr:from>
    <xdr:ext cx="534377" cy="259045"/>
    <xdr:sp macro="" textlink="">
      <xdr:nvSpPr>
        <xdr:cNvPr id="69" name="テキスト ボックス 68"/>
        <xdr:cNvSpPr txBox="1"/>
      </xdr:nvSpPr>
      <xdr:spPr>
        <a:xfrm>
          <a:off x="2641111" y="58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110744</xdr:rowOff>
    </xdr:from>
    <xdr:to>
      <xdr:col>2</xdr:col>
      <xdr:colOff>638175</xdr:colOff>
      <xdr:row>34</xdr:row>
      <xdr:rowOff>42697</xdr:rowOff>
    </xdr:to>
    <xdr:cxnSp macro="">
      <xdr:nvCxnSpPr>
        <xdr:cNvPr id="70" name="直線コネクタ 69"/>
        <xdr:cNvCxnSpPr/>
      </xdr:nvCxnSpPr>
      <xdr:spPr>
        <a:xfrm>
          <a:off x="1130300" y="5768594"/>
          <a:ext cx="889000" cy="10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90340</xdr:rowOff>
    </xdr:from>
    <xdr:ext cx="534377" cy="259045"/>
    <xdr:sp macro="" textlink="">
      <xdr:nvSpPr>
        <xdr:cNvPr id="72" name="テキスト ボックス 71"/>
        <xdr:cNvSpPr txBox="1"/>
      </xdr:nvSpPr>
      <xdr:spPr>
        <a:xfrm>
          <a:off x="1752111" y="59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156329</xdr:rowOff>
    </xdr:from>
    <xdr:ext cx="534377" cy="259045"/>
    <xdr:sp macro="" textlink="">
      <xdr:nvSpPr>
        <xdr:cNvPr id="74" name="テキスト ボックス 73"/>
        <xdr:cNvSpPr txBox="1"/>
      </xdr:nvSpPr>
      <xdr:spPr>
        <a:xfrm>
          <a:off x="863111" y="581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112065</xdr:rowOff>
    </xdr:from>
    <xdr:to>
      <xdr:col>6</xdr:col>
      <xdr:colOff>561975</xdr:colOff>
      <xdr:row>33</xdr:row>
      <xdr:rowOff>42215</xdr:rowOff>
    </xdr:to>
    <xdr:sp macro="" textlink="">
      <xdr:nvSpPr>
        <xdr:cNvPr id="80" name="円/楕円 79"/>
        <xdr:cNvSpPr/>
      </xdr:nvSpPr>
      <xdr:spPr>
        <a:xfrm>
          <a:off x="4584700" y="55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134942</xdr:rowOff>
    </xdr:from>
    <xdr:ext cx="534377" cy="259045"/>
    <xdr:sp macro="" textlink="">
      <xdr:nvSpPr>
        <xdr:cNvPr id="81" name="人件費該当値テキスト"/>
        <xdr:cNvSpPr txBox="1"/>
      </xdr:nvSpPr>
      <xdr:spPr>
        <a:xfrm>
          <a:off x="4686300" y="544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68,392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143040</xdr:rowOff>
    </xdr:from>
    <xdr:to>
      <xdr:col>5</xdr:col>
      <xdr:colOff>409575</xdr:colOff>
      <xdr:row>33</xdr:row>
      <xdr:rowOff>73190</xdr:rowOff>
    </xdr:to>
    <xdr:sp macro="" textlink="">
      <xdr:nvSpPr>
        <xdr:cNvPr id="82" name="円/楕円 81"/>
        <xdr:cNvSpPr/>
      </xdr:nvSpPr>
      <xdr:spPr>
        <a:xfrm>
          <a:off x="3746500" y="56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89717</xdr:rowOff>
    </xdr:from>
    <xdr:ext cx="534377" cy="259045"/>
    <xdr:sp macro="" textlink="">
      <xdr:nvSpPr>
        <xdr:cNvPr id="83" name="テキスト ボックス 82"/>
        <xdr:cNvSpPr txBox="1"/>
      </xdr:nvSpPr>
      <xdr:spPr>
        <a:xfrm>
          <a:off x="3530111" y="54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32664</xdr:rowOff>
    </xdr:from>
    <xdr:to>
      <xdr:col>4</xdr:col>
      <xdr:colOff>206375</xdr:colOff>
      <xdr:row>33</xdr:row>
      <xdr:rowOff>134264</xdr:rowOff>
    </xdr:to>
    <xdr:sp macro="" textlink="">
      <xdr:nvSpPr>
        <xdr:cNvPr id="84" name="円/楕円 83"/>
        <xdr:cNvSpPr/>
      </xdr:nvSpPr>
      <xdr:spPr>
        <a:xfrm>
          <a:off x="2857500" y="56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150791</xdr:rowOff>
    </xdr:from>
    <xdr:ext cx="534377" cy="259045"/>
    <xdr:sp macro="" textlink="">
      <xdr:nvSpPr>
        <xdr:cNvPr id="85" name="テキスト ボックス 84"/>
        <xdr:cNvSpPr txBox="1"/>
      </xdr:nvSpPr>
      <xdr:spPr>
        <a:xfrm>
          <a:off x="2641111" y="54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65,976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163347</xdr:rowOff>
    </xdr:from>
    <xdr:to>
      <xdr:col>3</xdr:col>
      <xdr:colOff>3175</xdr:colOff>
      <xdr:row>34</xdr:row>
      <xdr:rowOff>93497</xdr:rowOff>
    </xdr:to>
    <xdr:sp macro="" textlink="">
      <xdr:nvSpPr>
        <xdr:cNvPr id="86" name="円/楕円 85"/>
        <xdr:cNvSpPr/>
      </xdr:nvSpPr>
      <xdr:spPr>
        <a:xfrm>
          <a:off x="1968500" y="58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110024</xdr:rowOff>
    </xdr:from>
    <xdr:ext cx="534377" cy="259045"/>
    <xdr:sp macro="" textlink="">
      <xdr:nvSpPr>
        <xdr:cNvPr id="87" name="テキスト ボックス 86"/>
        <xdr:cNvSpPr txBox="1"/>
      </xdr:nvSpPr>
      <xdr:spPr>
        <a:xfrm>
          <a:off x="1752111" y="55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59944</xdr:rowOff>
    </xdr:from>
    <xdr:to>
      <xdr:col>1</xdr:col>
      <xdr:colOff>485775</xdr:colOff>
      <xdr:row>33</xdr:row>
      <xdr:rowOff>161544</xdr:rowOff>
    </xdr:to>
    <xdr:sp macro="" textlink="">
      <xdr:nvSpPr>
        <xdr:cNvPr id="88" name="円/楕円 87"/>
        <xdr:cNvSpPr/>
      </xdr:nvSpPr>
      <xdr:spPr>
        <a:xfrm>
          <a:off x="1079500" y="57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6621</xdr:rowOff>
    </xdr:from>
    <xdr:ext cx="534377" cy="259045"/>
    <xdr:sp macro="" textlink="">
      <xdr:nvSpPr>
        <xdr:cNvPr id="89" name="テキスト ボックス 88"/>
        <xdr:cNvSpPr txBox="1"/>
      </xdr:nvSpPr>
      <xdr:spPr>
        <a:xfrm>
          <a:off x="863111" y="549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156068</xdr:rowOff>
    </xdr:from>
    <xdr:to>
      <xdr:col>6</xdr:col>
      <xdr:colOff>510540</xdr:colOff>
      <xdr:row>59</xdr:row>
      <xdr:rowOff>27343</xdr:rowOff>
    </xdr:to>
    <xdr:cxnSp macro="">
      <xdr:nvCxnSpPr>
        <xdr:cNvPr id="112" name="直線コネクタ 111"/>
        <xdr:cNvCxnSpPr/>
      </xdr:nvCxnSpPr>
      <xdr:spPr>
        <a:xfrm flipV="1">
          <a:off x="4633595" y="8900018"/>
          <a:ext cx="1270" cy="12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31170</xdr:rowOff>
    </xdr:from>
    <xdr:ext cx="534377" cy="259045"/>
    <xdr:sp macro="" textlink="">
      <xdr:nvSpPr>
        <xdr:cNvPr id="113" name="物件費最小値テキスト"/>
        <xdr:cNvSpPr txBox="1"/>
      </xdr:nvSpPr>
      <xdr:spPr>
        <a:xfrm>
          <a:off x="4686300" y="101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59</xdr:row>
      <xdr:rowOff>27343</xdr:rowOff>
    </xdr:from>
    <xdr:to>
      <xdr:col>6</xdr:col>
      <xdr:colOff>600075</xdr:colOff>
      <xdr:row>59</xdr:row>
      <xdr:rowOff>27343</xdr:rowOff>
    </xdr:to>
    <xdr:cxnSp macro="">
      <xdr:nvCxnSpPr>
        <xdr:cNvPr id="114" name="直線コネクタ 113"/>
        <xdr:cNvCxnSpPr/>
      </xdr:nvCxnSpPr>
      <xdr:spPr>
        <a:xfrm>
          <a:off x="4546600" y="1014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102745</xdr:rowOff>
    </xdr:from>
    <xdr:ext cx="534377" cy="259045"/>
    <xdr:sp macro="" textlink="">
      <xdr:nvSpPr>
        <xdr:cNvPr id="115" name="物件費最大値テキスト"/>
        <xdr:cNvSpPr txBox="1"/>
      </xdr:nvSpPr>
      <xdr:spPr>
        <a:xfrm>
          <a:off x="4686300" y="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156068</xdr:rowOff>
    </xdr:from>
    <xdr:to>
      <xdr:col>6</xdr:col>
      <xdr:colOff>600075</xdr:colOff>
      <xdr:row>51</xdr:row>
      <xdr:rowOff>156068</xdr:rowOff>
    </xdr:to>
    <xdr:cxnSp macro="">
      <xdr:nvCxnSpPr>
        <xdr:cNvPr id="116" name="直線コネクタ 115"/>
        <xdr:cNvCxnSpPr/>
      </xdr:nvCxnSpPr>
      <xdr:spPr>
        <a:xfrm>
          <a:off x="4546600" y="890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156068</xdr:rowOff>
    </xdr:from>
    <xdr:to>
      <xdr:col>6</xdr:col>
      <xdr:colOff>511175</xdr:colOff>
      <xdr:row>58</xdr:row>
      <xdr:rowOff>52809</xdr:rowOff>
    </xdr:to>
    <xdr:cxnSp macro="">
      <xdr:nvCxnSpPr>
        <xdr:cNvPr id="117" name="直線コネクタ 116"/>
        <xdr:cNvCxnSpPr/>
      </xdr:nvCxnSpPr>
      <xdr:spPr>
        <a:xfrm flipV="1">
          <a:off x="3797300" y="8900018"/>
          <a:ext cx="838200" cy="109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68310</xdr:rowOff>
    </xdr:from>
    <xdr:ext cx="534377" cy="259045"/>
    <xdr:sp macro="" textlink="">
      <xdr:nvSpPr>
        <xdr:cNvPr id="118" name="物件費平均値テキスト"/>
        <xdr:cNvSpPr txBox="1"/>
      </xdr:nvSpPr>
      <xdr:spPr>
        <a:xfrm>
          <a:off x="4686300" y="984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89883</xdr:rowOff>
    </xdr:from>
    <xdr:to>
      <xdr:col>6</xdr:col>
      <xdr:colOff>561975</xdr:colOff>
      <xdr:row>58</xdr:row>
      <xdr:rowOff>20033</xdr:rowOff>
    </xdr:to>
    <xdr:sp macro="" textlink="">
      <xdr:nvSpPr>
        <xdr:cNvPr id="119" name="フローチャート : 判断 118"/>
        <xdr:cNvSpPr/>
      </xdr:nvSpPr>
      <xdr:spPr>
        <a:xfrm>
          <a:off x="45847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52809</xdr:rowOff>
    </xdr:from>
    <xdr:to>
      <xdr:col>5</xdr:col>
      <xdr:colOff>358775</xdr:colOff>
      <xdr:row>58</xdr:row>
      <xdr:rowOff>97775</xdr:rowOff>
    </xdr:to>
    <xdr:cxnSp macro="">
      <xdr:nvCxnSpPr>
        <xdr:cNvPr id="120" name="直線コネクタ 119"/>
        <xdr:cNvCxnSpPr/>
      </xdr:nvCxnSpPr>
      <xdr:spPr>
        <a:xfrm flipV="1">
          <a:off x="2908300" y="9996909"/>
          <a:ext cx="8890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127602</xdr:rowOff>
    </xdr:from>
    <xdr:to>
      <xdr:col>5</xdr:col>
      <xdr:colOff>409575</xdr:colOff>
      <xdr:row>58</xdr:row>
      <xdr:rowOff>57752</xdr:rowOff>
    </xdr:to>
    <xdr:sp macro="" textlink="">
      <xdr:nvSpPr>
        <xdr:cNvPr id="121" name="フローチャート : 判断 120"/>
        <xdr:cNvSpPr/>
      </xdr:nvSpPr>
      <xdr:spPr>
        <a:xfrm>
          <a:off x="3746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74279</xdr:rowOff>
    </xdr:from>
    <xdr:ext cx="534377" cy="259045"/>
    <xdr:sp macro="" textlink="">
      <xdr:nvSpPr>
        <xdr:cNvPr id="122" name="テキスト ボックス 121"/>
        <xdr:cNvSpPr txBox="1"/>
      </xdr:nvSpPr>
      <xdr:spPr>
        <a:xfrm>
          <a:off x="3530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97775</xdr:rowOff>
    </xdr:from>
    <xdr:to>
      <xdr:col>4</xdr:col>
      <xdr:colOff>155575</xdr:colOff>
      <xdr:row>58</xdr:row>
      <xdr:rowOff>158514</xdr:rowOff>
    </xdr:to>
    <xdr:cxnSp macro="">
      <xdr:nvCxnSpPr>
        <xdr:cNvPr id="123" name="直線コネクタ 122"/>
        <xdr:cNvCxnSpPr/>
      </xdr:nvCxnSpPr>
      <xdr:spPr>
        <a:xfrm flipV="1">
          <a:off x="2019300" y="10041875"/>
          <a:ext cx="8890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139238</xdr:rowOff>
    </xdr:from>
    <xdr:to>
      <xdr:col>4</xdr:col>
      <xdr:colOff>206375</xdr:colOff>
      <xdr:row>58</xdr:row>
      <xdr:rowOff>69388</xdr:rowOff>
    </xdr:to>
    <xdr:sp macro="" textlink="">
      <xdr:nvSpPr>
        <xdr:cNvPr id="124" name="フローチャート : 判断 123"/>
        <xdr:cNvSpPr/>
      </xdr:nvSpPr>
      <xdr:spPr>
        <a:xfrm>
          <a:off x="2857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85915</xdr:rowOff>
    </xdr:from>
    <xdr:ext cx="534377" cy="259045"/>
    <xdr:sp macro="" textlink="">
      <xdr:nvSpPr>
        <xdr:cNvPr id="125" name="テキスト ボックス 124"/>
        <xdr:cNvSpPr txBox="1"/>
      </xdr:nvSpPr>
      <xdr:spPr>
        <a:xfrm>
          <a:off x="2641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158514</xdr:rowOff>
    </xdr:from>
    <xdr:to>
      <xdr:col>2</xdr:col>
      <xdr:colOff>638175</xdr:colOff>
      <xdr:row>59</xdr:row>
      <xdr:rowOff>17924</xdr:rowOff>
    </xdr:to>
    <xdr:cxnSp macro="">
      <xdr:nvCxnSpPr>
        <xdr:cNvPr id="126" name="直線コネクタ 125"/>
        <xdr:cNvCxnSpPr/>
      </xdr:nvCxnSpPr>
      <xdr:spPr>
        <a:xfrm flipV="1">
          <a:off x="1130300" y="10102614"/>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18811</xdr:rowOff>
    </xdr:from>
    <xdr:to>
      <xdr:col>3</xdr:col>
      <xdr:colOff>3175</xdr:colOff>
      <xdr:row>58</xdr:row>
      <xdr:rowOff>120411</xdr:rowOff>
    </xdr:to>
    <xdr:sp macro="" textlink="">
      <xdr:nvSpPr>
        <xdr:cNvPr id="127" name="フローチャート : 判断 126"/>
        <xdr:cNvSpPr/>
      </xdr:nvSpPr>
      <xdr:spPr>
        <a:xfrm>
          <a:off x="1968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136938</xdr:rowOff>
    </xdr:from>
    <xdr:ext cx="534377" cy="259045"/>
    <xdr:sp macro="" textlink="">
      <xdr:nvSpPr>
        <xdr:cNvPr id="128" name="テキスト ボックス 127"/>
        <xdr:cNvSpPr txBox="1"/>
      </xdr:nvSpPr>
      <xdr:spPr>
        <a:xfrm>
          <a:off x="1752111" y="97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19680</xdr:rowOff>
    </xdr:from>
    <xdr:to>
      <xdr:col>1</xdr:col>
      <xdr:colOff>485775</xdr:colOff>
      <xdr:row>58</xdr:row>
      <xdr:rowOff>121280</xdr:rowOff>
    </xdr:to>
    <xdr:sp macro="" textlink="">
      <xdr:nvSpPr>
        <xdr:cNvPr id="129" name="フローチャート : 判断 128"/>
        <xdr:cNvSpPr/>
      </xdr:nvSpPr>
      <xdr:spPr>
        <a:xfrm>
          <a:off x="1079500" y="996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137807</xdr:rowOff>
    </xdr:from>
    <xdr:ext cx="534377" cy="259045"/>
    <xdr:sp macro="" textlink="">
      <xdr:nvSpPr>
        <xdr:cNvPr id="130" name="テキスト ボックス 129"/>
        <xdr:cNvSpPr txBox="1"/>
      </xdr:nvSpPr>
      <xdr:spPr>
        <a:xfrm>
          <a:off x="863111" y="97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105268</xdr:rowOff>
    </xdr:from>
    <xdr:to>
      <xdr:col>6</xdr:col>
      <xdr:colOff>561975</xdr:colOff>
      <xdr:row>52</xdr:row>
      <xdr:rowOff>35418</xdr:rowOff>
    </xdr:to>
    <xdr:sp macro="" textlink="">
      <xdr:nvSpPr>
        <xdr:cNvPr id="136" name="円/楕円 135"/>
        <xdr:cNvSpPr/>
      </xdr:nvSpPr>
      <xdr:spPr>
        <a:xfrm>
          <a:off x="4584700" y="88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58295</xdr:rowOff>
    </xdr:from>
    <xdr:ext cx="534377" cy="259045"/>
    <xdr:sp macro="" textlink="">
      <xdr:nvSpPr>
        <xdr:cNvPr id="137" name="物件費該当値テキスト"/>
        <xdr:cNvSpPr txBox="1"/>
      </xdr:nvSpPr>
      <xdr:spPr>
        <a:xfrm>
          <a:off x="4686300" y="88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2009</xdr:rowOff>
    </xdr:from>
    <xdr:to>
      <xdr:col>5</xdr:col>
      <xdr:colOff>409575</xdr:colOff>
      <xdr:row>58</xdr:row>
      <xdr:rowOff>103609</xdr:rowOff>
    </xdr:to>
    <xdr:sp macro="" textlink="">
      <xdr:nvSpPr>
        <xdr:cNvPr id="138" name="円/楕円 137"/>
        <xdr:cNvSpPr/>
      </xdr:nvSpPr>
      <xdr:spPr>
        <a:xfrm>
          <a:off x="3746500" y="994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94736</xdr:rowOff>
    </xdr:from>
    <xdr:ext cx="534377" cy="259045"/>
    <xdr:sp macro="" textlink="">
      <xdr:nvSpPr>
        <xdr:cNvPr id="139" name="テキスト ボックス 138"/>
        <xdr:cNvSpPr txBox="1"/>
      </xdr:nvSpPr>
      <xdr:spPr>
        <a:xfrm>
          <a:off x="3530111" y="100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46975</xdr:rowOff>
    </xdr:from>
    <xdr:to>
      <xdr:col>4</xdr:col>
      <xdr:colOff>206375</xdr:colOff>
      <xdr:row>58</xdr:row>
      <xdr:rowOff>148575</xdr:rowOff>
    </xdr:to>
    <xdr:sp macro="" textlink="">
      <xdr:nvSpPr>
        <xdr:cNvPr id="140" name="円/楕円 139"/>
        <xdr:cNvSpPr/>
      </xdr:nvSpPr>
      <xdr:spPr>
        <a:xfrm>
          <a:off x="2857500" y="99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139702</xdr:rowOff>
    </xdr:from>
    <xdr:ext cx="534377" cy="259045"/>
    <xdr:sp macro="" textlink="">
      <xdr:nvSpPr>
        <xdr:cNvPr id="141" name="テキスト ボックス 140"/>
        <xdr:cNvSpPr txBox="1"/>
      </xdr:nvSpPr>
      <xdr:spPr>
        <a:xfrm>
          <a:off x="2641111" y="1008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107714</xdr:rowOff>
    </xdr:from>
    <xdr:to>
      <xdr:col>3</xdr:col>
      <xdr:colOff>3175</xdr:colOff>
      <xdr:row>59</xdr:row>
      <xdr:rowOff>37864</xdr:rowOff>
    </xdr:to>
    <xdr:sp macro="" textlink="">
      <xdr:nvSpPr>
        <xdr:cNvPr id="142" name="円/楕円 141"/>
        <xdr:cNvSpPr/>
      </xdr:nvSpPr>
      <xdr:spPr>
        <a:xfrm>
          <a:off x="1968500" y="100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28991</xdr:rowOff>
    </xdr:from>
    <xdr:ext cx="534377" cy="259045"/>
    <xdr:sp macro="" textlink="">
      <xdr:nvSpPr>
        <xdr:cNvPr id="143" name="テキスト ボックス 142"/>
        <xdr:cNvSpPr txBox="1"/>
      </xdr:nvSpPr>
      <xdr:spPr>
        <a:xfrm>
          <a:off x="1752111" y="101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138574</xdr:rowOff>
    </xdr:from>
    <xdr:to>
      <xdr:col>1</xdr:col>
      <xdr:colOff>485775</xdr:colOff>
      <xdr:row>59</xdr:row>
      <xdr:rowOff>68724</xdr:rowOff>
    </xdr:to>
    <xdr:sp macro="" textlink="">
      <xdr:nvSpPr>
        <xdr:cNvPr id="144" name="円/楕円 143"/>
        <xdr:cNvSpPr/>
      </xdr:nvSpPr>
      <xdr:spPr>
        <a:xfrm>
          <a:off x="1079500" y="100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59851</xdr:rowOff>
    </xdr:from>
    <xdr:ext cx="534377" cy="259045"/>
    <xdr:sp macro="" textlink="">
      <xdr:nvSpPr>
        <xdr:cNvPr id="145" name="テキスト ボックス 144"/>
        <xdr:cNvSpPr txBox="1"/>
      </xdr:nvSpPr>
      <xdr:spPr>
        <a:xfrm>
          <a:off x="863111" y="1017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3" name="直線コネクタ 172"/>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4"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5" name="直線コネクタ 174"/>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6"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7" name="直線コネクタ 176"/>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55594</xdr:rowOff>
    </xdr:from>
    <xdr:to>
      <xdr:col>6</xdr:col>
      <xdr:colOff>511175</xdr:colOff>
      <xdr:row>77</xdr:row>
      <xdr:rowOff>161226</xdr:rowOff>
    </xdr:to>
    <xdr:cxnSp macro="">
      <xdr:nvCxnSpPr>
        <xdr:cNvPr id="178" name="直線コネクタ 177"/>
        <xdr:cNvCxnSpPr/>
      </xdr:nvCxnSpPr>
      <xdr:spPr>
        <a:xfrm>
          <a:off x="3797300" y="13257244"/>
          <a:ext cx="838200" cy="10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12812</xdr:rowOff>
    </xdr:from>
    <xdr:ext cx="469744" cy="259045"/>
    <xdr:sp macro="" textlink="">
      <xdr:nvSpPr>
        <xdr:cNvPr id="179" name="維持補修費平均値テキスト"/>
        <xdr:cNvSpPr txBox="1"/>
      </xdr:nvSpPr>
      <xdr:spPr>
        <a:xfrm>
          <a:off x="4686300" y="128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0" name="フローチャート : 判断 179"/>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55594</xdr:rowOff>
    </xdr:from>
    <xdr:to>
      <xdr:col>5</xdr:col>
      <xdr:colOff>358775</xdr:colOff>
      <xdr:row>77</xdr:row>
      <xdr:rowOff>91503</xdr:rowOff>
    </xdr:to>
    <xdr:cxnSp macro="">
      <xdr:nvCxnSpPr>
        <xdr:cNvPr id="181" name="直線コネクタ 180"/>
        <xdr:cNvCxnSpPr/>
      </xdr:nvCxnSpPr>
      <xdr:spPr>
        <a:xfrm flipV="1">
          <a:off x="2908300" y="13257244"/>
          <a:ext cx="8890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2" name="フローチャート : 判断 181"/>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121873</xdr:rowOff>
    </xdr:from>
    <xdr:ext cx="469744" cy="259045"/>
    <xdr:sp macro="" textlink="">
      <xdr:nvSpPr>
        <xdr:cNvPr id="183" name="テキスト ボックス 182"/>
        <xdr:cNvSpPr txBox="1"/>
      </xdr:nvSpPr>
      <xdr:spPr>
        <a:xfrm>
          <a:off x="3562427"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75597</xdr:rowOff>
    </xdr:from>
    <xdr:to>
      <xdr:col>4</xdr:col>
      <xdr:colOff>155575</xdr:colOff>
      <xdr:row>77</xdr:row>
      <xdr:rowOff>91503</xdr:rowOff>
    </xdr:to>
    <xdr:cxnSp macro="">
      <xdr:nvCxnSpPr>
        <xdr:cNvPr id="184" name="直線コネクタ 183"/>
        <xdr:cNvCxnSpPr/>
      </xdr:nvCxnSpPr>
      <xdr:spPr>
        <a:xfrm>
          <a:off x="2019300" y="13277247"/>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5" name="フローチャート : 判断 184"/>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95870</xdr:rowOff>
    </xdr:from>
    <xdr:ext cx="469744" cy="259045"/>
    <xdr:sp macro="" textlink="">
      <xdr:nvSpPr>
        <xdr:cNvPr id="186" name="テキスト ボックス 185"/>
        <xdr:cNvSpPr txBox="1"/>
      </xdr:nvSpPr>
      <xdr:spPr>
        <a:xfrm>
          <a:off x="2673427"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75597</xdr:rowOff>
    </xdr:from>
    <xdr:to>
      <xdr:col>2</xdr:col>
      <xdr:colOff>638175</xdr:colOff>
      <xdr:row>77</xdr:row>
      <xdr:rowOff>133699</xdr:rowOff>
    </xdr:to>
    <xdr:cxnSp macro="">
      <xdr:nvCxnSpPr>
        <xdr:cNvPr id="187" name="直線コネクタ 186"/>
        <xdr:cNvCxnSpPr/>
      </xdr:nvCxnSpPr>
      <xdr:spPr>
        <a:xfrm flipV="1">
          <a:off x="1130300" y="13277247"/>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88" name="フローチャート : 判断 187"/>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113396</xdr:rowOff>
    </xdr:from>
    <xdr:ext cx="469744" cy="259045"/>
    <xdr:sp macro="" textlink="">
      <xdr:nvSpPr>
        <xdr:cNvPr id="189" name="テキスト ボックス 188"/>
        <xdr:cNvSpPr txBox="1"/>
      </xdr:nvSpPr>
      <xdr:spPr>
        <a:xfrm>
          <a:off x="1784427"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0" name="フローチャート : 判断 189"/>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109205</xdr:rowOff>
    </xdr:from>
    <xdr:ext cx="469744" cy="259045"/>
    <xdr:sp macro="" textlink="">
      <xdr:nvSpPr>
        <xdr:cNvPr id="191" name="テキスト ボックス 190"/>
        <xdr:cNvSpPr txBox="1"/>
      </xdr:nvSpPr>
      <xdr:spPr>
        <a:xfrm>
          <a:off x="895427" y="1279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110426</xdr:rowOff>
    </xdr:from>
    <xdr:to>
      <xdr:col>6</xdr:col>
      <xdr:colOff>561975</xdr:colOff>
      <xdr:row>78</xdr:row>
      <xdr:rowOff>40576</xdr:rowOff>
    </xdr:to>
    <xdr:sp macro="" textlink="">
      <xdr:nvSpPr>
        <xdr:cNvPr id="197" name="円/楕円 196"/>
        <xdr:cNvSpPr/>
      </xdr:nvSpPr>
      <xdr:spPr>
        <a:xfrm>
          <a:off x="4584700" y="133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25353</xdr:rowOff>
    </xdr:from>
    <xdr:ext cx="469744" cy="259045"/>
    <xdr:sp macro="" textlink="">
      <xdr:nvSpPr>
        <xdr:cNvPr id="198" name="維持補修費該当値テキスト"/>
        <xdr:cNvSpPr txBox="1"/>
      </xdr:nvSpPr>
      <xdr:spPr>
        <a:xfrm>
          <a:off x="4686300" y="132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4794</xdr:rowOff>
    </xdr:from>
    <xdr:to>
      <xdr:col>5</xdr:col>
      <xdr:colOff>409575</xdr:colOff>
      <xdr:row>77</xdr:row>
      <xdr:rowOff>106394</xdr:rowOff>
    </xdr:to>
    <xdr:sp macro="" textlink="">
      <xdr:nvSpPr>
        <xdr:cNvPr id="199" name="円/楕円 198"/>
        <xdr:cNvSpPr/>
      </xdr:nvSpPr>
      <xdr:spPr>
        <a:xfrm>
          <a:off x="3746500" y="132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97521</xdr:rowOff>
    </xdr:from>
    <xdr:ext cx="469744" cy="259045"/>
    <xdr:sp macro="" textlink="">
      <xdr:nvSpPr>
        <xdr:cNvPr id="200" name="テキスト ボックス 199"/>
        <xdr:cNvSpPr txBox="1"/>
      </xdr:nvSpPr>
      <xdr:spPr>
        <a:xfrm>
          <a:off x="3562427" y="1329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40703</xdr:rowOff>
    </xdr:from>
    <xdr:to>
      <xdr:col>4</xdr:col>
      <xdr:colOff>206375</xdr:colOff>
      <xdr:row>77</xdr:row>
      <xdr:rowOff>142303</xdr:rowOff>
    </xdr:to>
    <xdr:sp macro="" textlink="">
      <xdr:nvSpPr>
        <xdr:cNvPr id="201" name="円/楕円 200"/>
        <xdr:cNvSpPr/>
      </xdr:nvSpPr>
      <xdr:spPr>
        <a:xfrm>
          <a:off x="2857500" y="1324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133430</xdr:rowOff>
    </xdr:from>
    <xdr:ext cx="469744" cy="259045"/>
    <xdr:sp macro="" textlink="">
      <xdr:nvSpPr>
        <xdr:cNvPr id="202" name="テキスト ボックス 201"/>
        <xdr:cNvSpPr txBox="1"/>
      </xdr:nvSpPr>
      <xdr:spPr>
        <a:xfrm>
          <a:off x="2673427" y="1333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24797</xdr:rowOff>
    </xdr:from>
    <xdr:to>
      <xdr:col>3</xdr:col>
      <xdr:colOff>3175</xdr:colOff>
      <xdr:row>77</xdr:row>
      <xdr:rowOff>126397</xdr:rowOff>
    </xdr:to>
    <xdr:sp macro="" textlink="">
      <xdr:nvSpPr>
        <xdr:cNvPr id="203" name="円/楕円 202"/>
        <xdr:cNvSpPr/>
      </xdr:nvSpPr>
      <xdr:spPr>
        <a:xfrm>
          <a:off x="1968500" y="132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117524</xdr:rowOff>
    </xdr:from>
    <xdr:ext cx="469744" cy="259045"/>
    <xdr:sp macro="" textlink="">
      <xdr:nvSpPr>
        <xdr:cNvPr id="204" name="テキスト ボックス 203"/>
        <xdr:cNvSpPr txBox="1"/>
      </xdr:nvSpPr>
      <xdr:spPr>
        <a:xfrm>
          <a:off x="1784427" y="1331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82899</xdr:rowOff>
    </xdr:from>
    <xdr:to>
      <xdr:col>1</xdr:col>
      <xdr:colOff>485775</xdr:colOff>
      <xdr:row>78</xdr:row>
      <xdr:rowOff>13049</xdr:rowOff>
    </xdr:to>
    <xdr:sp macro="" textlink="">
      <xdr:nvSpPr>
        <xdr:cNvPr id="205" name="円/楕円 204"/>
        <xdr:cNvSpPr/>
      </xdr:nvSpPr>
      <xdr:spPr>
        <a:xfrm>
          <a:off x="1079500" y="132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4176</xdr:rowOff>
    </xdr:from>
    <xdr:ext cx="469744" cy="259045"/>
    <xdr:sp macro="" textlink="">
      <xdr:nvSpPr>
        <xdr:cNvPr id="206" name="テキスト ボックス 205"/>
        <xdr:cNvSpPr txBox="1"/>
      </xdr:nvSpPr>
      <xdr:spPr>
        <a:xfrm>
          <a:off x="895427" y="1337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3" name="直線コネクタ 232"/>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4"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5" name="直線コネクタ 234"/>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6"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7" name="直線コネクタ 236"/>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24388</xdr:rowOff>
    </xdr:from>
    <xdr:to>
      <xdr:col>6</xdr:col>
      <xdr:colOff>511175</xdr:colOff>
      <xdr:row>95</xdr:row>
      <xdr:rowOff>108665</xdr:rowOff>
    </xdr:to>
    <xdr:cxnSp macro="">
      <xdr:nvCxnSpPr>
        <xdr:cNvPr id="238" name="直線コネクタ 237"/>
        <xdr:cNvCxnSpPr/>
      </xdr:nvCxnSpPr>
      <xdr:spPr>
        <a:xfrm flipV="1">
          <a:off x="3797300" y="16312138"/>
          <a:ext cx="8382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135309</xdr:rowOff>
    </xdr:from>
    <xdr:ext cx="599010" cy="259045"/>
    <xdr:sp macro="" textlink="">
      <xdr:nvSpPr>
        <xdr:cNvPr id="239" name="扶助費平均値テキスト"/>
        <xdr:cNvSpPr txBox="1"/>
      </xdr:nvSpPr>
      <xdr:spPr>
        <a:xfrm>
          <a:off x="4686300" y="16251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0" name="フローチャート : 判断 239"/>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108665</xdr:rowOff>
    </xdr:from>
    <xdr:to>
      <xdr:col>5</xdr:col>
      <xdr:colOff>358775</xdr:colOff>
      <xdr:row>95</xdr:row>
      <xdr:rowOff>158587</xdr:rowOff>
    </xdr:to>
    <xdr:cxnSp macro="">
      <xdr:nvCxnSpPr>
        <xdr:cNvPr id="241" name="直線コネクタ 240"/>
        <xdr:cNvCxnSpPr/>
      </xdr:nvCxnSpPr>
      <xdr:spPr>
        <a:xfrm flipV="1">
          <a:off x="2908300" y="16396415"/>
          <a:ext cx="889000" cy="4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2" name="フローチャート : 判断 241"/>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160872</xdr:rowOff>
    </xdr:from>
    <xdr:ext cx="599010" cy="259045"/>
    <xdr:sp macro="" textlink="">
      <xdr:nvSpPr>
        <xdr:cNvPr id="243" name="テキスト ボックス 242"/>
        <xdr:cNvSpPr txBox="1"/>
      </xdr:nvSpPr>
      <xdr:spPr>
        <a:xfrm>
          <a:off x="3497794"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158587</xdr:rowOff>
    </xdr:from>
    <xdr:to>
      <xdr:col>4</xdr:col>
      <xdr:colOff>155575</xdr:colOff>
      <xdr:row>96</xdr:row>
      <xdr:rowOff>64981</xdr:rowOff>
    </xdr:to>
    <xdr:cxnSp macro="">
      <xdr:nvCxnSpPr>
        <xdr:cNvPr id="244" name="直線コネクタ 243"/>
        <xdr:cNvCxnSpPr/>
      </xdr:nvCxnSpPr>
      <xdr:spPr>
        <a:xfrm flipV="1">
          <a:off x="2019300" y="16446337"/>
          <a:ext cx="889000" cy="7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5" name="フローチャート : 判断 244"/>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30559</xdr:rowOff>
    </xdr:from>
    <xdr:ext cx="599010" cy="259045"/>
    <xdr:sp macro="" textlink="">
      <xdr:nvSpPr>
        <xdr:cNvPr id="246" name="テキスト ボックス 245"/>
        <xdr:cNvSpPr txBox="1"/>
      </xdr:nvSpPr>
      <xdr:spPr>
        <a:xfrm>
          <a:off x="2608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64981</xdr:rowOff>
    </xdr:from>
    <xdr:to>
      <xdr:col>2</xdr:col>
      <xdr:colOff>638175</xdr:colOff>
      <xdr:row>96</xdr:row>
      <xdr:rowOff>98030</xdr:rowOff>
    </xdr:to>
    <xdr:cxnSp macro="">
      <xdr:nvCxnSpPr>
        <xdr:cNvPr id="247" name="直線コネクタ 246"/>
        <xdr:cNvCxnSpPr/>
      </xdr:nvCxnSpPr>
      <xdr:spPr>
        <a:xfrm flipV="1">
          <a:off x="1130300" y="16524181"/>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48" name="フローチャート : 判断 247"/>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95873</xdr:rowOff>
    </xdr:from>
    <xdr:ext cx="599010" cy="259045"/>
    <xdr:sp macro="" textlink="">
      <xdr:nvSpPr>
        <xdr:cNvPr id="249" name="テキスト ボックス 248"/>
        <xdr:cNvSpPr txBox="1"/>
      </xdr:nvSpPr>
      <xdr:spPr>
        <a:xfrm>
          <a:off x="1719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0" name="フローチャート : 判断 249"/>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115957</xdr:rowOff>
    </xdr:from>
    <xdr:ext cx="599010" cy="259045"/>
    <xdr:sp macro="" textlink="">
      <xdr:nvSpPr>
        <xdr:cNvPr id="251" name="テキスト ボックス 250"/>
        <xdr:cNvSpPr txBox="1"/>
      </xdr:nvSpPr>
      <xdr:spPr>
        <a:xfrm>
          <a:off x="830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145038</xdr:rowOff>
    </xdr:from>
    <xdr:to>
      <xdr:col>6</xdr:col>
      <xdr:colOff>561975</xdr:colOff>
      <xdr:row>95</xdr:row>
      <xdr:rowOff>75188</xdr:rowOff>
    </xdr:to>
    <xdr:sp macro="" textlink="">
      <xdr:nvSpPr>
        <xdr:cNvPr id="257" name="円/楕円 256"/>
        <xdr:cNvSpPr/>
      </xdr:nvSpPr>
      <xdr:spPr>
        <a:xfrm>
          <a:off x="4584700" y="162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167915</xdr:rowOff>
    </xdr:from>
    <xdr:ext cx="599010" cy="259045"/>
    <xdr:sp macro="" textlink="">
      <xdr:nvSpPr>
        <xdr:cNvPr id="258" name="扶助費該当値テキスト"/>
        <xdr:cNvSpPr txBox="1"/>
      </xdr:nvSpPr>
      <xdr:spPr>
        <a:xfrm>
          <a:off x="4686300" y="1611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129,843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57865</xdr:rowOff>
    </xdr:from>
    <xdr:to>
      <xdr:col>5</xdr:col>
      <xdr:colOff>409575</xdr:colOff>
      <xdr:row>95</xdr:row>
      <xdr:rowOff>159465</xdr:rowOff>
    </xdr:to>
    <xdr:sp macro="" textlink="">
      <xdr:nvSpPr>
        <xdr:cNvPr id="259" name="円/楕円 258"/>
        <xdr:cNvSpPr/>
      </xdr:nvSpPr>
      <xdr:spPr>
        <a:xfrm>
          <a:off x="3746500" y="163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150592</xdr:rowOff>
    </xdr:from>
    <xdr:ext cx="599010" cy="259045"/>
    <xdr:sp macro="" textlink="">
      <xdr:nvSpPr>
        <xdr:cNvPr id="260" name="テキスト ボックス 259"/>
        <xdr:cNvSpPr txBox="1"/>
      </xdr:nvSpPr>
      <xdr:spPr>
        <a:xfrm>
          <a:off x="3497794" y="1643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122,101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107787</xdr:rowOff>
    </xdr:from>
    <xdr:to>
      <xdr:col>4</xdr:col>
      <xdr:colOff>206375</xdr:colOff>
      <xdr:row>96</xdr:row>
      <xdr:rowOff>37937</xdr:rowOff>
    </xdr:to>
    <xdr:sp macro="" textlink="">
      <xdr:nvSpPr>
        <xdr:cNvPr id="261" name="円/楕円 260"/>
        <xdr:cNvSpPr/>
      </xdr:nvSpPr>
      <xdr:spPr>
        <a:xfrm>
          <a:off x="2857500" y="163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29064</xdr:rowOff>
    </xdr:from>
    <xdr:ext cx="599010" cy="259045"/>
    <xdr:sp macro="" textlink="">
      <xdr:nvSpPr>
        <xdr:cNvPr id="262" name="テキスト ボックス 261"/>
        <xdr:cNvSpPr txBox="1"/>
      </xdr:nvSpPr>
      <xdr:spPr>
        <a:xfrm>
          <a:off x="2608794" y="1648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14181</xdr:rowOff>
    </xdr:from>
    <xdr:to>
      <xdr:col>3</xdr:col>
      <xdr:colOff>3175</xdr:colOff>
      <xdr:row>96</xdr:row>
      <xdr:rowOff>115781</xdr:rowOff>
    </xdr:to>
    <xdr:sp macro="" textlink="">
      <xdr:nvSpPr>
        <xdr:cNvPr id="263" name="円/楕円 262"/>
        <xdr:cNvSpPr/>
      </xdr:nvSpPr>
      <xdr:spPr>
        <a:xfrm>
          <a:off x="1968500" y="164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106908</xdr:rowOff>
    </xdr:from>
    <xdr:ext cx="599010" cy="259045"/>
    <xdr:sp macro="" textlink="">
      <xdr:nvSpPr>
        <xdr:cNvPr id="264" name="テキスト ボックス 263"/>
        <xdr:cNvSpPr txBox="1"/>
      </xdr:nvSpPr>
      <xdr:spPr>
        <a:xfrm>
          <a:off x="1719794" y="1656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110,364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47230</xdr:rowOff>
    </xdr:from>
    <xdr:to>
      <xdr:col>1</xdr:col>
      <xdr:colOff>485775</xdr:colOff>
      <xdr:row>96</xdr:row>
      <xdr:rowOff>148830</xdr:rowOff>
    </xdr:to>
    <xdr:sp macro="" textlink="">
      <xdr:nvSpPr>
        <xdr:cNvPr id="265" name="円/楕円 264"/>
        <xdr:cNvSpPr/>
      </xdr:nvSpPr>
      <xdr:spPr>
        <a:xfrm>
          <a:off x="1079500" y="165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139957</xdr:rowOff>
    </xdr:from>
    <xdr:ext cx="599010" cy="259045"/>
    <xdr:sp macro="" textlink="">
      <xdr:nvSpPr>
        <xdr:cNvPr id="266" name="テキスト ボックス 265"/>
        <xdr:cNvSpPr txBox="1"/>
      </xdr:nvSpPr>
      <xdr:spPr>
        <a:xfrm>
          <a:off x="830794" y="1659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99924</xdr:rowOff>
    </xdr:from>
    <xdr:to>
      <xdr:col>15</xdr:col>
      <xdr:colOff>180340</xdr:colOff>
      <xdr:row>37</xdr:row>
      <xdr:rowOff>121564</xdr:rowOff>
    </xdr:to>
    <xdr:cxnSp macro="">
      <xdr:nvCxnSpPr>
        <xdr:cNvPr id="291" name="直線コネクタ 290"/>
        <xdr:cNvCxnSpPr/>
      </xdr:nvCxnSpPr>
      <xdr:spPr>
        <a:xfrm flipV="1">
          <a:off x="10475595" y="5414874"/>
          <a:ext cx="1270" cy="10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125392</xdr:rowOff>
    </xdr:from>
    <xdr:ext cx="534377" cy="259045"/>
    <xdr:sp macro="" textlink="">
      <xdr:nvSpPr>
        <xdr:cNvPr id="292" name="補助費等最小値テキスト"/>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37</xdr:row>
      <xdr:rowOff>121564</xdr:rowOff>
    </xdr:from>
    <xdr:to>
      <xdr:col>15</xdr:col>
      <xdr:colOff>269875</xdr:colOff>
      <xdr:row>37</xdr:row>
      <xdr:rowOff>121564</xdr:rowOff>
    </xdr:to>
    <xdr:cxnSp macro="">
      <xdr:nvCxnSpPr>
        <xdr:cNvPr id="293" name="直線コネクタ 292"/>
        <xdr:cNvCxnSpPr/>
      </xdr:nvCxnSpPr>
      <xdr:spPr>
        <a:xfrm>
          <a:off x="10388600" y="646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46601</xdr:rowOff>
    </xdr:from>
    <xdr:ext cx="534377" cy="259045"/>
    <xdr:sp macro="" textlink="">
      <xdr:nvSpPr>
        <xdr:cNvPr id="294" name="補助費等最大値テキスト"/>
        <xdr:cNvSpPr txBox="1"/>
      </xdr:nvSpPr>
      <xdr:spPr>
        <a:xfrm>
          <a:off x="10528300" y="51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31</xdr:row>
      <xdr:rowOff>99924</xdr:rowOff>
    </xdr:from>
    <xdr:to>
      <xdr:col>15</xdr:col>
      <xdr:colOff>269875</xdr:colOff>
      <xdr:row>31</xdr:row>
      <xdr:rowOff>99924</xdr:rowOff>
    </xdr:to>
    <xdr:cxnSp macro="">
      <xdr:nvCxnSpPr>
        <xdr:cNvPr id="295" name="直線コネクタ 294"/>
        <xdr:cNvCxnSpPr/>
      </xdr:nvCxnSpPr>
      <xdr:spPr>
        <a:xfrm>
          <a:off x="10388600" y="54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5169</xdr:rowOff>
    </xdr:from>
    <xdr:to>
      <xdr:col>15</xdr:col>
      <xdr:colOff>180975</xdr:colOff>
      <xdr:row>35</xdr:row>
      <xdr:rowOff>128003</xdr:rowOff>
    </xdr:to>
    <xdr:cxnSp macro="">
      <xdr:nvCxnSpPr>
        <xdr:cNvPr id="296" name="直線コネクタ 295"/>
        <xdr:cNvCxnSpPr/>
      </xdr:nvCxnSpPr>
      <xdr:spPr>
        <a:xfrm flipV="1">
          <a:off x="9639300" y="5834469"/>
          <a:ext cx="838200" cy="2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81945</xdr:rowOff>
    </xdr:from>
    <xdr:ext cx="534377" cy="259045"/>
    <xdr:sp macro="" textlink="">
      <xdr:nvSpPr>
        <xdr:cNvPr id="297" name="補助費等平均値テキスト"/>
        <xdr:cNvSpPr txBox="1"/>
      </xdr:nvSpPr>
      <xdr:spPr>
        <a:xfrm>
          <a:off x="10528300" y="5568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59068</xdr:rowOff>
    </xdr:from>
    <xdr:to>
      <xdr:col>15</xdr:col>
      <xdr:colOff>231775</xdr:colOff>
      <xdr:row>33</xdr:row>
      <xdr:rowOff>160668</xdr:rowOff>
    </xdr:to>
    <xdr:sp macro="" textlink="">
      <xdr:nvSpPr>
        <xdr:cNvPr id="298" name="フローチャート : 判断 297"/>
        <xdr:cNvSpPr/>
      </xdr:nvSpPr>
      <xdr:spPr>
        <a:xfrm>
          <a:off x="104267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66739</xdr:rowOff>
    </xdr:from>
    <xdr:to>
      <xdr:col>14</xdr:col>
      <xdr:colOff>28575</xdr:colOff>
      <xdr:row>35</xdr:row>
      <xdr:rowOff>128003</xdr:rowOff>
    </xdr:to>
    <xdr:cxnSp macro="">
      <xdr:nvCxnSpPr>
        <xdr:cNvPr id="299" name="直線コネクタ 298"/>
        <xdr:cNvCxnSpPr/>
      </xdr:nvCxnSpPr>
      <xdr:spPr>
        <a:xfrm>
          <a:off x="8750300" y="6067489"/>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36169</xdr:rowOff>
    </xdr:from>
    <xdr:to>
      <xdr:col>14</xdr:col>
      <xdr:colOff>79375</xdr:colOff>
      <xdr:row>33</xdr:row>
      <xdr:rowOff>137769</xdr:rowOff>
    </xdr:to>
    <xdr:sp macro="" textlink="">
      <xdr:nvSpPr>
        <xdr:cNvPr id="300" name="フローチャート : 判断 299"/>
        <xdr:cNvSpPr/>
      </xdr:nvSpPr>
      <xdr:spPr>
        <a:xfrm>
          <a:off x="9588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154296</xdr:rowOff>
    </xdr:from>
    <xdr:ext cx="534377" cy="259045"/>
    <xdr:sp macro="" textlink="">
      <xdr:nvSpPr>
        <xdr:cNvPr id="301" name="テキスト ボックス 300"/>
        <xdr:cNvSpPr txBox="1"/>
      </xdr:nvSpPr>
      <xdr:spPr>
        <a:xfrm>
          <a:off x="9372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66739</xdr:rowOff>
    </xdr:from>
    <xdr:to>
      <xdr:col>12</xdr:col>
      <xdr:colOff>511175</xdr:colOff>
      <xdr:row>35</xdr:row>
      <xdr:rowOff>93104</xdr:rowOff>
    </xdr:to>
    <xdr:cxnSp macro="">
      <xdr:nvCxnSpPr>
        <xdr:cNvPr id="302" name="直線コネクタ 301"/>
        <xdr:cNvCxnSpPr/>
      </xdr:nvCxnSpPr>
      <xdr:spPr>
        <a:xfrm flipV="1">
          <a:off x="7861300" y="6067489"/>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63335</xdr:rowOff>
    </xdr:from>
    <xdr:to>
      <xdr:col>12</xdr:col>
      <xdr:colOff>561975</xdr:colOff>
      <xdr:row>33</xdr:row>
      <xdr:rowOff>164935</xdr:rowOff>
    </xdr:to>
    <xdr:sp macro="" textlink="">
      <xdr:nvSpPr>
        <xdr:cNvPr id="303" name="フローチャート : 判断 302"/>
        <xdr:cNvSpPr/>
      </xdr:nvSpPr>
      <xdr:spPr>
        <a:xfrm>
          <a:off x="8699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10012</xdr:rowOff>
    </xdr:from>
    <xdr:ext cx="534377" cy="259045"/>
    <xdr:sp macro="" textlink="">
      <xdr:nvSpPr>
        <xdr:cNvPr id="304" name="テキスト ボックス 303"/>
        <xdr:cNvSpPr txBox="1"/>
      </xdr:nvSpPr>
      <xdr:spPr>
        <a:xfrm>
          <a:off x="8483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93104</xdr:rowOff>
    </xdr:from>
    <xdr:to>
      <xdr:col>11</xdr:col>
      <xdr:colOff>307975</xdr:colOff>
      <xdr:row>35</xdr:row>
      <xdr:rowOff>108115</xdr:rowOff>
    </xdr:to>
    <xdr:cxnSp macro="">
      <xdr:nvCxnSpPr>
        <xdr:cNvPr id="305" name="直線コネクタ 304"/>
        <xdr:cNvCxnSpPr/>
      </xdr:nvCxnSpPr>
      <xdr:spPr>
        <a:xfrm flipV="1">
          <a:off x="6972300" y="6093854"/>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1346</xdr:rowOff>
    </xdr:from>
    <xdr:to>
      <xdr:col>11</xdr:col>
      <xdr:colOff>358775</xdr:colOff>
      <xdr:row>32</xdr:row>
      <xdr:rowOff>102946</xdr:rowOff>
    </xdr:to>
    <xdr:sp macro="" textlink="">
      <xdr:nvSpPr>
        <xdr:cNvPr id="306" name="フローチャート : 判断 305"/>
        <xdr:cNvSpPr/>
      </xdr:nvSpPr>
      <xdr:spPr>
        <a:xfrm>
          <a:off x="7810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119473</xdr:rowOff>
    </xdr:from>
    <xdr:ext cx="534377" cy="259045"/>
    <xdr:sp macro="" textlink="">
      <xdr:nvSpPr>
        <xdr:cNvPr id="307" name="テキスト ボックス 306"/>
        <xdr:cNvSpPr txBox="1"/>
      </xdr:nvSpPr>
      <xdr:spPr>
        <a:xfrm>
          <a:off x="7594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160147</xdr:rowOff>
    </xdr:from>
    <xdr:to>
      <xdr:col>10</xdr:col>
      <xdr:colOff>155575</xdr:colOff>
      <xdr:row>33</xdr:row>
      <xdr:rowOff>90297</xdr:rowOff>
    </xdr:to>
    <xdr:sp macro="" textlink="">
      <xdr:nvSpPr>
        <xdr:cNvPr id="308" name="フローチャート : 判断 307"/>
        <xdr:cNvSpPr/>
      </xdr:nvSpPr>
      <xdr:spPr>
        <a:xfrm>
          <a:off x="6921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106824</xdr:rowOff>
    </xdr:from>
    <xdr:ext cx="534377" cy="259045"/>
    <xdr:sp macro="" textlink="">
      <xdr:nvSpPr>
        <xdr:cNvPr id="309" name="テキスト ボックス 308"/>
        <xdr:cNvSpPr txBox="1"/>
      </xdr:nvSpPr>
      <xdr:spPr>
        <a:xfrm>
          <a:off x="6705111" y="54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125819</xdr:rowOff>
    </xdr:from>
    <xdr:to>
      <xdr:col>15</xdr:col>
      <xdr:colOff>231775</xdr:colOff>
      <xdr:row>34</xdr:row>
      <xdr:rowOff>55969</xdr:rowOff>
    </xdr:to>
    <xdr:sp macro="" textlink="">
      <xdr:nvSpPr>
        <xdr:cNvPr id="315" name="円/楕円 314"/>
        <xdr:cNvSpPr/>
      </xdr:nvSpPr>
      <xdr:spPr>
        <a:xfrm>
          <a:off x="10426700" y="578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104246</xdr:rowOff>
    </xdr:from>
    <xdr:ext cx="534377" cy="259045"/>
    <xdr:sp macro="" textlink="">
      <xdr:nvSpPr>
        <xdr:cNvPr id="316" name="補助費等該当値テキスト"/>
        <xdr:cNvSpPr txBox="1"/>
      </xdr:nvSpPr>
      <xdr:spPr>
        <a:xfrm>
          <a:off x="10528300" y="576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33,531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77203</xdr:rowOff>
    </xdr:from>
    <xdr:to>
      <xdr:col>14</xdr:col>
      <xdr:colOff>79375</xdr:colOff>
      <xdr:row>36</xdr:row>
      <xdr:rowOff>7353</xdr:rowOff>
    </xdr:to>
    <xdr:sp macro="" textlink="">
      <xdr:nvSpPr>
        <xdr:cNvPr id="317" name="円/楕円 316"/>
        <xdr:cNvSpPr/>
      </xdr:nvSpPr>
      <xdr:spPr>
        <a:xfrm>
          <a:off x="9588500" y="60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169930</xdr:rowOff>
    </xdr:from>
    <xdr:ext cx="534377" cy="259045"/>
    <xdr:sp macro="" textlink="">
      <xdr:nvSpPr>
        <xdr:cNvPr id="318" name="テキスト ボックス 317"/>
        <xdr:cNvSpPr txBox="1"/>
      </xdr:nvSpPr>
      <xdr:spPr>
        <a:xfrm>
          <a:off x="9372111" y="617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15939</xdr:rowOff>
    </xdr:from>
    <xdr:to>
      <xdr:col>12</xdr:col>
      <xdr:colOff>561975</xdr:colOff>
      <xdr:row>35</xdr:row>
      <xdr:rowOff>117539</xdr:rowOff>
    </xdr:to>
    <xdr:sp macro="" textlink="">
      <xdr:nvSpPr>
        <xdr:cNvPr id="319" name="円/楕円 318"/>
        <xdr:cNvSpPr/>
      </xdr:nvSpPr>
      <xdr:spPr>
        <a:xfrm>
          <a:off x="8699500" y="60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108666</xdr:rowOff>
    </xdr:from>
    <xdr:ext cx="534377" cy="259045"/>
    <xdr:sp macro="" textlink="">
      <xdr:nvSpPr>
        <xdr:cNvPr id="320" name="テキスト ボックス 319"/>
        <xdr:cNvSpPr txBox="1"/>
      </xdr:nvSpPr>
      <xdr:spPr>
        <a:xfrm>
          <a:off x="8483111" y="610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42304</xdr:rowOff>
    </xdr:from>
    <xdr:to>
      <xdr:col>11</xdr:col>
      <xdr:colOff>358775</xdr:colOff>
      <xdr:row>35</xdr:row>
      <xdr:rowOff>143904</xdr:rowOff>
    </xdr:to>
    <xdr:sp macro="" textlink="">
      <xdr:nvSpPr>
        <xdr:cNvPr id="321" name="円/楕円 320"/>
        <xdr:cNvSpPr/>
      </xdr:nvSpPr>
      <xdr:spPr>
        <a:xfrm>
          <a:off x="7810500" y="604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135031</xdr:rowOff>
    </xdr:from>
    <xdr:ext cx="534377" cy="259045"/>
    <xdr:sp macro="" textlink="">
      <xdr:nvSpPr>
        <xdr:cNvPr id="322" name="テキスト ボックス 321"/>
        <xdr:cNvSpPr txBox="1"/>
      </xdr:nvSpPr>
      <xdr:spPr>
        <a:xfrm>
          <a:off x="7594111" y="613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57315</xdr:rowOff>
    </xdr:from>
    <xdr:to>
      <xdr:col>10</xdr:col>
      <xdr:colOff>155575</xdr:colOff>
      <xdr:row>35</xdr:row>
      <xdr:rowOff>158915</xdr:rowOff>
    </xdr:to>
    <xdr:sp macro="" textlink="">
      <xdr:nvSpPr>
        <xdr:cNvPr id="323" name="円/楕円 322"/>
        <xdr:cNvSpPr/>
      </xdr:nvSpPr>
      <xdr:spPr>
        <a:xfrm>
          <a:off x="6921500" y="60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150042</xdr:rowOff>
    </xdr:from>
    <xdr:ext cx="534377" cy="259045"/>
    <xdr:sp macro="" textlink="">
      <xdr:nvSpPr>
        <xdr:cNvPr id="324" name="テキスト ボックス 323"/>
        <xdr:cNvSpPr txBox="1"/>
      </xdr:nvSpPr>
      <xdr:spPr>
        <a:xfrm>
          <a:off x="6705111" y="61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47" name="直線コネクタ 346"/>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48"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49" name="直線コネクタ 348"/>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50"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51" name="直線コネクタ 350"/>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117663</xdr:rowOff>
    </xdr:from>
    <xdr:to>
      <xdr:col>15</xdr:col>
      <xdr:colOff>180975</xdr:colOff>
      <xdr:row>55</xdr:row>
      <xdr:rowOff>14222</xdr:rowOff>
    </xdr:to>
    <xdr:cxnSp macro="">
      <xdr:nvCxnSpPr>
        <xdr:cNvPr id="352" name="直線コネクタ 351"/>
        <xdr:cNvCxnSpPr/>
      </xdr:nvCxnSpPr>
      <xdr:spPr>
        <a:xfrm>
          <a:off x="9639300" y="9033063"/>
          <a:ext cx="838200" cy="4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73281</xdr:rowOff>
    </xdr:from>
    <xdr:ext cx="534377" cy="259045"/>
    <xdr:sp macro="" textlink="">
      <xdr:nvSpPr>
        <xdr:cNvPr id="353" name="普通建設事業費平均値テキスト"/>
        <xdr:cNvSpPr txBox="1"/>
      </xdr:nvSpPr>
      <xdr:spPr>
        <a:xfrm>
          <a:off x="10528300" y="916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4" name="フローチャート : 判断 353"/>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117663</xdr:rowOff>
    </xdr:from>
    <xdr:to>
      <xdr:col>14</xdr:col>
      <xdr:colOff>28575</xdr:colOff>
      <xdr:row>53</xdr:row>
      <xdr:rowOff>91808</xdr:rowOff>
    </xdr:to>
    <xdr:cxnSp macro="">
      <xdr:nvCxnSpPr>
        <xdr:cNvPr id="355" name="直線コネクタ 354"/>
        <xdr:cNvCxnSpPr/>
      </xdr:nvCxnSpPr>
      <xdr:spPr>
        <a:xfrm flipV="1">
          <a:off x="8750300" y="9033063"/>
          <a:ext cx="889000" cy="14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56" name="フローチャート : 判断 355"/>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138239</xdr:rowOff>
    </xdr:from>
    <xdr:ext cx="534377" cy="259045"/>
    <xdr:sp macro="" textlink="">
      <xdr:nvSpPr>
        <xdr:cNvPr id="357" name="テキスト ボックス 356"/>
        <xdr:cNvSpPr txBox="1"/>
      </xdr:nvSpPr>
      <xdr:spPr>
        <a:xfrm>
          <a:off x="9372111" y="939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17239</xdr:rowOff>
    </xdr:from>
    <xdr:to>
      <xdr:col>12</xdr:col>
      <xdr:colOff>511175</xdr:colOff>
      <xdr:row>53</xdr:row>
      <xdr:rowOff>91808</xdr:rowOff>
    </xdr:to>
    <xdr:cxnSp macro="">
      <xdr:nvCxnSpPr>
        <xdr:cNvPr id="358" name="直線コネクタ 357"/>
        <xdr:cNvCxnSpPr/>
      </xdr:nvCxnSpPr>
      <xdr:spPr>
        <a:xfrm>
          <a:off x="7861300" y="9104089"/>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59" name="フローチャート : 判断 358"/>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99971</xdr:rowOff>
    </xdr:from>
    <xdr:ext cx="534377" cy="259045"/>
    <xdr:sp macro="" textlink="">
      <xdr:nvSpPr>
        <xdr:cNvPr id="360" name="テキスト ボックス 359"/>
        <xdr:cNvSpPr txBox="1"/>
      </xdr:nvSpPr>
      <xdr:spPr>
        <a:xfrm>
          <a:off x="8483111" y="935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17239</xdr:rowOff>
    </xdr:from>
    <xdr:to>
      <xdr:col>11</xdr:col>
      <xdr:colOff>307975</xdr:colOff>
      <xdr:row>55</xdr:row>
      <xdr:rowOff>17033</xdr:rowOff>
    </xdr:to>
    <xdr:cxnSp macro="">
      <xdr:nvCxnSpPr>
        <xdr:cNvPr id="361" name="直線コネクタ 360"/>
        <xdr:cNvCxnSpPr/>
      </xdr:nvCxnSpPr>
      <xdr:spPr>
        <a:xfrm flipV="1">
          <a:off x="6972300" y="9104089"/>
          <a:ext cx="889000" cy="34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2" name="フローチャート : 判断 361"/>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162241</xdr:rowOff>
    </xdr:from>
    <xdr:ext cx="534377" cy="259045"/>
    <xdr:sp macro="" textlink="">
      <xdr:nvSpPr>
        <xdr:cNvPr id="363" name="テキスト ボックス 362"/>
        <xdr:cNvSpPr txBox="1"/>
      </xdr:nvSpPr>
      <xdr:spPr>
        <a:xfrm>
          <a:off x="7594111" y="942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4" name="フローチャート : 判断 363"/>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75808</xdr:rowOff>
    </xdr:from>
    <xdr:ext cx="534377" cy="259045"/>
    <xdr:sp macro="" textlink="">
      <xdr:nvSpPr>
        <xdr:cNvPr id="365" name="テキスト ボックス 364"/>
        <xdr:cNvSpPr txBox="1"/>
      </xdr:nvSpPr>
      <xdr:spPr>
        <a:xfrm>
          <a:off x="6705111" y="95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134872</xdr:rowOff>
    </xdr:from>
    <xdr:to>
      <xdr:col>15</xdr:col>
      <xdr:colOff>231775</xdr:colOff>
      <xdr:row>55</xdr:row>
      <xdr:rowOff>65022</xdr:rowOff>
    </xdr:to>
    <xdr:sp macro="" textlink="">
      <xdr:nvSpPr>
        <xdr:cNvPr id="371" name="円/楕円 370"/>
        <xdr:cNvSpPr/>
      </xdr:nvSpPr>
      <xdr:spPr>
        <a:xfrm>
          <a:off x="10426700" y="93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113299</xdr:rowOff>
    </xdr:from>
    <xdr:ext cx="534377" cy="259045"/>
    <xdr:sp macro="" textlink="">
      <xdr:nvSpPr>
        <xdr:cNvPr id="372" name="普通建設事業費該当値テキスト"/>
        <xdr:cNvSpPr txBox="1"/>
      </xdr:nvSpPr>
      <xdr:spPr>
        <a:xfrm>
          <a:off x="10528300" y="937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47,989</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66863</xdr:rowOff>
    </xdr:from>
    <xdr:to>
      <xdr:col>14</xdr:col>
      <xdr:colOff>79375</xdr:colOff>
      <xdr:row>52</xdr:row>
      <xdr:rowOff>168463</xdr:rowOff>
    </xdr:to>
    <xdr:sp macro="" textlink="">
      <xdr:nvSpPr>
        <xdr:cNvPr id="373" name="円/楕円 372"/>
        <xdr:cNvSpPr/>
      </xdr:nvSpPr>
      <xdr:spPr>
        <a:xfrm>
          <a:off x="9588500" y="89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13540</xdr:rowOff>
    </xdr:from>
    <xdr:ext cx="534377" cy="259045"/>
    <xdr:sp macro="" textlink="">
      <xdr:nvSpPr>
        <xdr:cNvPr id="374" name="テキスト ボックス 373"/>
        <xdr:cNvSpPr txBox="1"/>
      </xdr:nvSpPr>
      <xdr:spPr>
        <a:xfrm>
          <a:off x="9372111" y="875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41008</xdr:rowOff>
    </xdr:from>
    <xdr:to>
      <xdr:col>12</xdr:col>
      <xdr:colOff>561975</xdr:colOff>
      <xdr:row>53</xdr:row>
      <xdr:rowOff>142608</xdr:rowOff>
    </xdr:to>
    <xdr:sp macro="" textlink="">
      <xdr:nvSpPr>
        <xdr:cNvPr id="375" name="円/楕円 374"/>
        <xdr:cNvSpPr/>
      </xdr:nvSpPr>
      <xdr:spPr>
        <a:xfrm>
          <a:off x="8699500" y="912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159135</xdr:rowOff>
    </xdr:from>
    <xdr:ext cx="534377" cy="259045"/>
    <xdr:sp macro="" textlink="">
      <xdr:nvSpPr>
        <xdr:cNvPr id="376" name="テキスト ボックス 375"/>
        <xdr:cNvSpPr txBox="1"/>
      </xdr:nvSpPr>
      <xdr:spPr>
        <a:xfrm>
          <a:off x="8483111" y="890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59,595</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137889</xdr:rowOff>
    </xdr:from>
    <xdr:to>
      <xdr:col>11</xdr:col>
      <xdr:colOff>358775</xdr:colOff>
      <xdr:row>53</xdr:row>
      <xdr:rowOff>68039</xdr:rowOff>
    </xdr:to>
    <xdr:sp macro="" textlink="">
      <xdr:nvSpPr>
        <xdr:cNvPr id="377" name="円/楕円 376"/>
        <xdr:cNvSpPr/>
      </xdr:nvSpPr>
      <xdr:spPr>
        <a:xfrm>
          <a:off x="7810500" y="905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84566</xdr:rowOff>
    </xdr:from>
    <xdr:ext cx="534377" cy="259045"/>
    <xdr:sp macro="" textlink="">
      <xdr:nvSpPr>
        <xdr:cNvPr id="378" name="テキスト ボックス 377"/>
        <xdr:cNvSpPr txBox="1"/>
      </xdr:nvSpPr>
      <xdr:spPr>
        <a:xfrm>
          <a:off x="7594111" y="88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137683</xdr:rowOff>
    </xdr:from>
    <xdr:to>
      <xdr:col>10</xdr:col>
      <xdr:colOff>155575</xdr:colOff>
      <xdr:row>55</xdr:row>
      <xdr:rowOff>67833</xdr:rowOff>
    </xdr:to>
    <xdr:sp macro="" textlink="">
      <xdr:nvSpPr>
        <xdr:cNvPr id="379" name="円/楕円 378"/>
        <xdr:cNvSpPr/>
      </xdr:nvSpPr>
      <xdr:spPr>
        <a:xfrm>
          <a:off x="6921500" y="93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84360</xdr:rowOff>
    </xdr:from>
    <xdr:ext cx="534377" cy="259045"/>
    <xdr:sp macro="" textlink="">
      <xdr:nvSpPr>
        <xdr:cNvPr id="380" name="テキスト ボックス 379"/>
        <xdr:cNvSpPr txBox="1"/>
      </xdr:nvSpPr>
      <xdr:spPr>
        <a:xfrm>
          <a:off x="6705111" y="917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4" name="直線コネクタ 403"/>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5"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6" name="直線コネクタ 405"/>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7"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08" name="直線コネクタ 407"/>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65519</xdr:rowOff>
    </xdr:from>
    <xdr:to>
      <xdr:col>15</xdr:col>
      <xdr:colOff>180975</xdr:colOff>
      <xdr:row>75</xdr:row>
      <xdr:rowOff>1854</xdr:rowOff>
    </xdr:to>
    <xdr:cxnSp macro="">
      <xdr:nvCxnSpPr>
        <xdr:cNvPr id="409" name="直線コネクタ 408"/>
        <xdr:cNvCxnSpPr/>
      </xdr:nvCxnSpPr>
      <xdr:spPr>
        <a:xfrm>
          <a:off x="9639300" y="12238469"/>
          <a:ext cx="838200" cy="6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63288</xdr:rowOff>
    </xdr:from>
    <xdr:ext cx="534377" cy="259045"/>
    <xdr:sp macro="" textlink="">
      <xdr:nvSpPr>
        <xdr:cNvPr id="410" name="普通建設事業費 （ うち新規整備　）平均値テキスト"/>
        <xdr:cNvSpPr txBox="1"/>
      </xdr:nvSpPr>
      <xdr:spPr>
        <a:xfrm>
          <a:off x="10528300" y="12922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1" name="フローチャート : 判断 410"/>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65519</xdr:rowOff>
    </xdr:from>
    <xdr:to>
      <xdr:col>14</xdr:col>
      <xdr:colOff>28575</xdr:colOff>
      <xdr:row>73</xdr:row>
      <xdr:rowOff>124460</xdr:rowOff>
    </xdr:to>
    <xdr:cxnSp macro="">
      <xdr:nvCxnSpPr>
        <xdr:cNvPr id="412" name="直線コネクタ 411"/>
        <xdr:cNvCxnSpPr/>
      </xdr:nvCxnSpPr>
      <xdr:spPr>
        <a:xfrm flipV="1">
          <a:off x="8750300" y="12238469"/>
          <a:ext cx="889000" cy="40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3" name="フローチャート : 判断 412"/>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151871</xdr:rowOff>
    </xdr:from>
    <xdr:ext cx="534377" cy="259045"/>
    <xdr:sp macro="" textlink="">
      <xdr:nvSpPr>
        <xdr:cNvPr id="414" name="テキスト ボックス 413"/>
        <xdr:cNvSpPr txBox="1"/>
      </xdr:nvSpPr>
      <xdr:spPr>
        <a:xfrm>
          <a:off x="9372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5" name="フローチャート : 判断 414"/>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120667</xdr:rowOff>
    </xdr:from>
    <xdr:ext cx="534377" cy="259045"/>
    <xdr:sp macro="" textlink="">
      <xdr:nvSpPr>
        <xdr:cNvPr id="416" name="テキスト ボックス 415"/>
        <xdr:cNvSpPr txBox="1"/>
      </xdr:nvSpPr>
      <xdr:spPr>
        <a:xfrm>
          <a:off x="8483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122504</xdr:rowOff>
    </xdr:from>
    <xdr:to>
      <xdr:col>15</xdr:col>
      <xdr:colOff>231775</xdr:colOff>
      <xdr:row>75</xdr:row>
      <xdr:rowOff>52654</xdr:rowOff>
    </xdr:to>
    <xdr:sp macro="" textlink="">
      <xdr:nvSpPr>
        <xdr:cNvPr id="422" name="円/楕円 421"/>
        <xdr:cNvSpPr/>
      </xdr:nvSpPr>
      <xdr:spPr>
        <a:xfrm>
          <a:off x="10426700" y="128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145381</xdr:rowOff>
    </xdr:from>
    <xdr:ext cx="534377" cy="259045"/>
    <xdr:sp macro="" textlink="">
      <xdr:nvSpPr>
        <xdr:cNvPr id="423" name="普通建設事業費 （ うち新規整備　）該当値テキスト"/>
        <xdr:cNvSpPr txBox="1"/>
      </xdr:nvSpPr>
      <xdr:spPr>
        <a:xfrm>
          <a:off x="10528300" y="1266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19,118</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14719</xdr:rowOff>
    </xdr:from>
    <xdr:to>
      <xdr:col>14</xdr:col>
      <xdr:colOff>79375</xdr:colOff>
      <xdr:row>71</xdr:row>
      <xdr:rowOff>116319</xdr:rowOff>
    </xdr:to>
    <xdr:sp macro="" textlink="">
      <xdr:nvSpPr>
        <xdr:cNvPr id="424" name="円/楕円 423"/>
        <xdr:cNvSpPr/>
      </xdr:nvSpPr>
      <xdr:spPr>
        <a:xfrm>
          <a:off x="9588500" y="121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132846</xdr:rowOff>
    </xdr:from>
    <xdr:ext cx="534377" cy="259045"/>
    <xdr:sp macro="" textlink="">
      <xdr:nvSpPr>
        <xdr:cNvPr id="425" name="テキスト ボックス 424"/>
        <xdr:cNvSpPr txBox="1"/>
      </xdr:nvSpPr>
      <xdr:spPr>
        <a:xfrm>
          <a:off x="9372111" y="1196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35,447</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73660</xdr:rowOff>
    </xdr:from>
    <xdr:to>
      <xdr:col>12</xdr:col>
      <xdr:colOff>561975</xdr:colOff>
      <xdr:row>74</xdr:row>
      <xdr:rowOff>3810</xdr:rowOff>
    </xdr:to>
    <xdr:sp macro="" textlink="">
      <xdr:nvSpPr>
        <xdr:cNvPr id="426" name="円/楕円 425"/>
        <xdr:cNvSpPr/>
      </xdr:nvSpPr>
      <xdr:spPr>
        <a:xfrm>
          <a:off x="8699500" y="12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20337</xdr:rowOff>
    </xdr:from>
    <xdr:ext cx="534377" cy="259045"/>
    <xdr:sp macro="" textlink="">
      <xdr:nvSpPr>
        <xdr:cNvPr id="427" name="テキスト ボックス 426"/>
        <xdr:cNvSpPr txBox="1"/>
      </xdr:nvSpPr>
      <xdr:spPr>
        <a:xfrm>
          <a:off x="8483111" y="1236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4" name="テキスト ボックス 443"/>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48" name="直線コネクタ 447"/>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49"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50" name="直線コネクタ 449"/>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51"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2" name="直線コネクタ 451"/>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47746</xdr:rowOff>
    </xdr:from>
    <xdr:to>
      <xdr:col>15</xdr:col>
      <xdr:colOff>180975</xdr:colOff>
      <xdr:row>97</xdr:row>
      <xdr:rowOff>128784</xdr:rowOff>
    </xdr:to>
    <xdr:cxnSp macro="">
      <xdr:nvCxnSpPr>
        <xdr:cNvPr id="453" name="直線コネクタ 452"/>
        <xdr:cNvCxnSpPr/>
      </xdr:nvCxnSpPr>
      <xdr:spPr>
        <a:xfrm>
          <a:off x="9639300" y="16335496"/>
          <a:ext cx="838200" cy="4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134238</xdr:rowOff>
    </xdr:from>
    <xdr:ext cx="534377" cy="259045"/>
    <xdr:sp macro="" textlink="">
      <xdr:nvSpPr>
        <xdr:cNvPr id="454" name="普通建設事業費 （ うち更新整備　）平均値テキスト"/>
        <xdr:cNvSpPr txBox="1"/>
      </xdr:nvSpPr>
      <xdr:spPr>
        <a:xfrm>
          <a:off x="10528300" y="1590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5" name="フローチャート : 判断 454"/>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109238</xdr:rowOff>
    </xdr:from>
    <xdr:to>
      <xdr:col>14</xdr:col>
      <xdr:colOff>28575</xdr:colOff>
      <xdr:row>95</xdr:row>
      <xdr:rowOff>47746</xdr:rowOff>
    </xdr:to>
    <xdr:cxnSp macro="">
      <xdr:nvCxnSpPr>
        <xdr:cNvPr id="456" name="直線コネクタ 455"/>
        <xdr:cNvCxnSpPr/>
      </xdr:nvCxnSpPr>
      <xdr:spPr>
        <a:xfrm>
          <a:off x="8750300" y="16225538"/>
          <a:ext cx="889000" cy="10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57" name="フローチャート : 判断 456"/>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90016</xdr:rowOff>
    </xdr:from>
    <xdr:ext cx="534377" cy="259045"/>
    <xdr:sp macro="" textlink="">
      <xdr:nvSpPr>
        <xdr:cNvPr id="458" name="テキスト ボックス 457"/>
        <xdr:cNvSpPr txBox="1"/>
      </xdr:nvSpPr>
      <xdr:spPr>
        <a:xfrm>
          <a:off x="9372111" y="1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59" name="フローチャート : 判断 458"/>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72641</xdr:rowOff>
    </xdr:from>
    <xdr:ext cx="534377" cy="259045"/>
    <xdr:sp macro="" textlink="">
      <xdr:nvSpPr>
        <xdr:cNvPr id="460" name="テキスト ボックス 459"/>
        <xdr:cNvSpPr txBox="1"/>
      </xdr:nvSpPr>
      <xdr:spPr>
        <a:xfrm>
          <a:off x="8483111" y="163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77984</xdr:rowOff>
    </xdr:from>
    <xdr:to>
      <xdr:col>15</xdr:col>
      <xdr:colOff>231775</xdr:colOff>
      <xdr:row>98</xdr:row>
      <xdr:rowOff>8134</xdr:rowOff>
    </xdr:to>
    <xdr:sp macro="" textlink="">
      <xdr:nvSpPr>
        <xdr:cNvPr id="466" name="円/楕円 465"/>
        <xdr:cNvSpPr/>
      </xdr:nvSpPr>
      <xdr:spPr>
        <a:xfrm>
          <a:off x="10426700" y="167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164361</xdr:rowOff>
    </xdr:from>
    <xdr:ext cx="534377" cy="259045"/>
    <xdr:sp macro="" textlink="">
      <xdr:nvSpPr>
        <xdr:cNvPr id="467" name="普通建設事業費 （ うち更新整備　）該当値テキスト"/>
        <xdr:cNvSpPr txBox="1"/>
      </xdr:nvSpPr>
      <xdr:spPr>
        <a:xfrm>
          <a:off x="10528300" y="166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168396</xdr:rowOff>
    </xdr:from>
    <xdr:to>
      <xdr:col>14</xdr:col>
      <xdr:colOff>79375</xdr:colOff>
      <xdr:row>95</xdr:row>
      <xdr:rowOff>98546</xdr:rowOff>
    </xdr:to>
    <xdr:sp macro="" textlink="">
      <xdr:nvSpPr>
        <xdr:cNvPr id="468" name="円/楕円 467"/>
        <xdr:cNvSpPr/>
      </xdr:nvSpPr>
      <xdr:spPr>
        <a:xfrm>
          <a:off x="9588500" y="162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115073</xdr:rowOff>
    </xdr:from>
    <xdr:ext cx="534377" cy="259045"/>
    <xdr:sp macro="" textlink="">
      <xdr:nvSpPr>
        <xdr:cNvPr id="469" name="テキスト ボックス 468"/>
        <xdr:cNvSpPr txBox="1"/>
      </xdr:nvSpPr>
      <xdr:spPr>
        <a:xfrm>
          <a:off x="9372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58438</xdr:rowOff>
    </xdr:from>
    <xdr:to>
      <xdr:col>12</xdr:col>
      <xdr:colOff>561975</xdr:colOff>
      <xdr:row>94</xdr:row>
      <xdr:rowOff>160038</xdr:rowOff>
    </xdr:to>
    <xdr:sp macro="" textlink="">
      <xdr:nvSpPr>
        <xdr:cNvPr id="470" name="円/楕円 469"/>
        <xdr:cNvSpPr/>
      </xdr:nvSpPr>
      <xdr:spPr>
        <a:xfrm>
          <a:off x="8699500" y="1617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5115</xdr:rowOff>
    </xdr:from>
    <xdr:ext cx="534377" cy="259045"/>
    <xdr:sp macro="" textlink="">
      <xdr:nvSpPr>
        <xdr:cNvPr id="471" name="テキスト ボックス 470"/>
        <xdr:cNvSpPr txBox="1"/>
      </xdr:nvSpPr>
      <xdr:spPr>
        <a:xfrm>
          <a:off x="8483111" y="1594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5" name="テキスト ボックス 48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5" name="直線コネクタ 494"/>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498"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499" name="直線コネクタ 498"/>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32944</xdr:rowOff>
    </xdr:from>
    <xdr:to>
      <xdr:col>23</xdr:col>
      <xdr:colOff>517525</xdr:colOff>
      <xdr:row>38</xdr:row>
      <xdr:rowOff>166218</xdr:rowOff>
    </xdr:to>
    <xdr:cxnSp macro="">
      <xdr:nvCxnSpPr>
        <xdr:cNvPr id="500" name="直線コネクタ 499"/>
        <xdr:cNvCxnSpPr/>
      </xdr:nvCxnSpPr>
      <xdr:spPr>
        <a:xfrm flipV="1">
          <a:off x="15481300" y="5347894"/>
          <a:ext cx="838200" cy="13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81881</xdr:rowOff>
    </xdr:from>
    <xdr:ext cx="378565" cy="259045"/>
    <xdr:sp macro="" textlink="">
      <xdr:nvSpPr>
        <xdr:cNvPr id="501" name="災害復旧事業費平均値テキスト"/>
        <xdr:cNvSpPr txBox="1"/>
      </xdr:nvSpPr>
      <xdr:spPr>
        <a:xfrm>
          <a:off x="16370300" y="6596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2" name="フローチャート : 判断 501"/>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166218</xdr:rowOff>
    </xdr:from>
    <xdr:to>
      <xdr:col>22</xdr:col>
      <xdr:colOff>365125</xdr:colOff>
      <xdr:row>39</xdr:row>
      <xdr:rowOff>36449</xdr:rowOff>
    </xdr:to>
    <xdr:cxnSp macro="">
      <xdr:nvCxnSpPr>
        <xdr:cNvPr id="503" name="直線コネクタ 502"/>
        <xdr:cNvCxnSpPr/>
      </xdr:nvCxnSpPr>
      <xdr:spPr>
        <a:xfrm flipV="1">
          <a:off x="14592300" y="6681318"/>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4" name="フローチャート : 判断 503"/>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41495</xdr:rowOff>
    </xdr:from>
    <xdr:ext cx="378565" cy="259045"/>
    <xdr:sp macro="" textlink="">
      <xdr:nvSpPr>
        <xdr:cNvPr id="505" name="テキスト ボックス 504"/>
        <xdr:cNvSpPr txBox="1"/>
      </xdr:nvSpPr>
      <xdr:spPr>
        <a:xfrm>
          <a:off x="15292017" y="6728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24638</xdr:rowOff>
    </xdr:from>
    <xdr:to>
      <xdr:col>21</xdr:col>
      <xdr:colOff>161925</xdr:colOff>
      <xdr:row>39</xdr:row>
      <xdr:rowOff>36449</xdr:rowOff>
    </xdr:to>
    <xdr:cxnSp macro="">
      <xdr:nvCxnSpPr>
        <xdr:cNvPr id="506" name="直線コネクタ 505"/>
        <xdr:cNvCxnSpPr/>
      </xdr:nvCxnSpPr>
      <xdr:spPr>
        <a:xfrm>
          <a:off x="13703300" y="671118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7" name="フローチャート : 判断 506"/>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58437</xdr:rowOff>
    </xdr:from>
    <xdr:ext cx="378565" cy="259045"/>
    <xdr:sp macro="" textlink="">
      <xdr:nvSpPr>
        <xdr:cNvPr id="508" name="テキスト ボックス 507"/>
        <xdr:cNvSpPr txBox="1"/>
      </xdr:nvSpPr>
      <xdr:spPr>
        <a:xfrm>
          <a:off x="14403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2463</xdr:rowOff>
    </xdr:from>
    <xdr:to>
      <xdr:col>19</xdr:col>
      <xdr:colOff>644525</xdr:colOff>
      <xdr:row>39</xdr:row>
      <xdr:rowOff>24638</xdr:rowOff>
    </xdr:to>
    <xdr:cxnSp macro="">
      <xdr:nvCxnSpPr>
        <xdr:cNvPr id="509" name="直線コネクタ 508"/>
        <xdr:cNvCxnSpPr/>
      </xdr:nvCxnSpPr>
      <xdr:spPr>
        <a:xfrm>
          <a:off x="12814300" y="6689013"/>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0" name="フローチャート : 判断 509"/>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1" name="テキスト ボックス 510"/>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2" name="フローチャート : 判断 511"/>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136923</xdr:rowOff>
    </xdr:from>
    <xdr:ext cx="469744" cy="259045"/>
    <xdr:sp macro="" textlink="">
      <xdr:nvSpPr>
        <xdr:cNvPr id="513" name="テキスト ボックス 512"/>
        <xdr:cNvSpPr txBox="1"/>
      </xdr:nvSpPr>
      <xdr:spPr>
        <a:xfrm>
          <a:off x="12579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153594</xdr:rowOff>
    </xdr:from>
    <xdr:to>
      <xdr:col>23</xdr:col>
      <xdr:colOff>568325</xdr:colOff>
      <xdr:row>31</xdr:row>
      <xdr:rowOff>83744</xdr:rowOff>
    </xdr:to>
    <xdr:sp macro="" textlink="">
      <xdr:nvSpPr>
        <xdr:cNvPr id="519" name="円/楕円 518"/>
        <xdr:cNvSpPr/>
      </xdr:nvSpPr>
      <xdr:spPr>
        <a:xfrm>
          <a:off x="16268700" y="529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106621</xdr:rowOff>
    </xdr:from>
    <xdr:ext cx="534377" cy="259045"/>
    <xdr:sp macro="" textlink="">
      <xdr:nvSpPr>
        <xdr:cNvPr id="520" name="災害復旧事業費該当値テキスト"/>
        <xdr:cNvSpPr txBox="1"/>
      </xdr:nvSpPr>
      <xdr:spPr>
        <a:xfrm>
          <a:off x="16370300" y="525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18,151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115418</xdr:rowOff>
    </xdr:from>
    <xdr:to>
      <xdr:col>22</xdr:col>
      <xdr:colOff>415925</xdr:colOff>
      <xdr:row>39</xdr:row>
      <xdr:rowOff>45568</xdr:rowOff>
    </xdr:to>
    <xdr:sp macro="" textlink="">
      <xdr:nvSpPr>
        <xdr:cNvPr id="521" name="円/楕円 520"/>
        <xdr:cNvSpPr/>
      </xdr:nvSpPr>
      <xdr:spPr>
        <a:xfrm>
          <a:off x="15430500" y="6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62095</xdr:rowOff>
    </xdr:from>
    <xdr:ext cx="378565" cy="259045"/>
    <xdr:sp macro="" textlink="">
      <xdr:nvSpPr>
        <xdr:cNvPr id="522" name="テキスト ボックス 521"/>
        <xdr:cNvSpPr txBox="1"/>
      </xdr:nvSpPr>
      <xdr:spPr>
        <a:xfrm>
          <a:off x="15292017" y="6405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157099</xdr:rowOff>
    </xdr:from>
    <xdr:to>
      <xdr:col>21</xdr:col>
      <xdr:colOff>212725</xdr:colOff>
      <xdr:row>39</xdr:row>
      <xdr:rowOff>87249</xdr:rowOff>
    </xdr:to>
    <xdr:sp macro="" textlink="">
      <xdr:nvSpPr>
        <xdr:cNvPr id="523" name="円/楕円 522"/>
        <xdr:cNvSpPr/>
      </xdr:nvSpPr>
      <xdr:spPr>
        <a:xfrm>
          <a:off x="14541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78376</xdr:rowOff>
    </xdr:from>
    <xdr:ext cx="378565" cy="259045"/>
    <xdr:sp macro="" textlink="">
      <xdr:nvSpPr>
        <xdr:cNvPr id="524" name="テキスト ボックス 523"/>
        <xdr:cNvSpPr txBox="1"/>
      </xdr:nvSpPr>
      <xdr:spPr>
        <a:xfrm>
          <a:off x="14403017" y="67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145288</xdr:rowOff>
    </xdr:from>
    <xdr:to>
      <xdr:col>20</xdr:col>
      <xdr:colOff>9525</xdr:colOff>
      <xdr:row>39</xdr:row>
      <xdr:rowOff>75438</xdr:rowOff>
    </xdr:to>
    <xdr:sp macro="" textlink="">
      <xdr:nvSpPr>
        <xdr:cNvPr id="525" name="円/楕円 524"/>
        <xdr:cNvSpPr/>
      </xdr:nvSpPr>
      <xdr:spPr>
        <a:xfrm>
          <a:off x="13652500" y="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66565</xdr:rowOff>
    </xdr:from>
    <xdr:ext cx="378565" cy="259045"/>
    <xdr:sp macro="" textlink="">
      <xdr:nvSpPr>
        <xdr:cNvPr id="526" name="テキスト ボックス 525"/>
        <xdr:cNvSpPr txBox="1"/>
      </xdr:nvSpPr>
      <xdr:spPr>
        <a:xfrm>
          <a:off x="13514017" y="675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123113</xdr:rowOff>
    </xdr:from>
    <xdr:to>
      <xdr:col>18</xdr:col>
      <xdr:colOff>492125</xdr:colOff>
      <xdr:row>39</xdr:row>
      <xdr:rowOff>53263</xdr:rowOff>
    </xdr:to>
    <xdr:sp macro="" textlink="">
      <xdr:nvSpPr>
        <xdr:cNvPr id="527" name="円/楕円 526"/>
        <xdr:cNvSpPr/>
      </xdr:nvSpPr>
      <xdr:spPr>
        <a:xfrm>
          <a:off x="12763500" y="66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44390</xdr:rowOff>
    </xdr:from>
    <xdr:ext cx="378565" cy="259045"/>
    <xdr:sp macro="" textlink="">
      <xdr:nvSpPr>
        <xdr:cNvPr id="528" name="テキスト ボックス 527"/>
        <xdr:cNvSpPr txBox="1"/>
      </xdr:nvSpPr>
      <xdr:spPr>
        <a:xfrm>
          <a:off x="12625017" y="6730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0" name="テキスト ボックス 58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2" name="直線コネクタ 601"/>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3"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4" name="直線コネクタ 603"/>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5"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6" name="直線コネクタ 605"/>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113221</xdr:rowOff>
    </xdr:from>
    <xdr:to>
      <xdr:col>23</xdr:col>
      <xdr:colOff>517525</xdr:colOff>
      <xdr:row>76</xdr:row>
      <xdr:rowOff>119221</xdr:rowOff>
    </xdr:to>
    <xdr:cxnSp macro="">
      <xdr:nvCxnSpPr>
        <xdr:cNvPr id="607" name="直線コネクタ 606"/>
        <xdr:cNvCxnSpPr/>
      </xdr:nvCxnSpPr>
      <xdr:spPr>
        <a:xfrm flipV="1">
          <a:off x="15481300" y="13143421"/>
          <a:ext cx="8382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137857</xdr:rowOff>
    </xdr:from>
    <xdr:ext cx="534377" cy="259045"/>
    <xdr:sp macro="" textlink="">
      <xdr:nvSpPr>
        <xdr:cNvPr id="608" name="公債費平均値テキスト"/>
        <xdr:cNvSpPr txBox="1"/>
      </xdr:nvSpPr>
      <xdr:spPr>
        <a:xfrm>
          <a:off x="16370300" y="12653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09" name="フローチャート : 判断 608"/>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107296</xdr:rowOff>
    </xdr:from>
    <xdr:to>
      <xdr:col>22</xdr:col>
      <xdr:colOff>365125</xdr:colOff>
      <xdr:row>76</xdr:row>
      <xdr:rowOff>119221</xdr:rowOff>
    </xdr:to>
    <xdr:cxnSp macro="">
      <xdr:nvCxnSpPr>
        <xdr:cNvPr id="610" name="直線コネクタ 609"/>
        <xdr:cNvCxnSpPr/>
      </xdr:nvCxnSpPr>
      <xdr:spPr>
        <a:xfrm>
          <a:off x="14592300" y="13137496"/>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1" name="フローチャート : 判断 610"/>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51141</xdr:rowOff>
    </xdr:from>
    <xdr:ext cx="534377" cy="259045"/>
    <xdr:sp macro="" textlink="">
      <xdr:nvSpPr>
        <xdr:cNvPr id="612" name="テキスト ボックス 611"/>
        <xdr:cNvSpPr txBox="1"/>
      </xdr:nvSpPr>
      <xdr:spPr>
        <a:xfrm>
          <a:off x="15214111"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96686</xdr:rowOff>
    </xdr:from>
    <xdr:to>
      <xdr:col>21</xdr:col>
      <xdr:colOff>161925</xdr:colOff>
      <xdr:row>76</xdr:row>
      <xdr:rowOff>107296</xdr:rowOff>
    </xdr:to>
    <xdr:cxnSp macro="">
      <xdr:nvCxnSpPr>
        <xdr:cNvPr id="613" name="直線コネクタ 612"/>
        <xdr:cNvCxnSpPr/>
      </xdr:nvCxnSpPr>
      <xdr:spPr>
        <a:xfrm>
          <a:off x="13703300" y="13126886"/>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4" name="フローチャート : 判断 613"/>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57675</xdr:rowOff>
    </xdr:from>
    <xdr:ext cx="534377" cy="259045"/>
    <xdr:sp macro="" textlink="">
      <xdr:nvSpPr>
        <xdr:cNvPr id="615" name="テキスト ボックス 614"/>
        <xdr:cNvSpPr txBox="1"/>
      </xdr:nvSpPr>
      <xdr:spPr>
        <a:xfrm>
          <a:off x="14325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78626</xdr:rowOff>
    </xdr:from>
    <xdr:to>
      <xdr:col>19</xdr:col>
      <xdr:colOff>644525</xdr:colOff>
      <xdr:row>76</xdr:row>
      <xdr:rowOff>96686</xdr:rowOff>
    </xdr:to>
    <xdr:cxnSp macro="">
      <xdr:nvCxnSpPr>
        <xdr:cNvPr id="616" name="直線コネクタ 615"/>
        <xdr:cNvCxnSpPr/>
      </xdr:nvCxnSpPr>
      <xdr:spPr>
        <a:xfrm>
          <a:off x="12814300" y="13108826"/>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7" name="フローチャート : 判断 616"/>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38720</xdr:rowOff>
    </xdr:from>
    <xdr:ext cx="534377" cy="259045"/>
    <xdr:sp macro="" textlink="">
      <xdr:nvSpPr>
        <xdr:cNvPr id="618" name="テキスト ボックス 617"/>
        <xdr:cNvSpPr txBox="1"/>
      </xdr:nvSpPr>
      <xdr:spPr>
        <a:xfrm>
          <a:off x="13436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19" name="フローチャート : 判断 618"/>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57942</xdr:rowOff>
    </xdr:from>
    <xdr:ext cx="534377" cy="259045"/>
    <xdr:sp macro="" textlink="">
      <xdr:nvSpPr>
        <xdr:cNvPr id="620" name="テキスト ボックス 619"/>
        <xdr:cNvSpPr txBox="1"/>
      </xdr:nvSpPr>
      <xdr:spPr>
        <a:xfrm>
          <a:off x="12547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62421</xdr:rowOff>
    </xdr:from>
    <xdr:to>
      <xdr:col>23</xdr:col>
      <xdr:colOff>568325</xdr:colOff>
      <xdr:row>76</xdr:row>
      <xdr:rowOff>164021</xdr:rowOff>
    </xdr:to>
    <xdr:sp macro="" textlink="">
      <xdr:nvSpPr>
        <xdr:cNvPr id="626" name="円/楕円 625"/>
        <xdr:cNvSpPr/>
      </xdr:nvSpPr>
      <xdr:spPr>
        <a:xfrm>
          <a:off x="16268700" y="130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40848</xdr:rowOff>
    </xdr:from>
    <xdr:ext cx="534377" cy="259045"/>
    <xdr:sp macro="" textlink="">
      <xdr:nvSpPr>
        <xdr:cNvPr id="627" name="公債費該当値テキスト"/>
        <xdr:cNvSpPr txBox="1"/>
      </xdr:nvSpPr>
      <xdr:spPr>
        <a:xfrm>
          <a:off x="16370300" y="1307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43,390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68421</xdr:rowOff>
    </xdr:from>
    <xdr:to>
      <xdr:col>22</xdr:col>
      <xdr:colOff>415925</xdr:colOff>
      <xdr:row>76</xdr:row>
      <xdr:rowOff>170021</xdr:rowOff>
    </xdr:to>
    <xdr:sp macro="" textlink="">
      <xdr:nvSpPr>
        <xdr:cNvPr id="628" name="円/楕円 627"/>
        <xdr:cNvSpPr/>
      </xdr:nvSpPr>
      <xdr:spPr>
        <a:xfrm>
          <a:off x="15430500" y="130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161148</xdr:rowOff>
    </xdr:from>
    <xdr:ext cx="534377" cy="259045"/>
    <xdr:sp macro="" textlink="">
      <xdr:nvSpPr>
        <xdr:cNvPr id="629" name="テキスト ボックス 628"/>
        <xdr:cNvSpPr txBox="1"/>
      </xdr:nvSpPr>
      <xdr:spPr>
        <a:xfrm>
          <a:off x="15214111" y="131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56496</xdr:rowOff>
    </xdr:from>
    <xdr:to>
      <xdr:col>21</xdr:col>
      <xdr:colOff>212725</xdr:colOff>
      <xdr:row>76</xdr:row>
      <xdr:rowOff>158096</xdr:rowOff>
    </xdr:to>
    <xdr:sp macro="" textlink="">
      <xdr:nvSpPr>
        <xdr:cNvPr id="630" name="円/楕円 629"/>
        <xdr:cNvSpPr/>
      </xdr:nvSpPr>
      <xdr:spPr>
        <a:xfrm>
          <a:off x="14541500" y="130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149223</xdr:rowOff>
    </xdr:from>
    <xdr:ext cx="534377" cy="259045"/>
    <xdr:sp macro="" textlink="">
      <xdr:nvSpPr>
        <xdr:cNvPr id="631" name="テキスト ボックス 630"/>
        <xdr:cNvSpPr txBox="1"/>
      </xdr:nvSpPr>
      <xdr:spPr>
        <a:xfrm>
          <a:off x="14325111" y="131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45886</xdr:rowOff>
    </xdr:from>
    <xdr:to>
      <xdr:col>20</xdr:col>
      <xdr:colOff>9525</xdr:colOff>
      <xdr:row>76</xdr:row>
      <xdr:rowOff>147486</xdr:rowOff>
    </xdr:to>
    <xdr:sp macro="" textlink="">
      <xdr:nvSpPr>
        <xdr:cNvPr id="632" name="円/楕円 631"/>
        <xdr:cNvSpPr/>
      </xdr:nvSpPr>
      <xdr:spPr>
        <a:xfrm>
          <a:off x="13652500" y="130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138613</xdr:rowOff>
    </xdr:from>
    <xdr:ext cx="534377" cy="259045"/>
    <xdr:sp macro="" textlink="">
      <xdr:nvSpPr>
        <xdr:cNvPr id="633" name="テキスト ボックス 632"/>
        <xdr:cNvSpPr txBox="1"/>
      </xdr:nvSpPr>
      <xdr:spPr>
        <a:xfrm>
          <a:off x="13436111" y="1316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27826</xdr:rowOff>
    </xdr:from>
    <xdr:to>
      <xdr:col>18</xdr:col>
      <xdr:colOff>492125</xdr:colOff>
      <xdr:row>76</xdr:row>
      <xdr:rowOff>129426</xdr:rowOff>
    </xdr:to>
    <xdr:sp macro="" textlink="">
      <xdr:nvSpPr>
        <xdr:cNvPr id="634" name="円/楕円 633"/>
        <xdr:cNvSpPr/>
      </xdr:nvSpPr>
      <xdr:spPr>
        <a:xfrm>
          <a:off x="12763500" y="130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120553</xdr:rowOff>
    </xdr:from>
    <xdr:ext cx="534377" cy="259045"/>
    <xdr:sp macro="" textlink="">
      <xdr:nvSpPr>
        <xdr:cNvPr id="635" name="テキスト ボックス 634"/>
        <xdr:cNvSpPr txBox="1"/>
      </xdr:nvSpPr>
      <xdr:spPr>
        <a:xfrm>
          <a:off x="12547111" y="13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49" name="テキスト ボックス 64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59" name="直線コネクタ 658"/>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0"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1" name="直線コネクタ 660"/>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2"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3" name="直線コネクタ 662"/>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22961</xdr:rowOff>
    </xdr:from>
    <xdr:to>
      <xdr:col>23</xdr:col>
      <xdr:colOff>517525</xdr:colOff>
      <xdr:row>98</xdr:row>
      <xdr:rowOff>31648</xdr:rowOff>
    </xdr:to>
    <xdr:cxnSp macro="">
      <xdr:nvCxnSpPr>
        <xdr:cNvPr id="664" name="直線コネクタ 663"/>
        <xdr:cNvCxnSpPr/>
      </xdr:nvCxnSpPr>
      <xdr:spPr>
        <a:xfrm flipV="1">
          <a:off x="15481300" y="16139261"/>
          <a:ext cx="838200" cy="6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13682</xdr:rowOff>
    </xdr:from>
    <xdr:ext cx="469744" cy="259045"/>
    <xdr:sp macro="" textlink="">
      <xdr:nvSpPr>
        <xdr:cNvPr id="665" name="積立金平均値テキスト"/>
        <xdr:cNvSpPr txBox="1"/>
      </xdr:nvSpPr>
      <xdr:spPr>
        <a:xfrm>
          <a:off x="16370300" y="1664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6" name="フローチャート : 判断 665"/>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31648</xdr:rowOff>
    </xdr:from>
    <xdr:to>
      <xdr:col>22</xdr:col>
      <xdr:colOff>365125</xdr:colOff>
      <xdr:row>98</xdr:row>
      <xdr:rowOff>59386</xdr:rowOff>
    </xdr:to>
    <xdr:cxnSp macro="">
      <xdr:nvCxnSpPr>
        <xdr:cNvPr id="667" name="直線コネクタ 666"/>
        <xdr:cNvCxnSpPr/>
      </xdr:nvCxnSpPr>
      <xdr:spPr>
        <a:xfrm flipV="1">
          <a:off x="14592300" y="16833748"/>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68" name="フローチャート : 判断 667"/>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90440</xdr:rowOff>
    </xdr:from>
    <xdr:ext cx="469744" cy="259045"/>
    <xdr:sp macro="" textlink="">
      <xdr:nvSpPr>
        <xdr:cNvPr id="669" name="テキスト ボックス 668"/>
        <xdr:cNvSpPr txBox="1"/>
      </xdr:nvSpPr>
      <xdr:spPr>
        <a:xfrm>
          <a:off x="15246427"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119126</xdr:rowOff>
    </xdr:from>
    <xdr:to>
      <xdr:col>21</xdr:col>
      <xdr:colOff>161925</xdr:colOff>
      <xdr:row>98</xdr:row>
      <xdr:rowOff>59386</xdr:rowOff>
    </xdr:to>
    <xdr:cxnSp macro="">
      <xdr:nvCxnSpPr>
        <xdr:cNvPr id="670" name="直線コネクタ 669"/>
        <xdr:cNvCxnSpPr/>
      </xdr:nvCxnSpPr>
      <xdr:spPr>
        <a:xfrm>
          <a:off x="13703300" y="16406876"/>
          <a:ext cx="889000" cy="4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1" name="フローチャート : 判断 670"/>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65828</xdr:rowOff>
    </xdr:from>
    <xdr:ext cx="469744" cy="259045"/>
    <xdr:sp macro="" textlink="">
      <xdr:nvSpPr>
        <xdr:cNvPr id="672" name="テキスト ボックス 671"/>
        <xdr:cNvSpPr txBox="1"/>
      </xdr:nvSpPr>
      <xdr:spPr>
        <a:xfrm>
          <a:off x="14357427"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119126</xdr:rowOff>
    </xdr:from>
    <xdr:to>
      <xdr:col>19</xdr:col>
      <xdr:colOff>644525</xdr:colOff>
      <xdr:row>97</xdr:row>
      <xdr:rowOff>143587</xdr:rowOff>
    </xdr:to>
    <xdr:cxnSp macro="">
      <xdr:nvCxnSpPr>
        <xdr:cNvPr id="673" name="直線コネクタ 672"/>
        <xdr:cNvCxnSpPr/>
      </xdr:nvCxnSpPr>
      <xdr:spPr>
        <a:xfrm flipV="1">
          <a:off x="12814300" y="16406876"/>
          <a:ext cx="889000" cy="3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4" name="フローチャート : 判断 673"/>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10355</xdr:rowOff>
    </xdr:from>
    <xdr:ext cx="469744" cy="259045"/>
    <xdr:sp macro="" textlink="">
      <xdr:nvSpPr>
        <xdr:cNvPr id="675" name="テキスト ボックス 674"/>
        <xdr:cNvSpPr txBox="1"/>
      </xdr:nvSpPr>
      <xdr:spPr>
        <a:xfrm>
          <a:off x="13468427"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6" name="フローチャート : 判断 675"/>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7" name="テキスト ボックス 676"/>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143611</xdr:rowOff>
    </xdr:from>
    <xdr:to>
      <xdr:col>23</xdr:col>
      <xdr:colOff>568325</xdr:colOff>
      <xdr:row>94</xdr:row>
      <xdr:rowOff>73761</xdr:rowOff>
    </xdr:to>
    <xdr:sp macro="" textlink="">
      <xdr:nvSpPr>
        <xdr:cNvPr id="683" name="円/楕円 682"/>
        <xdr:cNvSpPr/>
      </xdr:nvSpPr>
      <xdr:spPr>
        <a:xfrm>
          <a:off x="16268700" y="160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166488</xdr:rowOff>
    </xdr:from>
    <xdr:ext cx="534377" cy="259045"/>
    <xdr:sp macro="" textlink="">
      <xdr:nvSpPr>
        <xdr:cNvPr id="684" name="積立金該当値テキスト"/>
        <xdr:cNvSpPr txBox="1"/>
      </xdr:nvSpPr>
      <xdr:spPr>
        <a:xfrm>
          <a:off x="16370300" y="1593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152298</xdr:rowOff>
    </xdr:from>
    <xdr:to>
      <xdr:col>22</xdr:col>
      <xdr:colOff>415925</xdr:colOff>
      <xdr:row>98</xdr:row>
      <xdr:rowOff>82448</xdr:rowOff>
    </xdr:to>
    <xdr:sp macro="" textlink="">
      <xdr:nvSpPr>
        <xdr:cNvPr id="685" name="円/楕円 684"/>
        <xdr:cNvSpPr/>
      </xdr:nvSpPr>
      <xdr:spPr>
        <a:xfrm>
          <a:off x="15430500" y="167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73575</xdr:rowOff>
    </xdr:from>
    <xdr:ext cx="469744" cy="259045"/>
    <xdr:sp macro="" textlink="">
      <xdr:nvSpPr>
        <xdr:cNvPr id="686" name="テキスト ボックス 685"/>
        <xdr:cNvSpPr txBox="1"/>
      </xdr:nvSpPr>
      <xdr:spPr>
        <a:xfrm>
          <a:off x="15246427" y="1687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8586</xdr:rowOff>
    </xdr:from>
    <xdr:to>
      <xdr:col>21</xdr:col>
      <xdr:colOff>212725</xdr:colOff>
      <xdr:row>98</xdr:row>
      <xdr:rowOff>110186</xdr:rowOff>
    </xdr:to>
    <xdr:sp macro="" textlink="">
      <xdr:nvSpPr>
        <xdr:cNvPr id="687" name="円/楕円 686"/>
        <xdr:cNvSpPr/>
      </xdr:nvSpPr>
      <xdr:spPr>
        <a:xfrm>
          <a:off x="14541500" y="1681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101313</xdr:rowOff>
    </xdr:from>
    <xdr:ext cx="469744" cy="259045"/>
    <xdr:sp macro="" textlink="">
      <xdr:nvSpPr>
        <xdr:cNvPr id="688" name="テキスト ボックス 687"/>
        <xdr:cNvSpPr txBox="1"/>
      </xdr:nvSpPr>
      <xdr:spPr>
        <a:xfrm>
          <a:off x="14357427" y="1690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68326</xdr:rowOff>
    </xdr:from>
    <xdr:to>
      <xdr:col>20</xdr:col>
      <xdr:colOff>9525</xdr:colOff>
      <xdr:row>95</xdr:row>
      <xdr:rowOff>169926</xdr:rowOff>
    </xdr:to>
    <xdr:sp macro="" textlink="">
      <xdr:nvSpPr>
        <xdr:cNvPr id="689" name="円/楕円 688"/>
        <xdr:cNvSpPr/>
      </xdr:nvSpPr>
      <xdr:spPr>
        <a:xfrm>
          <a:off x="13652500" y="163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161053</xdr:rowOff>
    </xdr:from>
    <xdr:ext cx="469744" cy="259045"/>
    <xdr:sp macro="" textlink="">
      <xdr:nvSpPr>
        <xdr:cNvPr id="690" name="テキスト ボックス 689"/>
        <xdr:cNvSpPr txBox="1"/>
      </xdr:nvSpPr>
      <xdr:spPr>
        <a:xfrm>
          <a:off x="13468427" y="1644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92787</xdr:rowOff>
    </xdr:from>
    <xdr:to>
      <xdr:col>18</xdr:col>
      <xdr:colOff>492125</xdr:colOff>
      <xdr:row>98</xdr:row>
      <xdr:rowOff>22937</xdr:rowOff>
    </xdr:to>
    <xdr:sp macro="" textlink="">
      <xdr:nvSpPr>
        <xdr:cNvPr id="691" name="円/楕円 690"/>
        <xdr:cNvSpPr/>
      </xdr:nvSpPr>
      <xdr:spPr>
        <a:xfrm>
          <a:off x="12763500" y="167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14064</xdr:rowOff>
    </xdr:from>
    <xdr:ext cx="469744" cy="259045"/>
    <xdr:sp macro="" textlink="">
      <xdr:nvSpPr>
        <xdr:cNvPr id="692" name="テキスト ボックス 691"/>
        <xdr:cNvSpPr txBox="1"/>
      </xdr:nvSpPr>
      <xdr:spPr>
        <a:xfrm>
          <a:off x="12579427" y="1681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2" name="テキスト ボックス 71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16" name="直線コネクタ 715"/>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17"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18" name="直線コネクタ 717"/>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19"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20" name="直線コネクタ 719"/>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114935</xdr:rowOff>
    </xdr:from>
    <xdr:to>
      <xdr:col>32</xdr:col>
      <xdr:colOff>187325</xdr:colOff>
      <xdr:row>36</xdr:row>
      <xdr:rowOff>143320</xdr:rowOff>
    </xdr:to>
    <xdr:cxnSp macro="">
      <xdr:nvCxnSpPr>
        <xdr:cNvPr id="721" name="直線コネクタ 720"/>
        <xdr:cNvCxnSpPr/>
      </xdr:nvCxnSpPr>
      <xdr:spPr>
        <a:xfrm flipV="1">
          <a:off x="21323300" y="6287135"/>
          <a:ext cx="8382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72153</xdr:rowOff>
    </xdr:from>
    <xdr:ext cx="469744" cy="259045"/>
    <xdr:sp macro="" textlink="">
      <xdr:nvSpPr>
        <xdr:cNvPr id="722" name="投資及び出資金平均値テキスト"/>
        <xdr:cNvSpPr txBox="1"/>
      </xdr:nvSpPr>
      <xdr:spPr>
        <a:xfrm>
          <a:off x="22212300" y="607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3" name="フローチャート : 判断 722"/>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115316</xdr:rowOff>
    </xdr:from>
    <xdr:to>
      <xdr:col>31</xdr:col>
      <xdr:colOff>34925</xdr:colOff>
      <xdr:row>36</xdr:row>
      <xdr:rowOff>143320</xdr:rowOff>
    </xdr:to>
    <xdr:cxnSp macro="">
      <xdr:nvCxnSpPr>
        <xdr:cNvPr id="724" name="直線コネクタ 723"/>
        <xdr:cNvCxnSpPr/>
      </xdr:nvCxnSpPr>
      <xdr:spPr>
        <a:xfrm>
          <a:off x="20434300" y="6287516"/>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5" name="フローチャート : 判断 724"/>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86250</xdr:rowOff>
    </xdr:from>
    <xdr:ext cx="469744" cy="259045"/>
    <xdr:sp macro="" textlink="">
      <xdr:nvSpPr>
        <xdr:cNvPr id="726" name="テキスト ボックス 725"/>
        <xdr:cNvSpPr txBox="1"/>
      </xdr:nvSpPr>
      <xdr:spPr>
        <a:xfrm>
          <a:off x="21088427"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97599</xdr:rowOff>
    </xdr:from>
    <xdr:to>
      <xdr:col>29</xdr:col>
      <xdr:colOff>517525</xdr:colOff>
      <xdr:row>36</xdr:row>
      <xdr:rowOff>115316</xdr:rowOff>
    </xdr:to>
    <xdr:cxnSp macro="">
      <xdr:nvCxnSpPr>
        <xdr:cNvPr id="727" name="直線コネクタ 726"/>
        <xdr:cNvCxnSpPr/>
      </xdr:nvCxnSpPr>
      <xdr:spPr>
        <a:xfrm>
          <a:off x="19545300" y="6269799"/>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28" name="フローチャート : 判断 727"/>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29" name="テキスト ボックス 728"/>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97599</xdr:rowOff>
    </xdr:from>
    <xdr:to>
      <xdr:col>28</xdr:col>
      <xdr:colOff>314325</xdr:colOff>
      <xdr:row>37</xdr:row>
      <xdr:rowOff>9589</xdr:rowOff>
    </xdr:to>
    <xdr:cxnSp macro="">
      <xdr:nvCxnSpPr>
        <xdr:cNvPr id="730" name="直線コネクタ 729"/>
        <xdr:cNvCxnSpPr/>
      </xdr:nvCxnSpPr>
      <xdr:spPr>
        <a:xfrm flipV="1">
          <a:off x="18656300" y="6269799"/>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31" name="フローチャート : 判断 730"/>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60342</xdr:rowOff>
    </xdr:from>
    <xdr:ext cx="469744" cy="259045"/>
    <xdr:sp macro="" textlink="">
      <xdr:nvSpPr>
        <xdr:cNvPr id="732" name="テキスト ボックス 731"/>
        <xdr:cNvSpPr txBox="1"/>
      </xdr:nvSpPr>
      <xdr:spPr>
        <a:xfrm>
          <a:off x="19310427"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3" name="フローチャート : 判断 732"/>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4335</xdr:rowOff>
    </xdr:from>
    <xdr:ext cx="469744" cy="259045"/>
    <xdr:sp macro="" textlink="">
      <xdr:nvSpPr>
        <xdr:cNvPr id="734" name="テキスト ボックス 733"/>
        <xdr:cNvSpPr txBox="1"/>
      </xdr:nvSpPr>
      <xdr:spPr>
        <a:xfrm>
          <a:off x="18421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64135</xdr:rowOff>
    </xdr:from>
    <xdr:to>
      <xdr:col>32</xdr:col>
      <xdr:colOff>238125</xdr:colOff>
      <xdr:row>36</xdr:row>
      <xdr:rowOff>165735</xdr:rowOff>
    </xdr:to>
    <xdr:sp macro="" textlink="">
      <xdr:nvSpPr>
        <xdr:cNvPr id="740" name="円/楕円 739"/>
        <xdr:cNvSpPr/>
      </xdr:nvSpPr>
      <xdr:spPr>
        <a:xfrm>
          <a:off x="22110700" y="62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42562</xdr:rowOff>
    </xdr:from>
    <xdr:ext cx="469744" cy="259045"/>
    <xdr:sp macro="" textlink="">
      <xdr:nvSpPr>
        <xdr:cNvPr id="741" name="投資及び出資金該当値テキスト"/>
        <xdr:cNvSpPr txBox="1"/>
      </xdr:nvSpPr>
      <xdr:spPr>
        <a:xfrm>
          <a:off x="22212300"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92520</xdr:rowOff>
    </xdr:from>
    <xdr:to>
      <xdr:col>31</xdr:col>
      <xdr:colOff>85725</xdr:colOff>
      <xdr:row>37</xdr:row>
      <xdr:rowOff>22670</xdr:rowOff>
    </xdr:to>
    <xdr:sp macro="" textlink="">
      <xdr:nvSpPr>
        <xdr:cNvPr id="742" name="円/楕円 741"/>
        <xdr:cNvSpPr/>
      </xdr:nvSpPr>
      <xdr:spPr>
        <a:xfrm>
          <a:off x="21272500" y="626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13797</xdr:rowOff>
    </xdr:from>
    <xdr:ext cx="469744" cy="259045"/>
    <xdr:sp macro="" textlink="">
      <xdr:nvSpPr>
        <xdr:cNvPr id="743" name="テキスト ボックス 742"/>
        <xdr:cNvSpPr txBox="1"/>
      </xdr:nvSpPr>
      <xdr:spPr>
        <a:xfrm>
          <a:off x="21088427" y="635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64516</xdr:rowOff>
    </xdr:from>
    <xdr:to>
      <xdr:col>29</xdr:col>
      <xdr:colOff>568325</xdr:colOff>
      <xdr:row>36</xdr:row>
      <xdr:rowOff>166116</xdr:rowOff>
    </xdr:to>
    <xdr:sp macro="" textlink="">
      <xdr:nvSpPr>
        <xdr:cNvPr id="744" name="円/楕円 743"/>
        <xdr:cNvSpPr/>
      </xdr:nvSpPr>
      <xdr:spPr>
        <a:xfrm>
          <a:off x="20383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157243</xdr:rowOff>
    </xdr:from>
    <xdr:ext cx="469744" cy="259045"/>
    <xdr:sp macro="" textlink="">
      <xdr:nvSpPr>
        <xdr:cNvPr id="745" name="テキスト ボックス 744"/>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46799</xdr:rowOff>
    </xdr:from>
    <xdr:to>
      <xdr:col>28</xdr:col>
      <xdr:colOff>365125</xdr:colOff>
      <xdr:row>36</xdr:row>
      <xdr:rowOff>148399</xdr:rowOff>
    </xdr:to>
    <xdr:sp macro="" textlink="">
      <xdr:nvSpPr>
        <xdr:cNvPr id="746" name="円/楕円 745"/>
        <xdr:cNvSpPr/>
      </xdr:nvSpPr>
      <xdr:spPr>
        <a:xfrm>
          <a:off x="19494500" y="62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139526</xdr:rowOff>
    </xdr:from>
    <xdr:ext cx="469744" cy="259045"/>
    <xdr:sp macro="" textlink="">
      <xdr:nvSpPr>
        <xdr:cNvPr id="747" name="テキスト ボックス 746"/>
        <xdr:cNvSpPr txBox="1"/>
      </xdr:nvSpPr>
      <xdr:spPr>
        <a:xfrm>
          <a:off x="19310427" y="631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130239</xdr:rowOff>
    </xdr:from>
    <xdr:to>
      <xdr:col>27</xdr:col>
      <xdr:colOff>161925</xdr:colOff>
      <xdr:row>37</xdr:row>
      <xdr:rowOff>60389</xdr:rowOff>
    </xdr:to>
    <xdr:sp macro="" textlink="">
      <xdr:nvSpPr>
        <xdr:cNvPr id="748" name="円/楕円 747"/>
        <xdr:cNvSpPr/>
      </xdr:nvSpPr>
      <xdr:spPr>
        <a:xfrm>
          <a:off x="18605500" y="63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51516</xdr:rowOff>
    </xdr:from>
    <xdr:ext cx="469744" cy="259045"/>
    <xdr:sp macro="" textlink="">
      <xdr:nvSpPr>
        <xdr:cNvPr id="749" name="テキスト ボックス 748"/>
        <xdr:cNvSpPr txBox="1"/>
      </xdr:nvSpPr>
      <xdr:spPr>
        <a:xfrm>
          <a:off x="18421427" y="639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71" name="直線コネクタ 770"/>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2"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3" name="直線コネクタ 772"/>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4"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5" name="直線コネクタ 774"/>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77772</xdr:rowOff>
    </xdr:from>
    <xdr:to>
      <xdr:col>32</xdr:col>
      <xdr:colOff>187325</xdr:colOff>
      <xdr:row>58</xdr:row>
      <xdr:rowOff>5306</xdr:rowOff>
    </xdr:to>
    <xdr:cxnSp macro="">
      <xdr:nvCxnSpPr>
        <xdr:cNvPr id="776" name="直線コネクタ 775"/>
        <xdr:cNvCxnSpPr/>
      </xdr:nvCxnSpPr>
      <xdr:spPr>
        <a:xfrm flipV="1">
          <a:off x="21323300" y="9850422"/>
          <a:ext cx="8382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68115</xdr:rowOff>
    </xdr:from>
    <xdr:ext cx="534377" cy="259045"/>
    <xdr:sp macro="" textlink="">
      <xdr:nvSpPr>
        <xdr:cNvPr id="777" name="貸付金平均値テキスト"/>
        <xdr:cNvSpPr txBox="1"/>
      </xdr:nvSpPr>
      <xdr:spPr>
        <a:xfrm>
          <a:off x="22212300" y="9326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78" name="フローチャート : 判断 777"/>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5306</xdr:rowOff>
    </xdr:from>
    <xdr:to>
      <xdr:col>31</xdr:col>
      <xdr:colOff>34925</xdr:colOff>
      <xdr:row>58</xdr:row>
      <xdr:rowOff>22451</xdr:rowOff>
    </xdr:to>
    <xdr:cxnSp macro="">
      <xdr:nvCxnSpPr>
        <xdr:cNvPr id="779" name="直線コネクタ 778"/>
        <xdr:cNvCxnSpPr/>
      </xdr:nvCxnSpPr>
      <xdr:spPr>
        <a:xfrm flipV="1">
          <a:off x="20434300" y="994940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80" name="フローチャート : 判断 779"/>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125074</xdr:rowOff>
    </xdr:from>
    <xdr:ext cx="534377" cy="259045"/>
    <xdr:sp macro="" textlink="">
      <xdr:nvSpPr>
        <xdr:cNvPr id="781" name="テキスト ボックス 780"/>
        <xdr:cNvSpPr txBox="1"/>
      </xdr:nvSpPr>
      <xdr:spPr>
        <a:xfrm>
          <a:off x="21056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20531</xdr:rowOff>
    </xdr:from>
    <xdr:to>
      <xdr:col>29</xdr:col>
      <xdr:colOff>517525</xdr:colOff>
      <xdr:row>58</xdr:row>
      <xdr:rowOff>22451</xdr:rowOff>
    </xdr:to>
    <xdr:cxnSp macro="">
      <xdr:nvCxnSpPr>
        <xdr:cNvPr id="782" name="直線コネクタ 781"/>
        <xdr:cNvCxnSpPr/>
      </xdr:nvCxnSpPr>
      <xdr:spPr>
        <a:xfrm>
          <a:off x="19545300" y="9964631"/>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3" name="フローチャート : 判断 782"/>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64312</xdr:rowOff>
    </xdr:from>
    <xdr:ext cx="534377" cy="259045"/>
    <xdr:sp macro="" textlink="">
      <xdr:nvSpPr>
        <xdr:cNvPr id="784" name="テキスト ボックス 783"/>
        <xdr:cNvSpPr txBox="1"/>
      </xdr:nvSpPr>
      <xdr:spPr>
        <a:xfrm>
          <a:off x="20167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19159</xdr:rowOff>
    </xdr:from>
    <xdr:to>
      <xdr:col>28</xdr:col>
      <xdr:colOff>314325</xdr:colOff>
      <xdr:row>58</xdr:row>
      <xdr:rowOff>20531</xdr:rowOff>
    </xdr:to>
    <xdr:cxnSp macro="">
      <xdr:nvCxnSpPr>
        <xdr:cNvPr id="785" name="直線コネクタ 784"/>
        <xdr:cNvCxnSpPr/>
      </xdr:nvCxnSpPr>
      <xdr:spPr>
        <a:xfrm>
          <a:off x="18656300" y="996325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86" name="フローチャート : 判断 785"/>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7939</xdr:rowOff>
    </xdr:from>
    <xdr:ext cx="534377" cy="259045"/>
    <xdr:sp macro="" textlink="">
      <xdr:nvSpPr>
        <xdr:cNvPr id="787" name="テキスト ボックス 786"/>
        <xdr:cNvSpPr txBox="1"/>
      </xdr:nvSpPr>
      <xdr:spPr>
        <a:xfrm>
          <a:off x="19278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88" name="フローチャート : 判断 787"/>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83926</xdr:rowOff>
    </xdr:from>
    <xdr:ext cx="534377" cy="259045"/>
    <xdr:sp macro="" textlink="">
      <xdr:nvSpPr>
        <xdr:cNvPr id="789" name="テキスト ボックス 788"/>
        <xdr:cNvSpPr txBox="1"/>
      </xdr:nvSpPr>
      <xdr:spPr>
        <a:xfrm>
          <a:off x="18389111" y="89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26972</xdr:rowOff>
    </xdr:from>
    <xdr:to>
      <xdr:col>32</xdr:col>
      <xdr:colOff>238125</xdr:colOff>
      <xdr:row>57</xdr:row>
      <xdr:rowOff>128572</xdr:rowOff>
    </xdr:to>
    <xdr:sp macro="" textlink="">
      <xdr:nvSpPr>
        <xdr:cNvPr id="795" name="円/楕円 794"/>
        <xdr:cNvSpPr/>
      </xdr:nvSpPr>
      <xdr:spPr>
        <a:xfrm>
          <a:off x="22110700" y="97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5399</xdr:rowOff>
    </xdr:from>
    <xdr:ext cx="534377" cy="259045"/>
    <xdr:sp macro="" textlink="">
      <xdr:nvSpPr>
        <xdr:cNvPr id="796" name="貸付金該当値テキスト"/>
        <xdr:cNvSpPr txBox="1"/>
      </xdr:nvSpPr>
      <xdr:spPr>
        <a:xfrm>
          <a:off x="22212300" y="977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125956</xdr:rowOff>
    </xdr:from>
    <xdr:to>
      <xdr:col>31</xdr:col>
      <xdr:colOff>85725</xdr:colOff>
      <xdr:row>58</xdr:row>
      <xdr:rowOff>56106</xdr:rowOff>
    </xdr:to>
    <xdr:sp macro="" textlink="">
      <xdr:nvSpPr>
        <xdr:cNvPr id="797" name="円/楕円 796"/>
        <xdr:cNvSpPr/>
      </xdr:nvSpPr>
      <xdr:spPr>
        <a:xfrm>
          <a:off x="21272500" y="9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47233</xdr:rowOff>
    </xdr:from>
    <xdr:ext cx="469744" cy="259045"/>
    <xdr:sp macro="" textlink="">
      <xdr:nvSpPr>
        <xdr:cNvPr id="798" name="テキスト ボックス 797"/>
        <xdr:cNvSpPr txBox="1"/>
      </xdr:nvSpPr>
      <xdr:spPr>
        <a:xfrm>
          <a:off x="21088427" y="99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143101</xdr:rowOff>
    </xdr:from>
    <xdr:to>
      <xdr:col>29</xdr:col>
      <xdr:colOff>568325</xdr:colOff>
      <xdr:row>58</xdr:row>
      <xdr:rowOff>73251</xdr:rowOff>
    </xdr:to>
    <xdr:sp macro="" textlink="">
      <xdr:nvSpPr>
        <xdr:cNvPr id="799" name="円/楕円 798"/>
        <xdr:cNvSpPr/>
      </xdr:nvSpPr>
      <xdr:spPr>
        <a:xfrm>
          <a:off x="20383500" y="99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64378</xdr:rowOff>
    </xdr:from>
    <xdr:ext cx="469744" cy="259045"/>
    <xdr:sp macro="" textlink="">
      <xdr:nvSpPr>
        <xdr:cNvPr id="800" name="テキスト ボックス 799"/>
        <xdr:cNvSpPr txBox="1"/>
      </xdr:nvSpPr>
      <xdr:spPr>
        <a:xfrm>
          <a:off x="20199427" y="1000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141181</xdr:rowOff>
    </xdr:from>
    <xdr:to>
      <xdr:col>28</xdr:col>
      <xdr:colOff>365125</xdr:colOff>
      <xdr:row>58</xdr:row>
      <xdr:rowOff>71331</xdr:rowOff>
    </xdr:to>
    <xdr:sp macro="" textlink="">
      <xdr:nvSpPr>
        <xdr:cNvPr id="801" name="円/楕円 800"/>
        <xdr:cNvSpPr/>
      </xdr:nvSpPr>
      <xdr:spPr>
        <a:xfrm>
          <a:off x="19494500" y="99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62458</xdr:rowOff>
    </xdr:from>
    <xdr:ext cx="469744" cy="259045"/>
    <xdr:sp macro="" textlink="">
      <xdr:nvSpPr>
        <xdr:cNvPr id="802" name="テキスト ボックス 801"/>
        <xdr:cNvSpPr txBox="1"/>
      </xdr:nvSpPr>
      <xdr:spPr>
        <a:xfrm>
          <a:off x="19310427" y="100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139809</xdr:rowOff>
    </xdr:from>
    <xdr:to>
      <xdr:col>27</xdr:col>
      <xdr:colOff>161925</xdr:colOff>
      <xdr:row>58</xdr:row>
      <xdr:rowOff>69959</xdr:rowOff>
    </xdr:to>
    <xdr:sp macro="" textlink="">
      <xdr:nvSpPr>
        <xdr:cNvPr id="803" name="円/楕円 802"/>
        <xdr:cNvSpPr/>
      </xdr:nvSpPr>
      <xdr:spPr>
        <a:xfrm>
          <a:off x="18605500" y="99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61086</xdr:rowOff>
    </xdr:from>
    <xdr:ext cx="469744" cy="259045"/>
    <xdr:sp macro="" textlink="">
      <xdr:nvSpPr>
        <xdr:cNvPr id="804" name="テキスト ボックス 803"/>
        <xdr:cNvSpPr txBox="1"/>
      </xdr:nvSpPr>
      <xdr:spPr>
        <a:xfrm>
          <a:off x="18421427" y="100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7" name="テキスト ボックス 81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9" name="テキスト ボックス 81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1" name="テキスト ボックス 82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3" name="テキスト ボックス 82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27" name="直線コネクタ 826"/>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28"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29" name="直線コネクタ 828"/>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30"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31" name="直線コネクタ 830"/>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65908</xdr:rowOff>
    </xdr:from>
    <xdr:to>
      <xdr:col>32</xdr:col>
      <xdr:colOff>187325</xdr:colOff>
      <xdr:row>74</xdr:row>
      <xdr:rowOff>130784</xdr:rowOff>
    </xdr:to>
    <xdr:cxnSp macro="">
      <xdr:nvCxnSpPr>
        <xdr:cNvPr id="832" name="直線コネクタ 831"/>
        <xdr:cNvCxnSpPr/>
      </xdr:nvCxnSpPr>
      <xdr:spPr>
        <a:xfrm flipV="1">
          <a:off x="21323300" y="12753208"/>
          <a:ext cx="838200" cy="6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90644</xdr:rowOff>
    </xdr:from>
    <xdr:ext cx="534377" cy="259045"/>
    <xdr:sp macro="" textlink="">
      <xdr:nvSpPr>
        <xdr:cNvPr id="833" name="繰出金平均値テキスト"/>
        <xdr:cNvSpPr txBox="1"/>
      </xdr:nvSpPr>
      <xdr:spPr>
        <a:xfrm>
          <a:off x="22212300" y="12777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4" name="フローチャート : 判断 833"/>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130784</xdr:rowOff>
    </xdr:from>
    <xdr:to>
      <xdr:col>31</xdr:col>
      <xdr:colOff>34925</xdr:colOff>
      <xdr:row>74</xdr:row>
      <xdr:rowOff>144683</xdr:rowOff>
    </xdr:to>
    <xdr:cxnSp macro="">
      <xdr:nvCxnSpPr>
        <xdr:cNvPr id="835" name="直線コネクタ 834"/>
        <xdr:cNvCxnSpPr/>
      </xdr:nvCxnSpPr>
      <xdr:spPr>
        <a:xfrm flipV="1">
          <a:off x="20434300" y="12818084"/>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36" name="フローチャート : 判断 835"/>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102968</xdr:rowOff>
    </xdr:from>
    <xdr:ext cx="534377" cy="259045"/>
    <xdr:sp macro="" textlink="">
      <xdr:nvSpPr>
        <xdr:cNvPr id="837" name="テキスト ボックス 836"/>
        <xdr:cNvSpPr txBox="1"/>
      </xdr:nvSpPr>
      <xdr:spPr>
        <a:xfrm>
          <a:off x="21056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144683</xdr:rowOff>
    </xdr:from>
    <xdr:to>
      <xdr:col>29</xdr:col>
      <xdr:colOff>517525</xdr:colOff>
      <xdr:row>74</xdr:row>
      <xdr:rowOff>148798</xdr:rowOff>
    </xdr:to>
    <xdr:cxnSp macro="">
      <xdr:nvCxnSpPr>
        <xdr:cNvPr id="838" name="直線コネクタ 837"/>
        <xdr:cNvCxnSpPr/>
      </xdr:nvCxnSpPr>
      <xdr:spPr>
        <a:xfrm flipV="1">
          <a:off x="19545300" y="1283198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39" name="フローチャート : 判断 838"/>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91879</xdr:rowOff>
    </xdr:from>
    <xdr:ext cx="534377" cy="259045"/>
    <xdr:sp macro="" textlink="">
      <xdr:nvSpPr>
        <xdr:cNvPr id="840" name="テキスト ボックス 839"/>
        <xdr:cNvSpPr txBox="1"/>
      </xdr:nvSpPr>
      <xdr:spPr>
        <a:xfrm>
          <a:off x="20167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142718</xdr:rowOff>
    </xdr:from>
    <xdr:to>
      <xdr:col>28</xdr:col>
      <xdr:colOff>314325</xdr:colOff>
      <xdr:row>74</xdr:row>
      <xdr:rowOff>148798</xdr:rowOff>
    </xdr:to>
    <xdr:cxnSp macro="">
      <xdr:nvCxnSpPr>
        <xdr:cNvPr id="841" name="直線コネクタ 840"/>
        <xdr:cNvCxnSpPr/>
      </xdr:nvCxnSpPr>
      <xdr:spPr>
        <a:xfrm>
          <a:off x="18656300" y="12830018"/>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2" name="フローチャート : 判断 841"/>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150765</xdr:rowOff>
    </xdr:from>
    <xdr:ext cx="534377" cy="259045"/>
    <xdr:sp macro="" textlink="">
      <xdr:nvSpPr>
        <xdr:cNvPr id="843" name="テキスト ボックス 842"/>
        <xdr:cNvSpPr txBox="1"/>
      </xdr:nvSpPr>
      <xdr:spPr>
        <a:xfrm>
          <a:off x="19278111" y="1300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4" name="フローチャート : 判断 843"/>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759</xdr:rowOff>
    </xdr:from>
    <xdr:ext cx="534377" cy="259045"/>
    <xdr:sp macro="" textlink="">
      <xdr:nvSpPr>
        <xdr:cNvPr id="845" name="テキスト ボックス 844"/>
        <xdr:cNvSpPr txBox="1"/>
      </xdr:nvSpPr>
      <xdr:spPr>
        <a:xfrm>
          <a:off x="18389111" y="130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15108</xdr:rowOff>
    </xdr:from>
    <xdr:to>
      <xdr:col>32</xdr:col>
      <xdr:colOff>238125</xdr:colOff>
      <xdr:row>74</xdr:row>
      <xdr:rowOff>116708</xdr:rowOff>
    </xdr:to>
    <xdr:sp macro="" textlink="">
      <xdr:nvSpPr>
        <xdr:cNvPr id="851" name="円/楕円 850"/>
        <xdr:cNvSpPr/>
      </xdr:nvSpPr>
      <xdr:spPr>
        <a:xfrm>
          <a:off x="22110700" y="1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37985</xdr:rowOff>
    </xdr:from>
    <xdr:ext cx="534377" cy="259045"/>
    <xdr:sp macro="" textlink="">
      <xdr:nvSpPr>
        <xdr:cNvPr id="852" name="繰出金該当値テキスト"/>
        <xdr:cNvSpPr txBox="1"/>
      </xdr:nvSpPr>
      <xdr:spPr>
        <a:xfrm>
          <a:off x="22212300" y="1255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36,614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79984</xdr:rowOff>
    </xdr:from>
    <xdr:to>
      <xdr:col>31</xdr:col>
      <xdr:colOff>85725</xdr:colOff>
      <xdr:row>75</xdr:row>
      <xdr:rowOff>10134</xdr:rowOff>
    </xdr:to>
    <xdr:sp macro="" textlink="">
      <xdr:nvSpPr>
        <xdr:cNvPr id="853" name="円/楕円 852"/>
        <xdr:cNvSpPr/>
      </xdr:nvSpPr>
      <xdr:spPr>
        <a:xfrm>
          <a:off x="21272500" y="127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1261</xdr:rowOff>
    </xdr:from>
    <xdr:ext cx="534377" cy="259045"/>
    <xdr:sp macro="" textlink="">
      <xdr:nvSpPr>
        <xdr:cNvPr id="854" name="テキスト ボックス 853"/>
        <xdr:cNvSpPr txBox="1"/>
      </xdr:nvSpPr>
      <xdr:spPr>
        <a:xfrm>
          <a:off x="21056111" y="128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93883</xdr:rowOff>
    </xdr:from>
    <xdr:to>
      <xdr:col>29</xdr:col>
      <xdr:colOff>568325</xdr:colOff>
      <xdr:row>75</xdr:row>
      <xdr:rowOff>24033</xdr:rowOff>
    </xdr:to>
    <xdr:sp macro="" textlink="">
      <xdr:nvSpPr>
        <xdr:cNvPr id="855" name="円/楕円 854"/>
        <xdr:cNvSpPr/>
      </xdr:nvSpPr>
      <xdr:spPr>
        <a:xfrm>
          <a:off x="20383500" y="127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40560</xdr:rowOff>
    </xdr:from>
    <xdr:ext cx="534377" cy="259045"/>
    <xdr:sp macro="" textlink="">
      <xdr:nvSpPr>
        <xdr:cNvPr id="856" name="テキスト ボックス 855"/>
        <xdr:cNvSpPr txBox="1"/>
      </xdr:nvSpPr>
      <xdr:spPr>
        <a:xfrm>
          <a:off x="20167111" y="125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97998</xdr:rowOff>
    </xdr:from>
    <xdr:to>
      <xdr:col>28</xdr:col>
      <xdr:colOff>365125</xdr:colOff>
      <xdr:row>75</xdr:row>
      <xdr:rowOff>28148</xdr:rowOff>
    </xdr:to>
    <xdr:sp macro="" textlink="">
      <xdr:nvSpPr>
        <xdr:cNvPr id="857" name="円/楕円 856"/>
        <xdr:cNvSpPr/>
      </xdr:nvSpPr>
      <xdr:spPr>
        <a:xfrm>
          <a:off x="19494500" y="127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44675</xdr:rowOff>
    </xdr:from>
    <xdr:ext cx="534377" cy="259045"/>
    <xdr:sp macro="" textlink="">
      <xdr:nvSpPr>
        <xdr:cNvPr id="858" name="テキスト ボックス 857"/>
        <xdr:cNvSpPr txBox="1"/>
      </xdr:nvSpPr>
      <xdr:spPr>
        <a:xfrm>
          <a:off x="19278111" y="125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91918</xdr:rowOff>
    </xdr:from>
    <xdr:to>
      <xdr:col>27</xdr:col>
      <xdr:colOff>161925</xdr:colOff>
      <xdr:row>75</xdr:row>
      <xdr:rowOff>22068</xdr:rowOff>
    </xdr:to>
    <xdr:sp macro="" textlink="">
      <xdr:nvSpPr>
        <xdr:cNvPr id="859" name="円/楕円 858"/>
        <xdr:cNvSpPr/>
      </xdr:nvSpPr>
      <xdr:spPr>
        <a:xfrm>
          <a:off x="18605500" y="127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38595</xdr:rowOff>
    </xdr:from>
    <xdr:ext cx="534377" cy="259045"/>
    <xdr:sp macro="" textlink="">
      <xdr:nvSpPr>
        <xdr:cNvPr id="860" name="テキスト ボックス 859"/>
        <xdr:cNvSpPr txBox="1"/>
      </xdr:nvSpPr>
      <xdr:spPr>
        <a:xfrm>
          <a:off x="18389111" y="1255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ysClr val="windowText" lastClr="000000"/>
              </a:solidFill>
              <a:effectLst/>
              <a:latin typeface="+mn-lt"/>
              <a:ea typeface="+mn-ea"/>
              <a:cs typeface="+mn-cs"/>
            </a:rPr>
            <a:t>・歳出決算総額は、住民一人当たり</a:t>
          </a:r>
          <a:r>
            <a:rPr lang="ja-JP" altLang="en-US" sz="1200" b="0" i="0" baseline="0">
              <a:solidFill>
                <a:sysClr val="windowText" lastClr="000000"/>
              </a:solidFill>
              <a:effectLst/>
              <a:latin typeface="+mn-lt"/>
              <a:ea typeface="+mn-ea"/>
              <a:cs typeface="+mn-cs"/>
            </a:rPr>
            <a:t>４９７</a:t>
          </a:r>
          <a:r>
            <a:rPr lang="ja-JP" altLang="ja-JP" sz="1200" b="0" i="0" baseline="0">
              <a:solidFill>
                <a:sysClr val="windowText" lastClr="000000"/>
              </a:solidFill>
              <a:effectLst/>
              <a:latin typeface="+mn-lt"/>
              <a:ea typeface="+mn-ea"/>
              <a:cs typeface="+mn-cs"/>
            </a:rPr>
            <a:t>，</a:t>
          </a:r>
          <a:r>
            <a:rPr lang="ja-JP" altLang="en-US" sz="1200" b="0" i="0" baseline="0">
              <a:solidFill>
                <a:sysClr val="windowText" lastClr="000000"/>
              </a:solidFill>
              <a:effectLst/>
              <a:latin typeface="+mn-lt"/>
              <a:ea typeface="+mn-ea"/>
              <a:cs typeface="+mn-cs"/>
            </a:rPr>
            <a:t>１３９</a:t>
          </a:r>
          <a:r>
            <a:rPr lang="ja-JP" altLang="ja-JP" sz="1200" b="0" i="0" baseline="0">
              <a:solidFill>
                <a:sysClr val="windowText" lastClr="000000"/>
              </a:solidFill>
              <a:effectLst/>
              <a:latin typeface="+mn-lt"/>
              <a:ea typeface="+mn-ea"/>
              <a:cs typeface="+mn-cs"/>
            </a:rPr>
            <a:t>千円となっている。主な構成項目である人件費は、住民一人当たり６</a:t>
          </a:r>
          <a:r>
            <a:rPr lang="ja-JP" altLang="en-US" sz="1200" b="0" i="0" baseline="0">
              <a:solidFill>
                <a:sysClr val="windowText" lastClr="000000"/>
              </a:solidFill>
              <a:effectLst/>
              <a:latin typeface="+mn-lt"/>
              <a:ea typeface="+mn-ea"/>
              <a:cs typeface="+mn-cs"/>
            </a:rPr>
            <a:t>８</a:t>
          </a:r>
          <a:r>
            <a:rPr lang="ja-JP" altLang="ja-JP" sz="1200" b="0" i="0" baseline="0">
              <a:solidFill>
                <a:sysClr val="windowText" lastClr="000000"/>
              </a:solidFill>
              <a:effectLst/>
              <a:latin typeface="+mn-lt"/>
              <a:ea typeface="+mn-ea"/>
              <a:cs typeface="+mn-cs"/>
            </a:rPr>
            <a:t>，</a:t>
          </a:r>
          <a:r>
            <a:rPr lang="ja-JP" altLang="en-US" sz="1200" b="0" i="0" baseline="0">
              <a:solidFill>
                <a:sysClr val="windowText" lastClr="000000"/>
              </a:solidFill>
              <a:effectLst/>
              <a:latin typeface="+mn-lt"/>
              <a:ea typeface="+mn-ea"/>
              <a:cs typeface="+mn-cs"/>
            </a:rPr>
            <a:t>３９２</a:t>
          </a:r>
          <a:r>
            <a:rPr lang="ja-JP" altLang="ja-JP" sz="1200" b="0" i="0" baseline="0">
              <a:solidFill>
                <a:sysClr val="windowText" lastClr="000000"/>
              </a:solidFill>
              <a:effectLst/>
              <a:latin typeface="+mn-lt"/>
              <a:ea typeface="+mn-ea"/>
              <a:cs typeface="+mn-cs"/>
            </a:rPr>
            <a:t>円となっており、類似団体平均と比べて高い水準にある。</a:t>
          </a:r>
          <a:r>
            <a:rPr lang="ja-JP" altLang="en-US" sz="1200" b="0" i="0" baseline="0">
              <a:solidFill>
                <a:sysClr val="windowText" lastClr="000000"/>
              </a:solidFill>
              <a:effectLst/>
              <a:latin typeface="+mn-lt"/>
              <a:ea typeface="+mn-ea"/>
              <a:cs typeface="+mn-cs"/>
            </a:rPr>
            <a:t>これは、</a:t>
          </a:r>
          <a:r>
            <a:rPr lang="ja-JP" altLang="ja-JP" sz="1200" b="0" i="0" baseline="0">
              <a:solidFill>
                <a:sysClr val="windowText" lastClr="000000"/>
              </a:solidFill>
              <a:effectLst/>
              <a:latin typeface="+mn-lt"/>
              <a:ea typeface="+mn-ea"/>
              <a:cs typeface="+mn-cs"/>
            </a:rPr>
            <a:t>職員数が類似団体平均と比較して多いこと</a:t>
          </a:r>
          <a:r>
            <a:rPr lang="ja-JP" altLang="en-US" sz="1200" b="0" i="0" baseline="0">
              <a:solidFill>
                <a:sysClr val="windowText" lastClr="000000"/>
              </a:solidFill>
              <a:effectLst/>
              <a:latin typeface="+mn-lt"/>
              <a:ea typeface="+mn-ea"/>
              <a:cs typeface="+mn-cs"/>
            </a:rPr>
            <a:t>や、震災対応に係る時間外手当の増加などが</a:t>
          </a:r>
          <a:r>
            <a:rPr lang="ja-JP" altLang="ja-JP" sz="1200" b="0" i="0" baseline="0">
              <a:solidFill>
                <a:sysClr val="windowText" lastClr="000000"/>
              </a:solidFill>
              <a:effectLst/>
              <a:latin typeface="+mn-lt"/>
              <a:ea typeface="+mn-ea"/>
              <a:cs typeface="+mn-cs"/>
            </a:rPr>
            <a:t>主な要因である。</a:t>
          </a:r>
          <a:endParaRPr lang="ja-JP" altLang="ja-JP" sz="1200">
            <a:solidFill>
              <a:sysClr val="windowText" lastClr="000000"/>
            </a:solidFill>
            <a:effectLst/>
          </a:endParaRPr>
        </a:p>
        <a:p>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物件</a:t>
          </a:r>
          <a:r>
            <a:rPr lang="ja-JP" altLang="ja-JP" sz="1200" b="0" i="0" baseline="0">
              <a:solidFill>
                <a:schemeClr val="dk1"/>
              </a:solidFill>
              <a:effectLst/>
              <a:latin typeface="+mn-lt"/>
              <a:ea typeface="+mn-ea"/>
              <a:cs typeface="+mn-cs"/>
            </a:rPr>
            <a:t>費は住民一人当たり</a:t>
          </a:r>
          <a:r>
            <a:rPr lang="ja-JP" altLang="en-US" sz="1200" b="0" i="0" baseline="0">
              <a:solidFill>
                <a:schemeClr val="dk1"/>
              </a:solidFill>
              <a:effectLst/>
              <a:latin typeface="+mn-lt"/>
              <a:ea typeface="+mn-ea"/>
              <a:cs typeface="+mn-cs"/>
            </a:rPr>
            <a:t>９１</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７８</a:t>
          </a:r>
          <a:r>
            <a:rPr lang="ja-JP" altLang="ja-JP" sz="1200" b="0" i="0" baseline="0">
              <a:solidFill>
                <a:schemeClr val="dk1"/>
              </a:solidFill>
              <a:effectLst/>
              <a:latin typeface="+mn-lt"/>
              <a:ea typeface="+mn-ea"/>
              <a:cs typeface="+mn-cs"/>
            </a:rPr>
            <a:t>４円となっており、類似団体と比較して一人当たりコストが高い状況となっている。これは、</a:t>
          </a:r>
          <a:r>
            <a:rPr lang="ja-JP" altLang="en-US" sz="1200" b="0" i="0" baseline="0">
              <a:solidFill>
                <a:schemeClr val="dk1"/>
              </a:solidFill>
              <a:effectLst/>
              <a:latin typeface="+mn-lt"/>
              <a:ea typeface="+mn-ea"/>
              <a:cs typeface="+mn-cs"/>
            </a:rPr>
            <a:t>災害廃棄物処理経費の約</a:t>
          </a:r>
          <a:r>
            <a:rPr lang="en-US" altLang="ja-JP" sz="1200" b="0" i="0" baseline="0">
              <a:solidFill>
                <a:schemeClr val="dk1"/>
              </a:solidFill>
              <a:effectLst/>
              <a:latin typeface="+mn-lt"/>
              <a:ea typeface="+mn-ea"/>
              <a:cs typeface="+mn-cs"/>
            </a:rPr>
            <a:t>202.2</a:t>
          </a:r>
          <a:r>
            <a:rPr lang="ja-JP" altLang="en-US" sz="1200" b="0" i="0" baseline="0">
              <a:solidFill>
                <a:schemeClr val="dk1"/>
              </a:solidFill>
              <a:effectLst/>
              <a:latin typeface="+mn-lt"/>
              <a:ea typeface="+mn-ea"/>
              <a:cs typeface="+mn-cs"/>
            </a:rPr>
            <a:t>億円の皆増などが主な要因である</a:t>
          </a:r>
          <a:r>
            <a:rPr lang="ja-JP" altLang="ja-JP" sz="1200" b="0" i="0" baseline="0">
              <a:solidFill>
                <a:sysClr val="windowText" lastClr="000000"/>
              </a:solidFill>
              <a:effectLst/>
              <a:latin typeface="+mn-lt"/>
              <a:ea typeface="+mn-ea"/>
              <a:cs typeface="+mn-cs"/>
            </a:rPr>
            <a:t>。</a:t>
          </a:r>
          <a:r>
            <a:rPr lang="ja-JP" altLang="ja-JP" sz="1200" b="0" i="0" baseline="0">
              <a:solidFill>
                <a:srgbClr val="FF0000"/>
              </a:solidFill>
              <a:effectLst/>
              <a:latin typeface="+mn-lt"/>
              <a:ea typeface="+mn-ea"/>
              <a:cs typeface="+mn-cs"/>
            </a:rPr>
            <a:t> </a:t>
          </a:r>
          <a:endParaRPr lang="en-US" altLang="ja-JP" sz="1200" b="0" i="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補助</a:t>
          </a:r>
          <a:r>
            <a:rPr lang="ja-JP" altLang="ja-JP" sz="1200" b="0" i="0" baseline="0">
              <a:solidFill>
                <a:schemeClr val="dk1"/>
              </a:solidFill>
              <a:effectLst/>
              <a:latin typeface="+mn-lt"/>
              <a:ea typeface="+mn-ea"/>
              <a:cs typeface="+mn-cs"/>
            </a:rPr>
            <a:t>費</a:t>
          </a:r>
          <a:r>
            <a:rPr lang="ja-JP" altLang="en-US" sz="1200" b="0" i="0" baseline="0">
              <a:solidFill>
                <a:schemeClr val="dk1"/>
              </a:solidFill>
              <a:effectLst/>
              <a:latin typeface="+mn-lt"/>
              <a:ea typeface="+mn-ea"/>
              <a:cs typeface="+mn-cs"/>
            </a:rPr>
            <a:t>等</a:t>
          </a:r>
          <a:r>
            <a:rPr lang="ja-JP" altLang="ja-JP" sz="1200" b="0" i="0" baseline="0">
              <a:solidFill>
                <a:schemeClr val="dk1"/>
              </a:solidFill>
              <a:effectLst/>
              <a:latin typeface="+mn-lt"/>
              <a:ea typeface="+mn-ea"/>
              <a:cs typeface="+mn-cs"/>
            </a:rPr>
            <a:t>は住民一人当たり</a:t>
          </a:r>
          <a:r>
            <a:rPr lang="ja-JP" altLang="en-US" sz="1200" b="0" i="0" baseline="0">
              <a:solidFill>
                <a:schemeClr val="dk1"/>
              </a:solidFill>
              <a:effectLst/>
              <a:latin typeface="+mn-lt"/>
              <a:ea typeface="+mn-ea"/>
              <a:cs typeface="+mn-cs"/>
            </a:rPr>
            <a:t>３３，５３１</a:t>
          </a:r>
          <a:r>
            <a:rPr lang="ja-JP" altLang="ja-JP" sz="1200" b="0" i="0" baseline="0">
              <a:solidFill>
                <a:schemeClr val="dk1"/>
              </a:solidFill>
              <a:effectLst/>
              <a:latin typeface="+mn-lt"/>
              <a:ea typeface="+mn-ea"/>
              <a:cs typeface="+mn-cs"/>
            </a:rPr>
            <a:t>円となっており、類似団体と比較して一人当たりコストが</a:t>
          </a:r>
          <a:r>
            <a:rPr lang="ja-JP" altLang="en-US" sz="1200" b="0" i="0" baseline="0">
              <a:solidFill>
                <a:schemeClr val="dk1"/>
              </a:solidFill>
              <a:effectLst/>
              <a:latin typeface="+mn-lt"/>
              <a:ea typeface="+mn-ea"/>
              <a:cs typeface="+mn-cs"/>
            </a:rPr>
            <a:t>低い</a:t>
          </a:r>
          <a:r>
            <a:rPr lang="ja-JP" altLang="ja-JP" sz="1200" b="0" i="0" baseline="0">
              <a:solidFill>
                <a:schemeClr val="dk1"/>
              </a:solidFill>
              <a:effectLst/>
              <a:latin typeface="+mn-lt"/>
              <a:ea typeface="+mn-ea"/>
              <a:cs typeface="+mn-cs"/>
            </a:rPr>
            <a:t>状況</a:t>
          </a:r>
          <a:r>
            <a:rPr lang="ja-JP" altLang="en-US" sz="1200" b="0" i="0" baseline="0">
              <a:solidFill>
                <a:schemeClr val="dk1"/>
              </a:solidFill>
              <a:effectLst/>
              <a:latin typeface="+mn-lt"/>
              <a:ea typeface="+mn-ea"/>
              <a:cs typeface="+mn-cs"/>
            </a:rPr>
            <a:t>ではあるが、前年度比で</a:t>
          </a:r>
          <a:r>
            <a:rPr lang="ja-JP" altLang="ja-JP" sz="1200" b="0" i="0" baseline="0">
              <a:solidFill>
                <a:schemeClr val="dk1"/>
              </a:solidFill>
              <a:effectLst/>
              <a:latin typeface="+mn-lt"/>
              <a:ea typeface="+mn-ea"/>
              <a:cs typeface="+mn-cs"/>
            </a:rPr>
            <a:t>、住民一人当たり</a:t>
          </a:r>
          <a:r>
            <a:rPr lang="ja-JP" altLang="en-US" sz="1200" b="0" i="0" baseline="0">
              <a:solidFill>
                <a:schemeClr val="dk1"/>
              </a:solidFill>
              <a:effectLst/>
              <a:latin typeface="+mn-lt"/>
              <a:ea typeface="+mn-ea"/>
              <a:cs typeface="+mn-cs"/>
            </a:rPr>
            <a:t>＋７，７２４円</a:t>
          </a:r>
          <a:r>
            <a:rPr lang="ja-JP" altLang="ja-JP" sz="1200" b="0" i="0" baseline="0">
              <a:solidFill>
                <a:schemeClr val="dk1"/>
              </a:solidFill>
              <a:effectLst/>
              <a:latin typeface="+mn-lt"/>
              <a:ea typeface="+mn-ea"/>
              <a:cs typeface="+mn-cs"/>
            </a:rPr>
            <a:t>となっている。これは、災害廃棄物処理経費</a:t>
          </a:r>
          <a:r>
            <a:rPr lang="ja-JP" altLang="en-US" sz="1200" b="0" i="0" baseline="0">
              <a:solidFill>
                <a:schemeClr val="dk1"/>
              </a:solidFill>
              <a:effectLst/>
              <a:latin typeface="+mn-lt"/>
              <a:ea typeface="+mn-ea"/>
              <a:cs typeface="+mn-cs"/>
            </a:rPr>
            <a:t>の約</a:t>
          </a:r>
          <a:r>
            <a:rPr lang="en-US" altLang="ja-JP" sz="1200" b="0" i="0" baseline="0">
              <a:solidFill>
                <a:schemeClr val="dk1"/>
              </a:solidFill>
              <a:effectLst/>
              <a:latin typeface="+mn-lt"/>
              <a:ea typeface="+mn-ea"/>
              <a:cs typeface="+mn-cs"/>
            </a:rPr>
            <a:t>56.6</a:t>
          </a:r>
          <a:r>
            <a:rPr lang="ja-JP" altLang="en-US" sz="1200" b="0" i="0" baseline="0">
              <a:solidFill>
                <a:schemeClr val="dk1"/>
              </a:solidFill>
              <a:effectLst/>
              <a:latin typeface="+mn-lt"/>
              <a:ea typeface="+mn-ea"/>
              <a:cs typeface="+mn-cs"/>
            </a:rPr>
            <a:t>億円の皆増などが主な要因である。</a:t>
          </a:r>
          <a:endParaRPr lang="en-US" altLang="ja-JP" sz="12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普通建設事業</a:t>
          </a:r>
          <a:r>
            <a:rPr lang="ja-JP" altLang="ja-JP" sz="1200" b="0" i="0" baseline="0">
              <a:solidFill>
                <a:schemeClr val="dk1"/>
              </a:solidFill>
              <a:effectLst/>
              <a:latin typeface="+mn-lt"/>
              <a:ea typeface="+mn-ea"/>
              <a:cs typeface="+mn-cs"/>
            </a:rPr>
            <a:t>費は住民一人当たり</a:t>
          </a:r>
          <a:r>
            <a:rPr lang="ja-JP" altLang="en-US" sz="1200" b="0" i="0" baseline="0">
              <a:solidFill>
                <a:schemeClr val="dk1"/>
              </a:solidFill>
              <a:effectLst/>
              <a:latin typeface="+mn-lt"/>
              <a:ea typeface="+mn-ea"/>
              <a:cs typeface="+mn-cs"/>
            </a:rPr>
            <a:t>４７</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９８９</a:t>
          </a:r>
          <a:r>
            <a:rPr lang="ja-JP" altLang="ja-JP" sz="1200" b="0" i="0" baseline="0">
              <a:solidFill>
                <a:schemeClr val="dk1"/>
              </a:solidFill>
              <a:effectLst/>
              <a:latin typeface="+mn-lt"/>
              <a:ea typeface="+mn-ea"/>
              <a:cs typeface="+mn-cs"/>
            </a:rPr>
            <a:t>円となっており、類似団体と比較して一人当たりコストが低い状況</a:t>
          </a:r>
          <a:r>
            <a:rPr lang="ja-JP" altLang="en-US" sz="1200" b="0" i="0" baseline="0">
              <a:solidFill>
                <a:schemeClr val="dk1"/>
              </a:solidFill>
              <a:effectLst/>
              <a:latin typeface="+mn-lt"/>
              <a:ea typeface="+mn-ea"/>
              <a:cs typeface="+mn-cs"/>
            </a:rPr>
            <a:t>となっている。前年度比で</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住民</a:t>
          </a:r>
          <a:r>
            <a:rPr lang="ja-JP" altLang="ja-JP" sz="1200" b="0" i="0" baseline="0">
              <a:solidFill>
                <a:schemeClr val="dk1"/>
              </a:solidFill>
              <a:effectLst/>
              <a:latin typeface="+mn-lt"/>
              <a:ea typeface="+mn-ea"/>
              <a:cs typeface="+mn-cs"/>
            </a:rPr>
            <a:t>一人当たり▲１７，９７５円となって</a:t>
          </a:r>
          <a:r>
            <a:rPr lang="ja-JP" altLang="en-US" sz="1200" b="0" i="0" baseline="0">
              <a:solidFill>
                <a:schemeClr val="dk1"/>
              </a:solidFill>
              <a:effectLst/>
              <a:latin typeface="+mn-lt"/>
              <a:ea typeface="+mn-ea"/>
              <a:cs typeface="+mn-cs"/>
            </a:rPr>
            <a:t>おり、</a:t>
          </a:r>
          <a:r>
            <a:rPr lang="ja-JP" altLang="ja-JP" sz="1200" b="0" i="0" baseline="0">
              <a:solidFill>
                <a:schemeClr val="dk1"/>
              </a:solidFill>
              <a:effectLst/>
              <a:latin typeface="+mn-lt"/>
              <a:ea typeface="+mn-ea"/>
              <a:cs typeface="+mn-cs"/>
            </a:rPr>
            <a:t>これは、</a:t>
          </a:r>
          <a:r>
            <a:rPr lang="ja-JP" altLang="en-US" sz="1200" b="0" i="0" baseline="0">
              <a:solidFill>
                <a:schemeClr val="dk1"/>
              </a:solidFill>
              <a:effectLst/>
              <a:latin typeface="+mn-lt"/>
              <a:ea typeface="+mn-ea"/>
              <a:cs typeface="+mn-cs"/>
            </a:rPr>
            <a:t>新西部環境工場整備の終了に伴う約</a:t>
          </a:r>
          <a:r>
            <a:rPr lang="en-US" altLang="ja-JP" sz="1200" b="0" i="0" baseline="0">
              <a:solidFill>
                <a:schemeClr val="dk1"/>
              </a:solidFill>
              <a:effectLst/>
              <a:latin typeface="+mn-lt"/>
              <a:ea typeface="+mn-ea"/>
              <a:cs typeface="+mn-cs"/>
            </a:rPr>
            <a:t>84.4</a:t>
          </a:r>
          <a:r>
            <a:rPr lang="ja-JP" altLang="en-US" sz="1200" b="0" i="0" baseline="0">
              <a:solidFill>
                <a:schemeClr val="dk1"/>
              </a:solidFill>
              <a:effectLst/>
              <a:latin typeface="+mn-lt"/>
              <a:ea typeface="+mn-ea"/>
              <a:cs typeface="+mn-cs"/>
            </a:rPr>
            <a:t>億円の減などが主な要因である。</a:t>
          </a:r>
          <a:endParaRPr lang="en-US" altLang="ja-JP" sz="12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災害復旧事業</a:t>
          </a:r>
          <a:r>
            <a:rPr lang="ja-JP" altLang="ja-JP" sz="1200" b="0" i="0" baseline="0">
              <a:solidFill>
                <a:schemeClr val="dk1"/>
              </a:solidFill>
              <a:effectLst/>
              <a:latin typeface="+mn-lt"/>
              <a:ea typeface="+mn-ea"/>
              <a:cs typeface="+mn-cs"/>
            </a:rPr>
            <a:t>費は住民一人当たり</a:t>
          </a:r>
          <a:r>
            <a:rPr lang="ja-JP" altLang="en-US" sz="1200" b="0" i="0" baseline="0">
              <a:solidFill>
                <a:schemeClr val="dk1"/>
              </a:solidFill>
              <a:effectLst/>
              <a:latin typeface="+mn-lt"/>
              <a:ea typeface="+mn-ea"/>
              <a:cs typeface="+mn-cs"/>
            </a:rPr>
            <a:t>１８</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１５１</a:t>
          </a:r>
          <a:r>
            <a:rPr lang="ja-JP" altLang="ja-JP" sz="1200" b="0" i="0" baseline="0">
              <a:solidFill>
                <a:schemeClr val="dk1"/>
              </a:solidFill>
              <a:effectLst/>
              <a:latin typeface="+mn-lt"/>
              <a:ea typeface="+mn-ea"/>
              <a:cs typeface="+mn-cs"/>
            </a:rPr>
            <a:t>円となっており、類似団体と比較して一人当たりコストが</a:t>
          </a:r>
          <a:r>
            <a:rPr lang="ja-JP" altLang="en-US" sz="1200" b="0" i="0" baseline="0">
              <a:solidFill>
                <a:schemeClr val="dk1"/>
              </a:solidFill>
              <a:effectLst/>
              <a:latin typeface="+mn-lt"/>
              <a:ea typeface="+mn-ea"/>
              <a:cs typeface="+mn-cs"/>
            </a:rPr>
            <a:t>高い</a:t>
          </a:r>
          <a:r>
            <a:rPr lang="ja-JP" altLang="ja-JP" sz="1200" b="0" i="0" baseline="0">
              <a:solidFill>
                <a:schemeClr val="dk1"/>
              </a:solidFill>
              <a:effectLst/>
              <a:latin typeface="+mn-lt"/>
              <a:ea typeface="+mn-ea"/>
              <a:cs typeface="+mn-cs"/>
            </a:rPr>
            <a:t>状況となっている。これは、</a:t>
          </a:r>
          <a:r>
            <a:rPr lang="ja-JP" altLang="en-US" sz="1200" b="0" i="0" baseline="0">
              <a:solidFill>
                <a:schemeClr val="dk1"/>
              </a:solidFill>
              <a:effectLst/>
              <a:latin typeface="+mn-lt"/>
              <a:ea typeface="+mn-ea"/>
              <a:cs typeface="+mn-cs"/>
            </a:rPr>
            <a:t>熊本地震災害復旧に係る事業費の約</a:t>
          </a:r>
          <a:r>
            <a:rPr lang="en-US" altLang="ja-JP" sz="1200" b="0" i="0" baseline="0">
              <a:solidFill>
                <a:schemeClr val="dk1"/>
              </a:solidFill>
              <a:effectLst/>
              <a:latin typeface="+mn-lt"/>
              <a:ea typeface="+mn-ea"/>
              <a:cs typeface="+mn-cs"/>
            </a:rPr>
            <a:t>129.4</a:t>
          </a:r>
          <a:r>
            <a:rPr lang="ja-JP" altLang="en-US" sz="1200" b="0" i="0" baseline="0">
              <a:solidFill>
                <a:schemeClr val="dk1"/>
              </a:solidFill>
              <a:effectLst/>
              <a:latin typeface="+mn-lt"/>
              <a:ea typeface="+mn-ea"/>
              <a:cs typeface="+mn-cs"/>
            </a:rPr>
            <a:t>億円が皆増したことが主な要因である。</a:t>
          </a:r>
          <a:endParaRPr lang="en-US" altLang="ja-JP" sz="12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積立金</a:t>
          </a:r>
          <a:r>
            <a:rPr lang="ja-JP" altLang="ja-JP" sz="1200" b="0" i="0" baseline="0">
              <a:solidFill>
                <a:schemeClr val="dk1"/>
              </a:solidFill>
              <a:effectLst/>
              <a:latin typeface="+mn-lt"/>
              <a:ea typeface="+mn-ea"/>
              <a:cs typeface="+mn-cs"/>
            </a:rPr>
            <a:t>は住民一人当たり</a:t>
          </a:r>
          <a:r>
            <a:rPr lang="ja-JP" altLang="en-US" sz="1200" b="0" i="0" baseline="0">
              <a:solidFill>
                <a:schemeClr val="dk1"/>
              </a:solidFill>
              <a:effectLst/>
              <a:latin typeface="+mn-lt"/>
              <a:ea typeface="+mn-ea"/>
              <a:cs typeface="+mn-cs"/>
            </a:rPr>
            <a:t>１１</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５３２</a:t>
          </a:r>
          <a:r>
            <a:rPr lang="ja-JP" altLang="ja-JP" sz="1200" b="0" i="0" baseline="0">
              <a:solidFill>
                <a:schemeClr val="dk1"/>
              </a:solidFill>
              <a:effectLst/>
              <a:latin typeface="+mn-lt"/>
              <a:ea typeface="+mn-ea"/>
              <a:cs typeface="+mn-cs"/>
            </a:rPr>
            <a:t>円となっており、類似団体と比較して一人当たりコストが</a:t>
          </a:r>
          <a:r>
            <a:rPr lang="ja-JP" altLang="en-US" sz="1200" b="0" i="0" baseline="0">
              <a:solidFill>
                <a:schemeClr val="dk1"/>
              </a:solidFill>
              <a:effectLst/>
              <a:latin typeface="+mn-lt"/>
              <a:ea typeface="+mn-ea"/>
              <a:cs typeface="+mn-cs"/>
            </a:rPr>
            <a:t>高い</a:t>
          </a:r>
          <a:r>
            <a:rPr lang="ja-JP" altLang="ja-JP" sz="1200" b="0" i="0" baseline="0">
              <a:solidFill>
                <a:schemeClr val="dk1"/>
              </a:solidFill>
              <a:effectLst/>
              <a:latin typeface="+mn-lt"/>
              <a:ea typeface="+mn-ea"/>
              <a:cs typeface="+mn-cs"/>
            </a:rPr>
            <a:t>状況となっている。これは、熊本地震からの復旧事業に係る起債の後年度負担に備えた市債管理基金への積立</a:t>
          </a:r>
          <a:r>
            <a:rPr lang="en-US" altLang="ja-JP" sz="1200" b="0" i="0" baseline="0">
              <a:solidFill>
                <a:schemeClr val="dk1"/>
              </a:solidFill>
              <a:effectLst/>
              <a:latin typeface="+mn-lt"/>
              <a:ea typeface="+mn-ea"/>
              <a:cs typeface="+mn-cs"/>
            </a:rPr>
            <a:t>47</a:t>
          </a:r>
          <a:r>
            <a:rPr lang="ja-JP" altLang="ja-JP" sz="1200" b="0" i="0" baseline="0">
              <a:solidFill>
                <a:schemeClr val="dk1"/>
              </a:solidFill>
              <a:effectLst/>
              <a:latin typeface="+mn-lt"/>
              <a:ea typeface="+mn-ea"/>
              <a:cs typeface="+mn-cs"/>
            </a:rPr>
            <a:t>億円の増</a:t>
          </a:r>
          <a:r>
            <a:rPr lang="ja-JP" altLang="en-US" sz="1200" b="0" i="0" baseline="0">
              <a:solidFill>
                <a:schemeClr val="dk1"/>
              </a:solidFill>
              <a:effectLst/>
              <a:latin typeface="+mn-lt"/>
              <a:ea typeface="+mn-ea"/>
              <a:cs typeface="+mn-cs"/>
            </a:rPr>
            <a:t>が主な要因である。</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a:p>
          <a:endParaRPr kumimoji="1" lang="ja-JP" altLang="en-US" sz="1300">
            <a:solidFill>
              <a:srgbClr val="FF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熊本県熊本市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733,844
729,092
390.32
375,756,318
364,822,404
5,086,582
161,218,179
397,939,242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124.0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64589</xdr:rowOff>
    </xdr:from>
    <xdr:to>
      <xdr:col>6</xdr:col>
      <xdr:colOff>511175</xdr:colOff>
      <xdr:row>33</xdr:row>
      <xdr:rowOff>123372</xdr:rowOff>
    </xdr:to>
    <xdr:cxnSp macro="">
      <xdr:nvCxnSpPr>
        <xdr:cNvPr id="63" name="直線コネクタ 62"/>
        <xdr:cNvCxnSpPr/>
      </xdr:nvCxnSpPr>
      <xdr:spPr>
        <a:xfrm>
          <a:off x="3797300" y="5550989"/>
          <a:ext cx="8382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96719</xdr:rowOff>
    </xdr:from>
    <xdr:ext cx="469744" cy="259045"/>
    <xdr:sp macro="" textlink="">
      <xdr:nvSpPr>
        <xdr:cNvPr id="64" name="議会費平均値テキスト"/>
        <xdr:cNvSpPr txBox="1"/>
      </xdr:nvSpPr>
      <xdr:spPr>
        <a:xfrm>
          <a:off x="4686300" y="609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64589</xdr:rowOff>
    </xdr:from>
    <xdr:to>
      <xdr:col>5</xdr:col>
      <xdr:colOff>358775</xdr:colOff>
      <xdr:row>33</xdr:row>
      <xdr:rowOff>4173</xdr:rowOff>
    </xdr:to>
    <xdr:cxnSp macro="">
      <xdr:nvCxnSpPr>
        <xdr:cNvPr id="66" name="直線コネクタ 65"/>
        <xdr:cNvCxnSpPr/>
      </xdr:nvCxnSpPr>
      <xdr:spPr>
        <a:xfrm flipV="1">
          <a:off x="2908300" y="555098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132641</xdr:rowOff>
    </xdr:from>
    <xdr:ext cx="469744" cy="259045"/>
    <xdr:sp macro="" textlink="">
      <xdr:nvSpPr>
        <xdr:cNvPr id="68" name="テキスト ボックス 67"/>
        <xdr:cNvSpPr txBox="1"/>
      </xdr:nvSpPr>
      <xdr:spPr>
        <a:xfrm>
          <a:off x="3562427"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4173</xdr:rowOff>
    </xdr:from>
    <xdr:to>
      <xdr:col>4</xdr:col>
      <xdr:colOff>155575</xdr:colOff>
      <xdr:row>33</xdr:row>
      <xdr:rowOff>38463</xdr:rowOff>
    </xdr:to>
    <xdr:cxnSp macro="">
      <xdr:nvCxnSpPr>
        <xdr:cNvPr id="69" name="直線コネクタ 68"/>
        <xdr:cNvCxnSpPr/>
      </xdr:nvCxnSpPr>
      <xdr:spPr>
        <a:xfrm flipV="1">
          <a:off x="2019300" y="56620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16708</xdr:rowOff>
    </xdr:from>
    <xdr:ext cx="469744" cy="259045"/>
    <xdr:sp macro="" textlink="">
      <xdr:nvSpPr>
        <xdr:cNvPr id="71" name="テキスト ボックス 70"/>
        <xdr:cNvSpPr txBox="1"/>
      </xdr:nvSpPr>
      <xdr:spPr>
        <a:xfrm>
          <a:off x="2673427"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18869</xdr:rowOff>
    </xdr:from>
    <xdr:to>
      <xdr:col>2</xdr:col>
      <xdr:colOff>638175</xdr:colOff>
      <xdr:row>33</xdr:row>
      <xdr:rowOff>38463</xdr:rowOff>
    </xdr:to>
    <xdr:cxnSp macro="">
      <xdr:nvCxnSpPr>
        <xdr:cNvPr id="72" name="直線コネクタ 71"/>
        <xdr:cNvCxnSpPr/>
      </xdr:nvCxnSpPr>
      <xdr:spPr>
        <a:xfrm>
          <a:off x="1130300" y="5505269"/>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44467</xdr:rowOff>
    </xdr:from>
    <xdr:ext cx="469744" cy="259045"/>
    <xdr:sp macro="" textlink="">
      <xdr:nvSpPr>
        <xdr:cNvPr id="74" name="テキスト ボックス 73"/>
        <xdr:cNvSpPr txBox="1"/>
      </xdr:nvSpPr>
      <xdr:spPr>
        <a:xfrm>
          <a:off x="1784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145704</xdr:rowOff>
    </xdr:from>
    <xdr:ext cx="469744" cy="259045"/>
    <xdr:sp macro="" textlink="">
      <xdr:nvSpPr>
        <xdr:cNvPr id="76" name="テキスト ボックス 75"/>
        <xdr:cNvSpPr txBox="1"/>
      </xdr:nvSpPr>
      <xdr:spPr>
        <a:xfrm>
          <a:off x="895427"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72572</xdr:rowOff>
    </xdr:from>
    <xdr:to>
      <xdr:col>6</xdr:col>
      <xdr:colOff>561975</xdr:colOff>
      <xdr:row>34</xdr:row>
      <xdr:rowOff>2722</xdr:rowOff>
    </xdr:to>
    <xdr:sp macro="" textlink="">
      <xdr:nvSpPr>
        <xdr:cNvPr id="82" name="円/楕円 81"/>
        <xdr:cNvSpPr/>
      </xdr:nvSpPr>
      <xdr:spPr>
        <a:xfrm>
          <a:off x="4584700" y="5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95449</xdr:rowOff>
    </xdr:from>
    <xdr:ext cx="469744" cy="259045"/>
    <xdr:sp macro="" textlink="">
      <xdr:nvSpPr>
        <xdr:cNvPr id="83" name="議会費該当値テキスト"/>
        <xdr:cNvSpPr txBox="1"/>
      </xdr:nvSpPr>
      <xdr:spPr>
        <a:xfrm>
          <a:off x="4686300" y="558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13789</xdr:rowOff>
    </xdr:from>
    <xdr:to>
      <xdr:col>5</xdr:col>
      <xdr:colOff>409575</xdr:colOff>
      <xdr:row>32</xdr:row>
      <xdr:rowOff>115389</xdr:rowOff>
    </xdr:to>
    <xdr:sp macro="" textlink="">
      <xdr:nvSpPr>
        <xdr:cNvPr id="84" name="円/楕円 83"/>
        <xdr:cNvSpPr/>
      </xdr:nvSpPr>
      <xdr:spPr>
        <a:xfrm>
          <a:off x="3746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131916</xdr:rowOff>
    </xdr:from>
    <xdr:ext cx="469744" cy="259045"/>
    <xdr:sp macro="" textlink="">
      <xdr:nvSpPr>
        <xdr:cNvPr id="85" name="テキスト ボックス 84"/>
        <xdr:cNvSpPr txBox="1"/>
      </xdr:nvSpPr>
      <xdr:spPr>
        <a:xfrm>
          <a:off x="3562427"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124823</xdr:rowOff>
    </xdr:from>
    <xdr:to>
      <xdr:col>4</xdr:col>
      <xdr:colOff>206375</xdr:colOff>
      <xdr:row>33</xdr:row>
      <xdr:rowOff>54973</xdr:rowOff>
    </xdr:to>
    <xdr:sp macro="" textlink="">
      <xdr:nvSpPr>
        <xdr:cNvPr id="86" name="円/楕円 85"/>
        <xdr:cNvSpPr/>
      </xdr:nvSpPr>
      <xdr:spPr>
        <a:xfrm>
          <a:off x="2857500" y="5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71500</xdr:rowOff>
    </xdr:from>
    <xdr:ext cx="469744" cy="259045"/>
    <xdr:sp macro="" textlink="">
      <xdr:nvSpPr>
        <xdr:cNvPr id="87" name="テキスト ボックス 86"/>
        <xdr:cNvSpPr txBox="1"/>
      </xdr:nvSpPr>
      <xdr:spPr>
        <a:xfrm>
          <a:off x="2673427" y="53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159113</xdr:rowOff>
    </xdr:from>
    <xdr:to>
      <xdr:col>3</xdr:col>
      <xdr:colOff>3175</xdr:colOff>
      <xdr:row>33</xdr:row>
      <xdr:rowOff>89263</xdr:rowOff>
    </xdr:to>
    <xdr:sp macro="" textlink="">
      <xdr:nvSpPr>
        <xdr:cNvPr id="88" name="円/楕円 87"/>
        <xdr:cNvSpPr/>
      </xdr:nvSpPr>
      <xdr:spPr>
        <a:xfrm>
          <a:off x="19685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105790</xdr:rowOff>
    </xdr:from>
    <xdr:ext cx="469744" cy="259045"/>
    <xdr:sp macro="" textlink="">
      <xdr:nvSpPr>
        <xdr:cNvPr id="89" name="テキスト ボックス 88"/>
        <xdr:cNvSpPr txBox="1"/>
      </xdr:nvSpPr>
      <xdr:spPr>
        <a:xfrm>
          <a:off x="1784427" y="542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139519</xdr:rowOff>
    </xdr:from>
    <xdr:to>
      <xdr:col>1</xdr:col>
      <xdr:colOff>485775</xdr:colOff>
      <xdr:row>32</xdr:row>
      <xdr:rowOff>69669</xdr:rowOff>
    </xdr:to>
    <xdr:sp macro="" textlink="">
      <xdr:nvSpPr>
        <xdr:cNvPr id="90" name="円/楕円 89"/>
        <xdr:cNvSpPr/>
      </xdr:nvSpPr>
      <xdr:spPr>
        <a:xfrm>
          <a:off x="1079500" y="54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86196</xdr:rowOff>
    </xdr:from>
    <xdr:ext cx="469744" cy="259045"/>
    <xdr:sp macro="" textlink="">
      <xdr:nvSpPr>
        <xdr:cNvPr id="91" name="テキスト ボックス 90"/>
        <xdr:cNvSpPr txBox="1"/>
      </xdr:nvSpPr>
      <xdr:spPr>
        <a:xfrm>
          <a:off x="895427" y="52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4" name="直線コネクタ 113"/>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5"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6" name="直線コネクタ 115"/>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7"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8" name="直線コネクタ 117"/>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32121</xdr:rowOff>
    </xdr:from>
    <xdr:to>
      <xdr:col>6</xdr:col>
      <xdr:colOff>511175</xdr:colOff>
      <xdr:row>55</xdr:row>
      <xdr:rowOff>18771</xdr:rowOff>
    </xdr:to>
    <xdr:cxnSp macro="">
      <xdr:nvCxnSpPr>
        <xdr:cNvPr id="119" name="直線コネクタ 118"/>
        <xdr:cNvCxnSpPr/>
      </xdr:nvCxnSpPr>
      <xdr:spPr>
        <a:xfrm flipV="1">
          <a:off x="3797300" y="9118971"/>
          <a:ext cx="838200" cy="32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97183</xdr:rowOff>
    </xdr:from>
    <xdr:ext cx="534377" cy="259045"/>
    <xdr:sp macro="" textlink="">
      <xdr:nvSpPr>
        <xdr:cNvPr id="120" name="総務費平均値テキスト"/>
        <xdr:cNvSpPr txBox="1"/>
      </xdr:nvSpPr>
      <xdr:spPr>
        <a:xfrm>
          <a:off x="4686300" y="9526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21" name="フローチャート : 判断 120"/>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9032</xdr:rowOff>
    </xdr:from>
    <xdr:to>
      <xdr:col>5</xdr:col>
      <xdr:colOff>358775</xdr:colOff>
      <xdr:row>55</xdr:row>
      <xdr:rowOff>18771</xdr:rowOff>
    </xdr:to>
    <xdr:cxnSp macro="">
      <xdr:nvCxnSpPr>
        <xdr:cNvPr id="122" name="直線コネクタ 121"/>
        <xdr:cNvCxnSpPr/>
      </xdr:nvCxnSpPr>
      <xdr:spPr>
        <a:xfrm>
          <a:off x="2908300" y="9438782"/>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3" name="フローチャート : 判断 122"/>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114464</xdr:rowOff>
    </xdr:from>
    <xdr:ext cx="534377" cy="259045"/>
    <xdr:sp macro="" textlink="">
      <xdr:nvSpPr>
        <xdr:cNvPr id="124" name="テキスト ボックス 123"/>
        <xdr:cNvSpPr txBox="1"/>
      </xdr:nvSpPr>
      <xdr:spPr>
        <a:xfrm>
          <a:off x="3530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165623</xdr:rowOff>
    </xdr:from>
    <xdr:to>
      <xdr:col>4</xdr:col>
      <xdr:colOff>155575</xdr:colOff>
      <xdr:row>55</xdr:row>
      <xdr:rowOff>9032</xdr:rowOff>
    </xdr:to>
    <xdr:cxnSp macro="">
      <xdr:nvCxnSpPr>
        <xdr:cNvPr id="125" name="直線コネクタ 124"/>
        <xdr:cNvCxnSpPr/>
      </xdr:nvCxnSpPr>
      <xdr:spPr>
        <a:xfrm>
          <a:off x="2019300" y="9252473"/>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6" name="フローチャート : 判断 125"/>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145828</xdr:rowOff>
    </xdr:from>
    <xdr:ext cx="534377" cy="259045"/>
    <xdr:sp macro="" textlink="">
      <xdr:nvSpPr>
        <xdr:cNvPr id="127" name="テキスト ボックス 126"/>
        <xdr:cNvSpPr txBox="1"/>
      </xdr:nvSpPr>
      <xdr:spPr>
        <a:xfrm>
          <a:off x="2641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165623</xdr:rowOff>
    </xdr:from>
    <xdr:to>
      <xdr:col>2</xdr:col>
      <xdr:colOff>638175</xdr:colOff>
      <xdr:row>55</xdr:row>
      <xdr:rowOff>109388</xdr:rowOff>
    </xdr:to>
    <xdr:cxnSp macro="">
      <xdr:nvCxnSpPr>
        <xdr:cNvPr id="128" name="直線コネクタ 127"/>
        <xdr:cNvCxnSpPr/>
      </xdr:nvCxnSpPr>
      <xdr:spPr>
        <a:xfrm flipV="1">
          <a:off x="1130300" y="9252473"/>
          <a:ext cx="889000" cy="28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9" name="フローチャート : 判断 128"/>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30" name="テキスト ボックス 129"/>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31" name="フローチャート : 判断 130"/>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2" name="テキスト ボックス 131"/>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152771</xdr:rowOff>
    </xdr:from>
    <xdr:to>
      <xdr:col>6</xdr:col>
      <xdr:colOff>561975</xdr:colOff>
      <xdr:row>53</xdr:row>
      <xdr:rowOff>82921</xdr:rowOff>
    </xdr:to>
    <xdr:sp macro="" textlink="">
      <xdr:nvSpPr>
        <xdr:cNvPr id="138" name="円/楕円 137"/>
        <xdr:cNvSpPr/>
      </xdr:nvSpPr>
      <xdr:spPr>
        <a:xfrm>
          <a:off x="4584700" y="90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4198</xdr:rowOff>
    </xdr:from>
    <xdr:ext cx="534377" cy="259045"/>
    <xdr:sp macro="" textlink="">
      <xdr:nvSpPr>
        <xdr:cNvPr id="139" name="総務費該当値テキスト"/>
        <xdr:cNvSpPr txBox="1"/>
      </xdr:nvSpPr>
      <xdr:spPr>
        <a:xfrm>
          <a:off x="4686300" y="89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41,103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139421</xdr:rowOff>
    </xdr:from>
    <xdr:to>
      <xdr:col>5</xdr:col>
      <xdr:colOff>409575</xdr:colOff>
      <xdr:row>55</xdr:row>
      <xdr:rowOff>69571</xdr:rowOff>
    </xdr:to>
    <xdr:sp macro="" textlink="">
      <xdr:nvSpPr>
        <xdr:cNvPr id="140" name="円/楕円 139"/>
        <xdr:cNvSpPr/>
      </xdr:nvSpPr>
      <xdr:spPr>
        <a:xfrm>
          <a:off x="3746500" y="939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86098</xdr:rowOff>
    </xdr:from>
    <xdr:ext cx="534377" cy="259045"/>
    <xdr:sp macro="" textlink="">
      <xdr:nvSpPr>
        <xdr:cNvPr id="141" name="テキスト ボックス 140"/>
        <xdr:cNvSpPr txBox="1"/>
      </xdr:nvSpPr>
      <xdr:spPr>
        <a:xfrm>
          <a:off x="3530111" y="917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129682</xdr:rowOff>
    </xdr:from>
    <xdr:to>
      <xdr:col>4</xdr:col>
      <xdr:colOff>206375</xdr:colOff>
      <xdr:row>55</xdr:row>
      <xdr:rowOff>59832</xdr:rowOff>
    </xdr:to>
    <xdr:sp macro="" textlink="">
      <xdr:nvSpPr>
        <xdr:cNvPr id="142" name="円/楕円 141"/>
        <xdr:cNvSpPr/>
      </xdr:nvSpPr>
      <xdr:spPr>
        <a:xfrm>
          <a:off x="2857500" y="93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76359</xdr:rowOff>
    </xdr:from>
    <xdr:ext cx="534377" cy="259045"/>
    <xdr:sp macro="" textlink="">
      <xdr:nvSpPr>
        <xdr:cNvPr id="143" name="テキスト ボックス 142"/>
        <xdr:cNvSpPr txBox="1"/>
      </xdr:nvSpPr>
      <xdr:spPr>
        <a:xfrm>
          <a:off x="2641111" y="916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34,108</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114823</xdr:rowOff>
    </xdr:from>
    <xdr:to>
      <xdr:col>3</xdr:col>
      <xdr:colOff>3175</xdr:colOff>
      <xdr:row>54</xdr:row>
      <xdr:rowOff>44973</xdr:rowOff>
    </xdr:to>
    <xdr:sp macro="" textlink="">
      <xdr:nvSpPr>
        <xdr:cNvPr id="144" name="円/楕円 143"/>
        <xdr:cNvSpPr/>
      </xdr:nvSpPr>
      <xdr:spPr>
        <a:xfrm>
          <a:off x="1968500" y="92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36100</xdr:rowOff>
    </xdr:from>
    <xdr:ext cx="534377" cy="259045"/>
    <xdr:sp macro="" textlink="">
      <xdr:nvSpPr>
        <xdr:cNvPr id="145" name="テキスト ボックス 144"/>
        <xdr:cNvSpPr txBox="1"/>
      </xdr:nvSpPr>
      <xdr:spPr>
        <a:xfrm>
          <a:off x="1752111" y="929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58588</xdr:rowOff>
    </xdr:from>
    <xdr:to>
      <xdr:col>1</xdr:col>
      <xdr:colOff>485775</xdr:colOff>
      <xdr:row>55</xdr:row>
      <xdr:rowOff>160188</xdr:rowOff>
    </xdr:to>
    <xdr:sp macro="" textlink="">
      <xdr:nvSpPr>
        <xdr:cNvPr id="146" name="円/楕円 145"/>
        <xdr:cNvSpPr/>
      </xdr:nvSpPr>
      <xdr:spPr>
        <a:xfrm>
          <a:off x="1079500" y="94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151315</xdr:rowOff>
    </xdr:from>
    <xdr:ext cx="534377" cy="259045"/>
    <xdr:sp macro="" textlink="">
      <xdr:nvSpPr>
        <xdr:cNvPr id="147" name="テキスト ボックス 146"/>
        <xdr:cNvSpPr txBox="1"/>
      </xdr:nvSpPr>
      <xdr:spPr>
        <a:xfrm>
          <a:off x="863111" y="95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23887</xdr:rowOff>
    </xdr:from>
    <xdr:to>
      <xdr:col>6</xdr:col>
      <xdr:colOff>510540</xdr:colOff>
      <xdr:row>79</xdr:row>
      <xdr:rowOff>35851</xdr:rowOff>
    </xdr:to>
    <xdr:cxnSp macro="">
      <xdr:nvCxnSpPr>
        <xdr:cNvPr id="174" name="直線コネクタ 173"/>
        <xdr:cNvCxnSpPr/>
      </xdr:nvCxnSpPr>
      <xdr:spPr>
        <a:xfrm flipV="1">
          <a:off x="4633595" y="12025387"/>
          <a:ext cx="127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39678</xdr:rowOff>
    </xdr:from>
    <xdr:ext cx="599010" cy="259045"/>
    <xdr:sp macro="" textlink="">
      <xdr:nvSpPr>
        <xdr:cNvPr id="175" name="民生費最小値テキスト"/>
        <xdr:cNvSpPr txBox="1"/>
      </xdr:nvSpPr>
      <xdr:spPr>
        <a:xfrm>
          <a:off x="4686300" y="135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79</xdr:row>
      <xdr:rowOff>35851</xdr:rowOff>
    </xdr:from>
    <xdr:to>
      <xdr:col>6</xdr:col>
      <xdr:colOff>600075</xdr:colOff>
      <xdr:row>79</xdr:row>
      <xdr:rowOff>35851</xdr:rowOff>
    </xdr:to>
    <xdr:cxnSp macro="">
      <xdr:nvCxnSpPr>
        <xdr:cNvPr id="176" name="直線コネクタ 175"/>
        <xdr:cNvCxnSpPr/>
      </xdr:nvCxnSpPr>
      <xdr:spPr>
        <a:xfrm>
          <a:off x="4546600" y="1358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142014</xdr:rowOff>
    </xdr:from>
    <xdr:ext cx="599010" cy="259045"/>
    <xdr:sp macro="" textlink="">
      <xdr:nvSpPr>
        <xdr:cNvPr id="177" name="民生費最大値テキスト"/>
        <xdr:cNvSpPr txBox="1"/>
      </xdr:nvSpPr>
      <xdr:spPr>
        <a:xfrm>
          <a:off x="4686300" y="1180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70</xdr:row>
      <xdr:rowOff>23887</xdr:rowOff>
    </xdr:from>
    <xdr:to>
      <xdr:col>6</xdr:col>
      <xdr:colOff>600075</xdr:colOff>
      <xdr:row>70</xdr:row>
      <xdr:rowOff>23887</xdr:rowOff>
    </xdr:to>
    <xdr:cxnSp macro="">
      <xdr:nvCxnSpPr>
        <xdr:cNvPr id="178" name="直線コネクタ 177"/>
        <xdr:cNvCxnSpPr/>
      </xdr:nvCxnSpPr>
      <xdr:spPr>
        <a:xfrm>
          <a:off x="4546600" y="1202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3215</xdr:rowOff>
    </xdr:from>
    <xdr:to>
      <xdr:col>6</xdr:col>
      <xdr:colOff>511175</xdr:colOff>
      <xdr:row>76</xdr:row>
      <xdr:rowOff>37156</xdr:rowOff>
    </xdr:to>
    <xdr:cxnSp macro="">
      <xdr:nvCxnSpPr>
        <xdr:cNvPr id="179" name="直線コネクタ 178"/>
        <xdr:cNvCxnSpPr/>
      </xdr:nvCxnSpPr>
      <xdr:spPr>
        <a:xfrm flipV="1">
          <a:off x="3797300" y="12690515"/>
          <a:ext cx="838200" cy="37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6258</xdr:rowOff>
    </xdr:from>
    <xdr:ext cx="599010" cy="259045"/>
    <xdr:sp macro="" textlink="">
      <xdr:nvSpPr>
        <xdr:cNvPr id="180" name="民生費平均値テキスト"/>
        <xdr:cNvSpPr txBox="1"/>
      </xdr:nvSpPr>
      <xdr:spPr>
        <a:xfrm>
          <a:off x="4686300" y="12865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27831</xdr:rowOff>
    </xdr:from>
    <xdr:to>
      <xdr:col>6</xdr:col>
      <xdr:colOff>561975</xdr:colOff>
      <xdr:row>75</xdr:row>
      <xdr:rowOff>129431</xdr:rowOff>
    </xdr:to>
    <xdr:sp macro="" textlink="">
      <xdr:nvSpPr>
        <xdr:cNvPr id="181" name="フローチャート : 判断 180"/>
        <xdr:cNvSpPr/>
      </xdr:nvSpPr>
      <xdr:spPr>
        <a:xfrm>
          <a:off x="45847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37156</xdr:rowOff>
    </xdr:from>
    <xdr:to>
      <xdr:col>5</xdr:col>
      <xdr:colOff>358775</xdr:colOff>
      <xdr:row>76</xdr:row>
      <xdr:rowOff>66580</xdr:rowOff>
    </xdr:to>
    <xdr:cxnSp macro="">
      <xdr:nvCxnSpPr>
        <xdr:cNvPr id="182" name="直線コネクタ 181"/>
        <xdr:cNvCxnSpPr/>
      </xdr:nvCxnSpPr>
      <xdr:spPr>
        <a:xfrm flipV="1">
          <a:off x="2908300" y="13067356"/>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97761</xdr:rowOff>
    </xdr:from>
    <xdr:to>
      <xdr:col>5</xdr:col>
      <xdr:colOff>409575</xdr:colOff>
      <xdr:row>76</xdr:row>
      <xdr:rowOff>27911</xdr:rowOff>
    </xdr:to>
    <xdr:sp macro="" textlink="">
      <xdr:nvSpPr>
        <xdr:cNvPr id="183" name="フローチャート : 判断 182"/>
        <xdr:cNvSpPr/>
      </xdr:nvSpPr>
      <xdr:spPr>
        <a:xfrm>
          <a:off x="3746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44438</xdr:rowOff>
    </xdr:from>
    <xdr:ext cx="599010" cy="259045"/>
    <xdr:sp macro="" textlink="">
      <xdr:nvSpPr>
        <xdr:cNvPr id="184" name="テキスト ボックス 183"/>
        <xdr:cNvSpPr txBox="1"/>
      </xdr:nvSpPr>
      <xdr:spPr>
        <a:xfrm>
          <a:off x="3497794"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66580</xdr:rowOff>
    </xdr:from>
    <xdr:to>
      <xdr:col>4</xdr:col>
      <xdr:colOff>155575</xdr:colOff>
      <xdr:row>76</xdr:row>
      <xdr:rowOff>154798</xdr:rowOff>
    </xdr:to>
    <xdr:cxnSp macro="">
      <xdr:nvCxnSpPr>
        <xdr:cNvPr id="185" name="直線コネクタ 184"/>
        <xdr:cNvCxnSpPr/>
      </xdr:nvCxnSpPr>
      <xdr:spPr>
        <a:xfrm flipV="1">
          <a:off x="2019300" y="13096780"/>
          <a:ext cx="889000" cy="8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147650</xdr:rowOff>
    </xdr:from>
    <xdr:to>
      <xdr:col>4</xdr:col>
      <xdr:colOff>206375</xdr:colOff>
      <xdr:row>76</xdr:row>
      <xdr:rowOff>77800</xdr:rowOff>
    </xdr:to>
    <xdr:sp macro="" textlink="">
      <xdr:nvSpPr>
        <xdr:cNvPr id="186" name="フローチャート : 判断 185"/>
        <xdr:cNvSpPr/>
      </xdr:nvSpPr>
      <xdr:spPr>
        <a:xfrm>
          <a:off x="2857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94327</xdr:rowOff>
    </xdr:from>
    <xdr:ext cx="599010" cy="259045"/>
    <xdr:sp macro="" textlink="">
      <xdr:nvSpPr>
        <xdr:cNvPr id="187" name="テキスト ボックス 186"/>
        <xdr:cNvSpPr txBox="1"/>
      </xdr:nvSpPr>
      <xdr:spPr>
        <a:xfrm>
          <a:off x="2608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154798</xdr:rowOff>
    </xdr:from>
    <xdr:to>
      <xdr:col>2</xdr:col>
      <xdr:colOff>638175</xdr:colOff>
      <xdr:row>77</xdr:row>
      <xdr:rowOff>22788</xdr:rowOff>
    </xdr:to>
    <xdr:cxnSp macro="">
      <xdr:nvCxnSpPr>
        <xdr:cNvPr id="188" name="直線コネクタ 187"/>
        <xdr:cNvCxnSpPr/>
      </xdr:nvCxnSpPr>
      <xdr:spPr>
        <a:xfrm flipV="1">
          <a:off x="1130300" y="13184998"/>
          <a:ext cx="889000" cy="3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74346</xdr:rowOff>
    </xdr:from>
    <xdr:to>
      <xdr:col>3</xdr:col>
      <xdr:colOff>3175</xdr:colOff>
      <xdr:row>77</xdr:row>
      <xdr:rowOff>4496</xdr:rowOff>
    </xdr:to>
    <xdr:sp macro="" textlink="">
      <xdr:nvSpPr>
        <xdr:cNvPr id="189" name="フローチャート : 判断 188"/>
        <xdr:cNvSpPr/>
      </xdr:nvSpPr>
      <xdr:spPr>
        <a:xfrm>
          <a:off x="1968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21023</xdr:rowOff>
    </xdr:from>
    <xdr:ext cx="599010" cy="259045"/>
    <xdr:sp macro="" textlink="">
      <xdr:nvSpPr>
        <xdr:cNvPr id="190" name="テキスト ボックス 189"/>
        <xdr:cNvSpPr txBox="1"/>
      </xdr:nvSpPr>
      <xdr:spPr>
        <a:xfrm>
          <a:off x="1719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94049</xdr:rowOff>
    </xdr:from>
    <xdr:to>
      <xdr:col>1</xdr:col>
      <xdr:colOff>485775</xdr:colOff>
      <xdr:row>77</xdr:row>
      <xdr:rowOff>24199</xdr:rowOff>
    </xdr:to>
    <xdr:sp macro="" textlink="">
      <xdr:nvSpPr>
        <xdr:cNvPr id="191" name="フローチャート : 判断 190"/>
        <xdr:cNvSpPr/>
      </xdr:nvSpPr>
      <xdr:spPr>
        <a:xfrm>
          <a:off x="1079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40726</xdr:rowOff>
    </xdr:from>
    <xdr:ext cx="599010" cy="259045"/>
    <xdr:sp macro="" textlink="">
      <xdr:nvSpPr>
        <xdr:cNvPr id="192" name="テキスト ボックス 191"/>
        <xdr:cNvSpPr txBox="1"/>
      </xdr:nvSpPr>
      <xdr:spPr>
        <a:xfrm>
          <a:off x="830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123865</xdr:rowOff>
    </xdr:from>
    <xdr:to>
      <xdr:col>6</xdr:col>
      <xdr:colOff>561975</xdr:colOff>
      <xdr:row>74</xdr:row>
      <xdr:rowOff>54015</xdr:rowOff>
    </xdr:to>
    <xdr:sp macro="" textlink="">
      <xdr:nvSpPr>
        <xdr:cNvPr id="198" name="円/楕円 197"/>
        <xdr:cNvSpPr/>
      </xdr:nvSpPr>
      <xdr:spPr>
        <a:xfrm>
          <a:off x="4584700" y="126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146742</xdr:rowOff>
    </xdr:from>
    <xdr:ext cx="599010" cy="259045"/>
    <xdr:sp macro="" textlink="">
      <xdr:nvSpPr>
        <xdr:cNvPr id="199" name="民生費該当値テキスト"/>
        <xdr:cNvSpPr txBox="1"/>
      </xdr:nvSpPr>
      <xdr:spPr>
        <a:xfrm>
          <a:off x="4686300" y="1249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207,538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157806</xdr:rowOff>
    </xdr:from>
    <xdr:to>
      <xdr:col>5</xdr:col>
      <xdr:colOff>409575</xdr:colOff>
      <xdr:row>76</xdr:row>
      <xdr:rowOff>87956</xdr:rowOff>
    </xdr:to>
    <xdr:sp macro="" textlink="">
      <xdr:nvSpPr>
        <xdr:cNvPr id="200" name="円/楕円 199"/>
        <xdr:cNvSpPr/>
      </xdr:nvSpPr>
      <xdr:spPr>
        <a:xfrm>
          <a:off x="3746500" y="130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79083</xdr:rowOff>
    </xdr:from>
    <xdr:ext cx="599010" cy="259045"/>
    <xdr:sp macro="" textlink="">
      <xdr:nvSpPr>
        <xdr:cNvPr id="201" name="テキスト ボックス 200"/>
        <xdr:cNvSpPr txBox="1"/>
      </xdr:nvSpPr>
      <xdr:spPr>
        <a:xfrm>
          <a:off x="3497794" y="1310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172,920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15780</xdr:rowOff>
    </xdr:from>
    <xdr:to>
      <xdr:col>4</xdr:col>
      <xdr:colOff>206375</xdr:colOff>
      <xdr:row>76</xdr:row>
      <xdr:rowOff>117380</xdr:rowOff>
    </xdr:to>
    <xdr:sp macro="" textlink="">
      <xdr:nvSpPr>
        <xdr:cNvPr id="202" name="円/楕円 201"/>
        <xdr:cNvSpPr/>
      </xdr:nvSpPr>
      <xdr:spPr>
        <a:xfrm>
          <a:off x="2857500" y="130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108507</xdr:rowOff>
    </xdr:from>
    <xdr:ext cx="599010" cy="259045"/>
    <xdr:sp macro="" textlink="">
      <xdr:nvSpPr>
        <xdr:cNvPr id="203" name="テキスト ボックス 202"/>
        <xdr:cNvSpPr txBox="1"/>
      </xdr:nvSpPr>
      <xdr:spPr>
        <a:xfrm>
          <a:off x="2608794" y="1313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170,217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103998</xdr:rowOff>
    </xdr:from>
    <xdr:to>
      <xdr:col>3</xdr:col>
      <xdr:colOff>3175</xdr:colOff>
      <xdr:row>77</xdr:row>
      <xdr:rowOff>34148</xdr:rowOff>
    </xdr:to>
    <xdr:sp macro="" textlink="">
      <xdr:nvSpPr>
        <xdr:cNvPr id="204" name="円/楕円 203"/>
        <xdr:cNvSpPr/>
      </xdr:nvSpPr>
      <xdr:spPr>
        <a:xfrm>
          <a:off x="1968500" y="1313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25275</xdr:rowOff>
    </xdr:from>
    <xdr:ext cx="599010" cy="259045"/>
    <xdr:sp macro="" textlink="">
      <xdr:nvSpPr>
        <xdr:cNvPr id="205" name="テキスト ボックス 204"/>
        <xdr:cNvSpPr txBox="1"/>
      </xdr:nvSpPr>
      <xdr:spPr>
        <a:xfrm>
          <a:off x="1719794" y="1322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162,113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143438</xdr:rowOff>
    </xdr:from>
    <xdr:to>
      <xdr:col>1</xdr:col>
      <xdr:colOff>485775</xdr:colOff>
      <xdr:row>77</xdr:row>
      <xdr:rowOff>73588</xdr:rowOff>
    </xdr:to>
    <xdr:sp macro="" textlink="">
      <xdr:nvSpPr>
        <xdr:cNvPr id="206" name="円/楕円 205"/>
        <xdr:cNvSpPr/>
      </xdr:nvSpPr>
      <xdr:spPr>
        <a:xfrm>
          <a:off x="1079500" y="1317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64715</xdr:rowOff>
    </xdr:from>
    <xdr:ext cx="599010" cy="259045"/>
    <xdr:sp macro="" textlink="">
      <xdr:nvSpPr>
        <xdr:cNvPr id="207" name="テキスト ボックス 206"/>
        <xdr:cNvSpPr txBox="1"/>
      </xdr:nvSpPr>
      <xdr:spPr>
        <a:xfrm>
          <a:off x="830794" y="132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2" name="直線コネクタ 231"/>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3"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4" name="直線コネクタ 233"/>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5"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6" name="直線コネクタ 235"/>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80493</xdr:rowOff>
    </xdr:from>
    <xdr:to>
      <xdr:col>6</xdr:col>
      <xdr:colOff>511175</xdr:colOff>
      <xdr:row>95</xdr:row>
      <xdr:rowOff>144996</xdr:rowOff>
    </xdr:to>
    <xdr:cxnSp macro="">
      <xdr:nvCxnSpPr>
        <xdr:cNvPr id="237" name="直線コネクタ 236"/>
        <xdr:cNvCxnSpPr/>
      </xdr:nvCxnSpPr>
      <xdr:spPr>
        <a:xfrm flipV="1">
          <a:off x="3797300" y="15510993"/>
          <a:ext cx="838200" cy="92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1337</xdr:rowOff>
    </xdr:from>
    <xdr:ext cx="534377" cy="259045"/>
    <xdr:sp macro="" textlink="">
      <xdr:nvSpPr>
        <xdr:cNvPr id="238" name="衛生費平均値テキスト"/>
        <xdr:cNvSpPr txBox="1"/>
      </xdr:nvSpPr>
      <xdr:spPr>
        <a:xfrm>
          <a:off x="4686300" y="1646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9" name="フローチャート : 判断 238"/>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144996</xdr:rowOff>
    </xdr:from>
    <xdr:to>
      <xdr:col>5</xdr:col>
      <xdr:colOff>358775</xdr:colOff>
      <xdr:row>97</xdr:row>
      <xdr:rowOff>106363</xdr:rowOff>
    </xdr:to>
    <xdr:cxnSp macro="">
      <xdr:nvCxnSpPr>
        <xdr:cNvPr id="240" name="直線コネクタ 239"/>
        <xdr:cNvCxnSpPr/>
      </xdr:nvCxnSpPr>
      <xdr:spPr>
        <a:xfrm flipV="1">
          <a:off x="2908300" y="16432746"/>
          <a:ext cx="889000" cy="30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41" name="フローチャート : 判断 240"/>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121581</xdr:rowOff>
    </xdr:from>
    <xdr:ext cx="534377" cy="259045"/>
    <xdr:sp macro="" textlink="">
      <xdr:nvSpPr>
        <xdr:cNvPr id="242" name="テキスト ボックス 241"/>
        <xdr:cNvSpPr txBox="1"/>
      </xdr:nvSpPr>
      <xdr:spPr>
        <a:xfrm>
          <a:off x="3530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106363</xdr:rowOff>
    </xdr:from>
    <xdr:to>
      <xdr:col>4</xdr:col>
      <xdr:colOff>155575</xdr:colOff>
      <xdr:row>97</xdr:row>
      <xdr:rowOff>141148</xdr:rowOff>
    </xdr:to>
    <xdr:cxnSp macro="">
      <xdr:nvCxnSpPr>
        <xdr:cNvPr id="243" name="直線コネクタ 242"/>
        <xdr:cNvCxnSpPr/>
      </xdr:nvCxnSpPr>
      <xdr:spPr>
        <a:xfrm flipV="1">
          <a:off x="2019300" y="16737013"/>
          <a:ext cx="8890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4" name="フローチャート : 判断 243"/>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114406</xdr:rowOff>
    </xdr:from>
    <xdr:ext cx="534377" cy="259045"/>
    <xdr:sp macro="" textlink="">
      <xdr:nvSpPr>
        <xdr:cNvPr id="245" name="テキスト ボックス 244"/>
        <xdr:cNvSpPr txBox="1"/>
      </xdr:nvSpPr>
      <xdr:spPr>
        <a:xfrm>
          <a:off x="2641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137567</xdr:rowOff>
    </xdr:from>
    <xdr:to>
      <xdr:col>2</xdr:col>
      <xdr:colOff>638175</xdr:colOff>
      <xdr:row>97</xdr:row>
      <xdr:rowOff>141148</xdr:rowOff>
    </xdr:to>
    <xdr:cxnSp macro="">
      <xdr:nvCxnSpPr>
        <xdr:cNvPr id="246" name="直線コネクタ 245"/>
        <xdr:cNvCxnSpPr/>
      </xdr:nvCxnSpPr>
      <xdr:spPr>
        <a:xfrm>
          <a:off x="1130300" y="1676821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7" name="フローチャート : 判断 246"/>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13098</xdr:rowOff>
    </xdr:from>
    <xdr:ext cx="534377" cy="259045"/>
    <xdr:sp macro="" textlink="">
      <xdr:nvSpPr>
        <xdr:cNvPr id="248" name="テキスト ボックス 247"/>
        <xdr:cNvSpPr txBox="1"/>
      </xdr:nvSpPr>
      <xdr:spPr>
        <a:xfrm>
          <a:off x="1752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9" name="フローチャート : 判断 248"/>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6430</xdr:rowOff>
    </xdr:from>
    <xdr:ext cx="534377" cy="259045"/>
    <xdr:sp macro="" textlink="">
      <xdr:nvSpPr>
        <xdr:cNvPr id="250" name="テキスト ボックス 249"/>
        <xdr:cNvSpPr txBox="1"/>
      </xdr:nvSpPr>
      <xdr:spPr>
        <a:xfrm>
          <a:off x="863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29693</xdr:rowOff>
    </xdr:from>
    <xdr:to>
      <xdr:col>6</xdr:col>
      <xdr:colOff>561975</xdr:colOff>
      <xdr:row>90</xdr:row>
      <xdr:rowOff>131293</xdr:rowOff>
    </xdr:to>
    <xdr:sp macro="" textlink="">
      <xdr:nvSpPr>
        <xdr:cNvPr id="256" name="円/楕円 255"/>
        <xdr:cNvSpPr/>
      </xdr:nvSpPr>
      <xdr:spPr>
        <a:xfrm>
          <a:off x="4584700" y="1546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154170</xdr:rowOff>
    </xdr:from>
    <xdr:ext cx="534377" cy="259045"/>
    <xdr:sp macro="" textlink="">
      <xdr:nvSpPr>
        <xdr:cNvPr id="257" name="衛生費該当値テキスト"/>
        <xdr:cNvSpPr txBox="1"/>
      </xdr:nvSpPr>
      <xdr:spPr>
        <a:xfrm>
          <a:off x="4686300" y="1541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59,554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94196</xdr:rowOff>
    </xdr:from>
    <xdr:to>
      <xdr:col>5</xdr:col>
      <xdr:colOff>409575</xdr:colOff>
      <xdr:row>96</xdr:row>
      <xdr:rowOff>24346</xdr:rowOff>
    </xdr:to>
    <xdr:sp macro="" textlink="">
      <xdr:nvSpPr>
        <xdr:cNvPr id="258" name="円/楕円 257"/>
        <xdr:cNvSpPr/>
      </xdr:nvSpPr>
      <xdr:spPr>
        <a:xfrm>
          <a:off x="3746500" y="163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40873</xdr:rowOff>
    </xdr:from>
    <xdr:ext cx="534377" cy="259045"/>
    <xdr:sp macro="" textlink="">
      <xdr:nvSpPr>
        <xdr:cNvPr id="259" name="テキスト ボックス 258"/>
        <xdr:cNvSpPr txBox="1"/>
      </xdr:nvSpPr>
      <xdr:spPr>
        <a:xfrm>
          <a:off x="3530111" y="161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55563</xdr:rowOff>
    </xdr:from>
    <xdr:to>
      <xdr:col>4</xdr:col>
      <xdr:colOff>206375</xdr:colOff>
      <xdr:row>97</xdr:row>
      <xdr:rowOff>157163</xdr:rowOff>
    </xdr:to>
    <xdr:sp macro="" textlink="">
      <xdr:nvSpPr>
        <xdr:cNvPr id="260" name="円/楕円 259"/>
        <xdr:cNvSpPr/>
      </xdr:nvSpPr>
      <xdr:spPr>
        <a:xfrm>
          <a:off x="2857500" y="166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148290</xdr:rowOff>
    </xdr:from>
    <xdr:ext cx="534377" cy="259045"/>
    <xdr:sp macro="" textlink="">
      <xdr:nvSpPr>
        <xdr:cNvPr id="261" name="テキスト ボックス 260"/>
        <xdr:cNvSpPr txBox="1"/>
      </xdr:nvSpPr>
      <xdr:spPr>
        <a:xfrm>
          <a:off x="2641111" y="1677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90348</xdr:rowOff>
    </xdr:from>
    <xdr:to>
      <xdr:col>3</xdr:col>
      <xdr:colOff>3175</xdr:colOff>
      <xdr:row>98</xdr:row>
      <xdr:rowOff>20498</xdr:rowOff>
    </xdr:to>
    <xdr:sp macro="" textlink="">
      <xdr:nvSpPr>
        <xdr:cNvPr id="262" name="円/楕円 261"/>
        <xdr:cNvSpPr/>
      </xdr:nvSpPr>
      <xdr:spPr>
        <a:xfrm>
          <a:off x="1968500" y="167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11625</xdr:rowOff>
    </xdr:from>
    <xdr:ext cx="534377" cy="259045"/>
    <xdr:sp macro="" textlink="">
      <xdr:nvSpPr>
        <xdr:cNvPr id="263" name="テキスト ボックス 262"/>
        <xdr:cNvSpPr txBox="1"/>
      </xdr:nvSpPr>
      <xdr:spPr>
        <a:xfrm>
          <a:off x="1752111" y="168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86767</xdr:rowOff>
    </xdr:from>
    <xdr:to>
      <xdr:col>1</xdr:col>
      <xdr:colOff>485775</xdr:colOff>
      <xdr:row>98</xdr:row>
      <xdr:rowOff>16917</xdr:rowOff>
    </xdr:to>
    <xdr:sp macro="" textlink="">
      <xdr:nvSpPr>
        <xdr:cNvPr id="264" name="円/楕円 263"/>
        <xdr:cNvSpPr/>
      </xdr:nvSpPr>
      <xdr:spPr>
        <a:xfrm>
          <a:off x="1079500" y="167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8044</xdr:rowOff>
    </xdr:from>
    <xdr:ext cx="534377" cy="259045"/>
    <xdr:sp macro="" textlink="">
      <xdr:nvSpPr>
        <xdr:cNvPr id="265" name="テキスト ボックス 264"/>
        <xdr:cNvSpPr txBox="1"/>
      </xdr:nvSpPr>
      <xdr:spPr>
        <a:xfrm>
          <a:off x="863111" y="168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143510</xdr:rowOff>
    </xdr:from>
    <xdr:to>
      <xdr:col>15</xdr:col>
      <xdr:colOff>180340</xdr:colOff>
      <xdr:row>39</xdr:row>
      <xdr:rowOff>10922</xdr:rowOff>
    </xdr:to>
    <xdr:cxnSp macro="">
      <xdr:nvCxnSpPr>
        <xdr:cNvPr id="289" name="直線コネクタ 288"/>
        <xdr:cNvCxnSpPr/>
      </xdr:nvCxnSpPr>
      <xdr:spPr>
        <a:xfrm flipV="1">
          <a:off x="10475595" y="5458460"/>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14749</xdr:rowOff>
    </xdr:from>
    <xdr:ext cx="313932" cy="259045"/>
    <xdr:sp macro="" textlink="">
      <xdr:nvSpPr>
        <xdr:cNvPr id="290" name="労働費最小値テキスト"/>
        <xdr:cNvSpPr txBox="1"/>
      </xdr:nvSpPr>
      <xdr:spPr>
        <a:xfrm>
          <a:off x="10528300" y="670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10922</xdr:rowOff>
    </xdr:from>
    <xdr:to>
      <xdr:col>15</xdr:col>
      <xdr:colOff>269875</xdr:colOff>
      <xdr:row>39</xdr:row>
      <xdr:rowOff>10922</xdr:rowOff>
    </xdr:to>
    <xdr:cxnSp macro="">
      <xdr:nvCxnSpPr>
        <xdr:cNvPr id="291" name="直線コネクタ 290"/>
        <xdr:cNvCxnSpPr/>
      </xdr:nvCxnSpPr>
      <xdr:spPr>
        <a:xfrm>
          <a:off x="10388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90187</xdr:rowOff>
    </xdr:from>
    <xdr:ext cx="469744" cy="259045"/>
    <xdr:sp macro="" textlink="">
      <xdr:nvSpPr>
        <xdr:cNvPr id="292" name="労働費最大値テキスト"/>
        <xdr:cNvSpPr txBox="1"/>
      </xdr:nvSpPr>
      <xdr:spPr>
        <a:xfrm>
          <a:off x="105283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31</xdr:row>
      <xdr:rowOff>143510</xdr:rowOff>
    </xdr:from>
    <xdr:to>
      <xdr:col>15</xdr:col>
      <xdr:colOff>269875</xdr:colOff>
      <xdr:row>31</xdr:row>
      <xdr:rowOff>143510</xdr:rowOff>
    </xdr:to>
    <xdr:cxnSp macro="">
      <xdr:nvCxnSpPr>
        <xdr:cNvPr id="293" name="直線コネクタ 292"/>
        <xdr:cNvCxnSpPr/>
      </xdr:nvCxnSpPr>
      <xdr:spPr>
        <a:xfrm>
          <a:off x="10388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79502</xdr:rowOff>
    </xdr:from>
    <xdr:to>
      <xdr:col>15</xdr:col>
      <xdr:colOff>180975</xdr:colOff>
      <xdr:row>38</xdr:row>
      <xdr:rowOff>1016</xdr:rowOff>
    </xdr:to>
    <xdr:cxnSp macro="">
      <xdr:nvCxnSpPr>
        <xdr:cNvPr id="294" name="直線コネクタ 293"/>
        <xdr:cNvCxnSpPr/>
      </xdr:nvCxnSpPr>
      <xdr:spPr>
        <a:xfrm>
          <a:off x="9639300" y="6423152"/>
          <a:ext cx="8382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66057</xdr:rowOff>
    </xdr:from>
    <xdr:ext cx="378565" cy="259045"/>
    <xdr:sp macro="" textlink="">
      <xdr:nvSpPr>
        <xdr:cNvPr id="295" name="労働費平均値テキスト"/>
        <xdr:cNvSpPr txBox="1"/>
      </xdr:nvSpPr>
      <xdr:spPr>
        <a:xfrm>
          <a:off x="10528300" y="6238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296" name="フローチャート : 判断 295"/>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20828</xdr:rowOff>
    </xdr:from>
    <xdr:to>
      <xdr:col>14</xdr:col>
      <xdr:colOff>28575</xdr:colOff>
      <xdr:row>37</xdr:row>
      <xdr:rowOff>79502</xdr:rowOff>
    </xdr:to>
    <xdr:cxnSp macro="">
      <xdr:nvCxnSpPr>
        <xdr:cNvPr id="297" name="直線コネクタ 296"/>
        <xdr:cNvCxnSpPr/>
      </xdr:nvCxnSpPr>
      <xdr:spPr>
        <a:xfrm>
          <a:off x="8750300" y="6021578"/>
          <a:ext cx="889000" cy="40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109474</xdr:rowOff>
    </xdr:from>
    <xdr:to>
      <xdr:col>14</xdr:col>
      <xdr:colOff>79375</xdr:colOff>
      <xdr:row>37</xdr:row>
      <xdr:rowOff>39624</xdr:rowOff>
    </xdr:to>
    <xdr:sp macro="" textlink="">
      <xdr:nvSpPr>
        <xdr:cNvPr id="298" name="フローチャート : 判断 297"/>
        <xdr:cNvSpPr/>
      </xdr:nvSpPr>
      <xdr:spPr>
        <a:xfrm>
          <a:off x="958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56151</xdr:rowOff>
    </xdr:from>
    <xdr:ext cx="378565" cy="259045"/>
    <xdr:sp macro="" textlink="">
      <xdr:nvSpPr>
        <xdr:cNvPr id="299" name="テキスト ボックス 298"/>
        <xdr:cNvSpPr txBox="1"/>
      </xdr:nvSpPr>
      <xdr:spPr>
        <a:xfrm>
          <a:off x="9450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20828</xdr:rowOff>
    </xdr:from>
    <xdr:to>
      <xdr:col>12</xdr:col>
      <xdr:colOff>511175</xdr:colOff>
      <xdr:row>35</xdr:row>
      <xdr:rowOff>168656</xdr:rowOff>
    </xdr:to>
    <xdr:cxnSp macro="">
      <xdr:nvCxnSpPr>
        <xdr:cNvPr id="300" name="直線コネクタ 299"/>
        <xdr:cNvCxnSpPr/>
      </xdr:nvCxnSpPr>
      <xdr:spPr>
        <a:xfrm flipV="1">
          <a:off x="7861300" y="6021578"/>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70612</xdr:rowOff>
    </xdr:from>
    <xdr:to>
      <xdr:col>12</xdr:col>
      <xdr:colOff>561975</xdr:colOff>
      <xdr:row>36</xdr:row>
      <xdr:rowOff>762</xdr:rowOff>
    </xdr:to>
    <xdr:sp macro="" textlink="">
      <xdr:nvSpPr>
        <xdr:cNvPr id="301" name="フローチャート : 判断 300"/>
        <xdr:cNvSpPr/>
      </xdr:nvSpPr>
      <xdr:spPr>
        <a:xfrm>
          <a:off x="8699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163339</xdr:rowOff>
    </xdr:from>
    <xdr:ext cx="378565" cy="259045"/>
    <xdr:sp macro="" textlink="">
      <xdr:nvSpPr>
        <xdr:cNvPr id="302" name="テキスト ボックス 301"/>
        <xdr:cNvSpPr txBox="1"/>
      </xdr:nvSpPr>
      <xdr:spPr>
        <a:xfrm>
          <a:off x="8561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103886</xdr:rowOff>
    </xdr:from>
    <xdr:to>
      <xdr:col>11</xdr:col>
      <xdr:colOff>307975</xdr:colOff>
      <xdr:row>35</xdr:row>
      <xdr:rowOff>168656</xdr:rowOff>
    </xdr:to>
    <xdr:cxnSp macro="">
      <xdr:nvCxnSpPr>
        <xdr:cNvPr id="303" name="直線コネクタ 302"/>
        <xdr:cNvCxnSpPr/>
      </xdr:nvCxnSpPr>
      <xdr:spPr>
        <a:xfrm>
          <a:off x="6972300" y="6104636"/>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25654</xdr:rowOff>
    </xdr:from>
    <xdr:to>
      <xdr:col>11</xdr:col>
      <xdr:colOff>358775</xdr:colOff>
      <xdr:row>35</xdr:row>
      <xdr:rowOff>127254</xdr:rowOff>
    </xdr:to>
    <xdr:sp macro="" textlink="">
      <xdr:nvSpPr>
        <xdr:cNvPr id="304" name="フローチャート : 判断 303"/>
        <xdr:cNvSpPr/>
      </xdr:nvSpPr>
      <xdr:spPr>
        <a:xfrm>
          <a:off x="7810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33</xdr:row>
      <xdr:rowOff>143781</xdr:rowOff>
    </xdr:from>
    <xdr:ext cx="378565" cy="259045"/>
    <xdr:sp macro="" textlink="">
      <xdr:nvSpPr>
        <xdr:cNvPr id="305" name="テキスト ボックス 304"/>
        <xdr:cNvSpPr txBox="1"/>
      </xdr:nvSpPr>
      <xdr:spPr>
        <a:xfrm>
          <a:off x="7672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78232</xdr:rowOff>
    </xdr:from>
    <xdr:to>
      <xdr:col>10</xdr:col>
      <xdr:colOff>155575</xdr:colOff>
      <xdr:row>33</xdr:row>
      <xdr:rowOff>8382</xdr:rowOff>
    </xdr:to>
    <xdr:sp macro="" textlink="">
      <xdr:nvSpPr>
        <xdr:cNvPr id="306" name="フローチャート : 判断 305"/>
        <xdr:cNvSpPr/>
      </xdr:nvSpPr>
      <xdr:spPr>
        <a:xfrm>
          <a:off x="6921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24909</xdr:rowOff>
    </xdr:from>
    <xdr:ext cx="469744" cy="259045"/>
    <xdr:sp macro="" textlink="">
      <xdr:nvSpPr>
        <xdr:cNvPr id="307" name="テキスト ボックス 306"/>
        <xdr:cNvSpPr txBox="1"/>
      </xdr:nvSpPr>
      <xdr:spPr>
        <a:xfrm>
          <a:off x="6737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121666</xdr:rowOff>
    </xdr:from>
    <xdr:to>
      <xdr:col>15</xdr:col>
      <xdr:colOff>231775</xdr:colOff>
      <xdr:row>38</xdr:row>
      <xdr:rowOff>51815</xdr:rowOff>
    </xdr:to>
    <xdr:sp macro="" textlink="">
      <xdr:nvSpPr>
        <xdr:cNvPr id="313" name="円/楕円 312"/>
        <xdr:cNvSpPr/>
      </xdr:nvSpPr>
      <xdr:spPr>
        <a:xfrm>
          <a:off x="104267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100093</xdr:rowOff>
    </xdr:from>
    <xdr:ext cx="378565" cy="259045"/>
    <xdr:sp macro="" textlink="">
      <xdr:nvSpPr>
        <xdr:cNvPr id="314" name="労働費該当値テキスト"/>
        <xdr:cNvSpPr txBox="1"/>
      </xdr:nvSpPr>
      <xdr:spPr>
        <a:xfrm>
          <a:off x="10528300" y="644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28702</xdr:rowOff>
    </xdr:from>
    <xdr:to>
      <xdr:col>14</xdr:col>
      <xdr:colOff>79375</xdr:colOff>
      <xdr:row>37</xdr:row>
      <xdr:rowOff>130302</xdr:rowOff>
    </xdr:to>
    <xdr:sp macro="" textlink="">
      <xdr:nvSpPr>
        <xdr:cNvPr id="315" name="円/楕円 314"/>
        <xdr:cNvSpPr/>
      </xdr:nvSpPr>
      <xdr:spPr>
        <a:xfrm>
          <a:off x="95885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121429</xdr:rowOff>
    </xdr:from>
    <xdr:ext cx="378565" cy="259045"/>
    <xdr:sp macro="" textlink="">
      <xdr:nvSpPr>
        <xdr:cNvPr id="316" name="テキスト ボックス 315"/>
        <xdr:cNvSpPr txBox="1"/>
      </xdr:nvSpPr>
      <xdr:spPr>
        <a:xfrm>
          <a:off x="9450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141478</xdr:rowOff>
    </xdr:from>
    <xdr:to>
      <xdr:col>12</xdr:col>
      <xdr:colOff>561975</xdr:colOff>
      <xdr:row>35</xdr:row>
      <xdr:rowOff>71628</xdr:rowOff>
    </xdr:to>
    <xdr:sp macro="" textlink="">
      <xdr:nvSpPr>
        <xdr:cNvPr id="317" name="円/楕円 316"/>
        <xdr:cNvSpPr/>
      </xdr:nvSpPr>
      <xdr:spPr>
        <a:xfrm>
          <a:off x="8699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33</xdr:row>
      <xdr:rowOff>88155</xdr:rowOff>
    </xdr:from>
    <xdr:ext cx="378565" cy="259045"/>
    <xdr:sp macro="" textlink="">
      <xdr:nvSpPr>
        <xdr:cNvPr id="318" name="テキスト ボックス 317"/>
        <xdr:cNvSpPr txBox="1"/>
      </xdr:nvSpPr>
      <xdr:spPr>
        <a:xfrm>
          <a:off x="8561017" y="5746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117856</xdr:rowOff>
    </xdr:from>
    <xdr:to>
      <xdr:col>11</xdr:col>
      <xdr:colOff>358775</xdr:colOff>
      <xdr:row>36</xdr:row>
      <xdr:rowOff>48006</xdr:rowOff>
    </xdr:to>
    <xdr:sp macro="" textlink="">
      <xdr:nvSpPr>
        <xdr:cNvPr id="319" name="円/楕円 318"/>
        <xdr:cNvSpPr/>
      </xdr:nvSpPr>
      <xdr:spPr>
        <a:xfrm>
          <a:off x="7810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39133</xdr:rowOff>
    </xdr:from>
    <xdr:ext cx="378565" cy="259045"/>
    <xdr:sp macro="" textlink="">
      <xdr:nvSpPr>
        <xdr:cNvPr id="320" name="テキスト ボックス 319"/>
        <xdr:cNvSpPr txBox="1"/>
      </xdr:nvSpPr>
      <xdr:spPr>
        <a:xfrm>
          <a:off x="7672017" y="6211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53086</xdr:rowOff>
    </xdr:from>
    <xdr:to>
      <xdr:col>10</xdr:col>
      <xdr:colOff>155575</xdr:colOff>
      <xdr:row>35</xdr:row>
      <xdr:rowOff>154686</xdr:rowOff>
    </xdr:to>
    <xdr:sp macro="" textlink="">
      <xdr:nvSpPr>
        <xdr:cNvPr id="321" name="円/楕円 320"/>
        <xdr:cNvSpPr/>
      </xdr:nvSpPr>
      <xdr:spPr>
        <a:xfrm>
          <a:off x="6921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35</xdr:row>
      <xdr:rowOff>145813</xdr:rowOff>
    </xdr:from>
    <xdr:ext cx="378565" cy="259045"/>
    <xdr:sp macro="" textlink="">
      <xdr:nvSpPr>
        <xdr:cNvPr id="322" name="テキスト ボックス 321"/>
        <xdr:cNvSpPr txBox="1"/>
      </xdr:nvSpPr>
      <xdr:spPr>
        <a:xfrm>
          <a:off x="6783017" y="6146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121412</xdr:rowOff>
    </xdr:from>
    <xdr:to>
      <xdr:col>15</xdr:col>
      <xdr:colOff>180340</xdr:colOff>
      <xdr:row>59</xdr:row>
      <xdr:rowOff>95286</xdr:rowOff>
    </xdr:to>
    <xdr:cxnSp macro="">
      <xdr:nvCxnSpPr>
        <xdr:cNvPr id="348" name="直線コネクタ 347"/>
        <xdr:cNvCxnSpPr/>
      </xdr:nvCxnSpPr>
      <xdr:spPr>
        <a:xfrm flipV="1">
          <a:off x="10475595" y="9036812"/>
          <a:ext cx="1270" cy="117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99113</xdr:rowOff>
    </xdr:from>
    <xdr:ext cx="313932" cy="259045"/>
    <xdr:sp macro="" textlink="">
      <xdr:nvSpPr>
        <xdr:cNvPr id="349" name="農林水産業費最小値テキスト"/>
        <xdr:cNvSpPr txBox="1"/>
      </xdr:nvSpPr>
      <xdr:spPr>
        <a:xfrm>
          <a:off x="10528300" y="10214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95286</xdr:rowOff>
    </xdr:from>
    <xdr:to>
      <xdr:col>15</xdr:col>
      <xdr:colOff>269875</xdr:colOff>
      <xdr:row>59</xdr:row>
      <xdr:rowOff>95286</xdr:rowOff>
    </xdr:to>
    <xdr:cxnSp macro="">
      <xdr:nvCxnSpPr>
        <xdr:cNvPr id="350" name="直線コネクタ 349"/>
        <xdr:cNvCxnSpPr/>
      </xdr:nvCxnSpPr>
      <xdr:spPr>
        <a:xfrm>
          <a:off x="10388600" y="1021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68089</xdr:rowOff>
    </xdr:from>
    <xdr:ext cx="534377" cy="259045"/>
    <xdr:sp macro="" textlink="">
      <xdr:nvSpPr>
        <xdr:cNvPr id="351" name="農林水産業費最大値テキスト"/>
        <xdr:cNvSpPr txBox="1"/>
      </xdr:nvSpPr>
      <xdr:spPr>
        <a:xfrm>
          <a:off x="10528300" y="88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52</xdr:row>
      <xdr:rowOff>121412</xdr:rowOff>
    </xdr:from>
    <xdr:to>
      <xdr:col>15</xdr:col>
      <xdr:colOff>269875</xdr:colOff>
      <xdr:row>52</xdr:row>
      <xdr:rowOff>121412</xdr:rowOff>
    </xdr:to>
    <xdr:cxnSp macro="">
      <xdr:nvCxnSpPr>
        <xdr:cNvPr id="352" name="直線コネクタ 351"/>
        <xdr:cNvCxnSpPr/>
      </xdr:nvCxnSpPr>
      <xdr:spPr>
        <a:xfrm>
          <a:off x="10388600" y="903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98116</xdr:rowOff>
    </xdr:from>
    <xdr:to>
      <xdr:col>15</xdr:col>
      <xdr:colOff>180975</xdr:colOff>
      <xdr:row>54</xdr:row>
      <xdr:rowOff>118800</xdr:rowOff>
    </xdr:to>
    <xdr:cxnSp macro="">
      <xdr:nvCxnSpPr>
        <xdr:cNvPr id="353" name="直線コネクタ 352"/>
        <xdr:cNvCxnSpPr/>
      </xdr:nvCxnSpPr>
      <xdr:spPr>
        <a:xfrm>
          <a:off x="9639300" y="9356416"/>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120993</xdr:rowOff>
    </xdr:from>
    <xdr:ext cx="469744" cy="259045"/>
    <xdr:sp macro="" textlink="">
      <xdr:nvSpPr>
        <xdr:cNvPr id="354" name="農林水産業費平均値テキスト"/>
        <xdr:cNvSpPr txBox="1"/>
      </xdr:nvSpPr>
      <xdr:spPr>
        <a:xfrm>
          <a:off x="10528300" y="9893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142566</xdr:rowOff>
    </xdr:from>
    <xdr:to>
      <xdr:col>15</xdr:col>
      <xdr:colOff>231775</xdr:colOff>
      <xdr:row>58</xdr:row>
      <xdr:rowOff>72716</xdr:rowOff>
    </xdr:to>
    <xdr:sp macro="" textlink="">
      <xdr:nvSpPr>
        <xdr:cNvPr id="355" name="フローチャート : 判断 354"/>
        <xdr:cNvSpPr/>
      </xdr:nvSpPr>
      <xdr:spPr>
        <a:xfrm>
          <a:off x="10426700" y="99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98116</xdr:rowOff>
    </xdr:from>
    <xdr:to>
      <xdr:col>14</xdr:col>
      <xdr:colOff>28575</xdr:colOff>
      <xdr:row>54</xdr:row>
      <xdr:rowOff>147973</xdr:rowOff>
    </xdr:to>
    <xdr:cxnSp macro="">
      <xdr:nvCxnSpPr>
        <xdr:cNvPr id="356" name="直線コネクタ 355"/>
        <xdr:cNvCxnSpPr/>
      </xdr:nvCxnSpPr>
      <xdr:spPr>
        <a:xfrm flipV="1">
          <a:off x="8750300" y="9356416"/>
          <a:ext cx="889000" cy="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153888</xdr:rowOff>
    </xdr:from>
    <xdr:to>
      <xdr:col>14</xdr:col>
      <xdr:colOff>79375</xdr:colOff>
      <xdr:row>58</xdr:row>
      <xdr:rowOff>84038</xdr:rowOff>
    </xdr:to>
    <xdr:sp macro="" textlink="">
      <xdr:nvSpPr>
        <xdr:cNvPr id="357" name="フローチャート : 判断 356"/>
        <xdr:cNvSpPr/>
      </xdr:nvSpPr>
      <xdr:spPr>
        <a:xfrm>
          <a:off x="9588500" y="99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75165</xdr:rowOff>
    </xdr:from>
    <xdr:ext cx="469744" cy="259045"/>
    <xdr:sp macro="" textlink="">
      <xdr:nvSpPr>
        <xdr:cNvPr id="358" name="テキスト ボックス 357"/>
        <xdr:cNvSpPr txBox="1"/>
      </xdr:nvSpPr>
      <xdr:spPr>
        <a:xfrm>
          <a:off x="9404427" y="1001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82876</xdr:rowOff>
    </xdr:from>
    <xdr:to>
      <xdr:col>12</xdr:col>
      <xdr:colOff>511175</xdr:colOff>
      <xdr:row>54</xdr:row>
      <xdr:rowOff>147973</xdr:rowOff>
    </xdr:to>
    <xdr:cxnSp macro="">
      <xdr:nvCxnSpPr>
        <xdr:cNvPr id="359" name="直線コネクタ 358"/>
        <xdr:cNvCxnSpPr/>
      </xdr:nvCxnSpPr>
      <xdr:spPr>
        <a:xfrm>
          <a:off x="7861300" y="8655376"/>
          <a:ext cx="889000" cy="75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139627</xdr:rowOff>
    </xdr:from>
    <xdr:to>
      <xdr:col>12</xdr:col>
      <xdr:colOff>561975</xdr:colOff>
      <xdr:row>58</xdr:row>
      <xdr:rowOff>69777</xdr:rowOff>
    </xdr:to>
    <xdr:sp macro="" textlink="">
      <xdr:nvSpPr>
        <xdr:cNvPr id="360" name="フローチャート : 判断 359"/>
        <xdr:cNvSpPr/>
      </xdr:nvSpPr>
      <xdr:spPr>
        <a:xfrm>
          <a:off x="8699500" y="991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60904</xdr:rowOff>
    </xdr:from>
    <xdr:ext cx="469744" cy="259045"/>
    <xdr:sp macro="" textlink="">
      <xdr:nvSpPr>
        <xdr:cNvPr id="361" name="テキスト ボックス 360"/>
        <xdr:cNvSpPr txBox="1"/>
      </xdr:nvSpPr>
      <xdr:spPr>
        <a:xfrm>
          <a:off x="8515427" y="100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82876</xdr:rowOff>
    </xdr:from>
    <xdr:to>
      <xdr:col>11</xdr:col>
      <xdr:colOff>307975</xdr:colOff>
      <xdr:row>55</xdr:row>
      <xdr:rowOff>146558</xdr:rowOff>
    </xdr:to>
    <xdr:cxnSp macro="">
      <xdr:nvCxnSpPr>
        <xdr:cNvPr id="362" name="直線コネクタ 361"/>
        <xdr:cNvCxnSpPr/>
      </xdr:nvCxnSpPr>
      <xdr:spPr>
        <a:xfrm flipV="1">
          <a:off x="6972300" y="8655376"/>
          <a:ext cx="889000" cy="9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114590</xdr:rowOff>
    </xdr:from>
    <xdr:to>
      <xdr:col>11</xdr:col>
      <xdr:colOff>358775</xdr:colOff>
      <xdr:row>58</xdr:row>
      <xdr:rowOff>44740</xdr:rowOff>
    </xdr:to>
    <xdr:sp macro="" textlink="">
      <xdr:nvSpPr>
        <xdr:cNvPr id="363" name="フローチャート : 判断 362"/>
        <xdr:cNvSpPr/>
      </xdr:nvSpPr>
      <xdr:spPr>
        <a:xfrm>
          <a:off x="7810500" y="988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35867</xdr:rowOff>
    </xdr:from>
    <xdr:ext cx="469744" cy="259045"/>
    <xdr:sp macro="" textlink="">
      <xdr:nvSpPr>
        <xdr:cNvPr id="364" name="テキスト ボックス 363"/>
        <xdr:cNvSpPr txBox="1"/>
      </xdr:nvSpPr>
      <xdr:spPr>
        <a:xfrm>
          <a:off x="7626427" y="99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109365</xdr:rowOff>
    </xdr:from>
    <xdr:to>
      <xdr:col>10</xdr:col>
      <xdr:colOff>155575</xdr:colOff>
      <xdr:row>58</xdr:row>
      <xdr:rowOff>39515</xdr:rowOff>
    </xdr:to>
    <xdr:sp macro="" textlink="">
      <xdr:nvSpPr>
        <xdr:cNvPr id="365" name="フローチャート : 判断 364"/>
        <xdr:cNvSpPr/>
      </xdr:nvSpPr>
      <xdr:spPr>
        <a:xfrm>
          <a:off x="6921500" y="988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30642</xdr:rowOff>
    </xdr:from>
    <xdr:ext cx="469744" cy="259045"/>
    <xdr:sp macro="" textlink="">
      <xdr:nvSpPr>
        <xdr:cNvPr id="366" name="テキスト ボックス 365"/>
        <xdr:cNvSpPr txBox="1"/>
      </xdr:nvSpPr>
      <xdr:spPr>
        <a:xfrm>
          <a:off x="6737427" y="997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68000</xdr:rowOff>
    </xdr:from>
    <xdr:to>
      <xdr:col>15</xdr:col>
      <xdr:colOff>231775</xdr:colOff>
      <xdr:row>54</xdr:row>
      <xdr:rowOff>169600</xdr:rowOff>
    </xdr:to>
    <xdr:sp macro="" textlink="">
      <xdr:nvSpPr>
        <xdr:cNvPr id="372" name="円/楕円 371"/>
        <xdr:cNvSpPr/>
      </xdr:nvSpPr>
      <xdr:spPr>
        <a:xfrm>
          <a:off x="10426700" y="93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90877</xdr:rowOff>
    </xdr:from>
    <xdr:ext cx="469744" cy="259045"/>
    <xdr:sp macro="" textlink="">
      <xdr:nvSpPr>
        <xdr:cNvPr id="373" name="農林水産業費該当値テキスト"/>
        <xdr:cNvSpPr txBox="1"/>
      </xdr:nvSpPr>
      <xdr:spPr>
        <a:xfrm>
          <a:off x="10528300" y="91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47316</xdr:rowOff>
    </xdr:from>
    <xdr:to>
      <xdr:col>14</xdr:col>
      <xdr:colOff>79375</xdr:colOff>
      <xdr:row>54</xdr:row>
      <xdr:rowOff>148916</xdr:rowOff>
    </xdr:to>
    <xdr:sp macro="" textlink="">
      <xdr:nvSpPr>
        <xdr:cNvPr id="374" name="円/楕円 373"/>
        <xdr:cNvSpPr/>
      </xdr:nvSpPr>
      <xdr:spPr>
        <a:xfrm>
          <a:off x="9588500" y="930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165443</xdr:rowOff>
    </xdr:from>
    <xdr:ext cx="469744" cy="259045"/>
    <xdr:sp macro="" textlink="">
      <xdr:nvSpPr>
        <xdr:cNvPr id="375" name="テキスト ボックス 374"/>
        <xdr:cNvSpPr txBox="1"/>
      </xdr:nvSpPr>
      <xdr:spPr>
        <a:xfrm>
          <a:off x="9404427" y="908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97173</xdr:rowOff>
    </xdr:from>
    <xdr:to>
      <xdr:col>12</xdr:col>
      <xdr:colOff>561975</xdr:colOff>
      <xdr:row>55</xdr:row>
      <xdr:rowOff>27323</xdr:rowOff>
    </xdr:to>
    <xdr:sp macro="" textlink="">
      <xdr:nvSpPr>
        <xdr:cNvPr id="376" name="円/楕円 375"/>
        <xdr:cNvSpPr/>
      </xdr:nvSpPr>
      <xdr:spPr>
        <a:xfrm>
          <a:off x="8699500" y="9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43850</xdr:rowOff>
    </xdr:from>
    <xdr:ext cx="469744" cy="259045"/>
    <xdr:sp macro="" textlink="">
      <xdr:nvSpPr>
        <xdr:cNvPr id="377" name="テキスト ボックス 376"/>
        <xdr:cNvSpPr txBox="1"/>
      </xdr:nvSpPr>
      <xdr:spPr>
        <a:xfrm>
          <a:off x="8515427" y="913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7,424</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32076</xdr:rowOff>
    </xdr:from>
    <xdr:to>
      <xdr:col>11</xdr:col>
      <xdr:colOff>358775</xdr:colOff>
      <xdr:row>50</xdr:row>
      <xdr:rowOff>133676</xdr:rowOff>
    </xdr:to>
    <xdr:sp macro="" textlink="">
      <xdr:nvSpPr>
        <xdr:cNvPr id="378" name="円/楕円 377"/>
        <xdr:cNvSpPr/>
      </xdr:nvSpPr>
      <xdr:spPr>
        <a:xfrm>
          <a:off x="7810500" y="860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48</xdr:row>
      <xdr:rowOff>150203</xdr:rowOff>
    </xdr:from>
    <xdr:ext cx="534377" cy="259045"/>
    <xdr:sp macro="" textlink="">
      <xdr:nvSpPr>
        <xdr:cNvPr id="379" name="テキスト ボックス 378"/>
        <xdr:cNvSpPr txBox="1"/>
      </xdr:nvSpPr>
      <xdr:spPr>
        <a:xfrm>
          <a:off x="7594111" y="837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95758</xdr:rowOff>
    </xdr:from>
    <xdr:to>
      <xdr:col>10</xdr:col>
      <xdr:colOff>155575</xdr:colOff>
      <xdr:row>56</xdr:row>
      <xdr:rowOff>25908</xdr:rowOff>
    </xdr:to>
    <xdr:sp macro="" textlink="">
      <xdr:nvSpPr>
        <xdr:cNvPr id="380" name="円/楕円 379"/>
        <xdr:cNvSpPr/>
      </xdr:nvSpPr>
      <xdr:spPr>
        <a:xfrm>
          <a:off x="6921500" y="95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42435</xdr:rowOff>
    </xdr:from>
    <xdr:ext cx="469744" cy="259045"/>
    <xdr:sp macro="" textlink="">
      <xdr:nvSpPr>
        <xdr:cNvPr id="381" name="テキスト ボックス 380"/>
        <xdr:cNvSpPr txBox="1"/>
      </xdr:nvSpPr>
      <xdr:spPr>
        <a:xfrm>
          <a:off x="6737427" y="930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51598</xdr:rowOff>
    </xdr:from>
    <xdr:to>
      <xdr:col>15</xdr:col>
      <xdr:colOff>180340</xdr:colOff>
      <xdr:row>78</xdr:row>
      <xdr:rowOff>87990</xdr:rowOff>
    </xdr:to>
    <xdr:cxnSp macro="">
      <xdr:nvCxnSpPr>
        <xdr:cNvPr id="403" name="直線コネクタ 402"/>
        <xdr:cNvCxnSpPr/>
      </xdr:nvCxnSpPr>
      <xdr:spPr>
        <a:xfrm flipV="1">
          <a:off x="10475595" y="12053098"/>
          <a:ext cx="1270" cy="140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91817</xdr:rowOff>
    </xdr:from>
    <xdr:ext cx="469744" cy="259045"/>
    <xdr:sp macro="" textlink="">
      <xdr:nvSpPr>
        <xdr:cNvPr id="404" name="商工費最小値テキスト"/>
        <xdr:cNvSpPr txBox="1"/>
      </xdr:nvSpPr>
      <xdr:spPr>
        <a:xfrm>
          <a:off x="10528300" y="134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78</xdr:row>
      <xdr:rowOff>87990</xdr:rowOff>
    </xdr:from>
    <xdr:to>
      <xdr:col>15</xdr:col>
      <xdr:colOff>269875</xdr:colOff>
      <xdr:row>78</xdr:row>
      <xdr:rowOff>87990</xdr:rowOff>
    </xdr:to>
    <xdr:cxnSp macro="">
      <xdr:nvCxnSpPr>
        <xdr:cNvPr id="405" name="直線コネクタ 404"/>
        <xdr:cNvCxnSpPr/>
      </xdr:nvCxnSpPr>
      <xdr:spPr>
        <a:xfrm>
          <a:off x="10388600" y="1346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169725</xdr:rowOff>
    </xdr:from>
    <xdr:ext cx="534377" cy="259045"/>
    <xdr:sp macro="" textlink="">
      <xdr:nvSpPr>
        <xdr:cNvPr id="406" name="商工費最大値テキスト"/>
        <xdr:cNvSpPr txBox="1"/>
      </xdr:nvSpPr>
      <xdr:spPr>
        <a:xfrm>
          <a:off x="10528300" y="118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70</xdr:row>
      <xdr:rowOff>51598</xdr:rowOff>
    </xdr:from>
    <xdr:to>
      <xdr:col>15</xdr:col>
      <xdr:colOff>269875</xdr:colOff>
      <xdr:row>70</xdr:row>
      <xdr:rowOff>51598</xdr:rowOff>
    </xdr:to>
    <xdr:cxnSp macro="">
      <xdr:nvCxnSpPr>
        <xdr:cNvPr id="407" name="直線コネクタ 406"/>
        <xdr:cNvCxnSpPr/>
      </xdr:nvCxnSpPr>
      <xdr:spPr>
        <a:xfrm>
          <a:off x="10388600" y="120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169760</xdr:rowOff>
    </xdr:from>
    <xdr:to>
      <xdr:col>15</xdr:col>
      <xdr:colOff>180975</xdr:colOff>
      <xdr:row>77</xdr:row>
      <xdr:rowOff>73634</xdr:rowOff>
    </xdr:to>
    <xdr:cxnSp macro="">
      <xdr:nvCxnSpPr>
        <xdr:cNvPr id="408" name="直線コネクタ 407"/>
        <xdr:cNvCxnSpPr/>
      </xdr:nvCxnSpPr>
      <xdr:spPr>
        <a:xfrm flipV="1">
          <a:off x="9639300" y="13199960"/>
          <a:ext cx="8382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50992</xdr:rowOff>
    </xdr:from>
    <xdr:ext cx="534377" cy="259045"/>
    <xdr:sp macro="" textlink="">
      <xdr:nvSpPr>
        <xdr:cNvPr id="409" name="商工費平均値テキスト"/>
        <xdr:cNvSpPr txBox="1"/>
      </xdr:nvSpPr>
      <xdr:spPr>
        <a:xfrm>
          <a:off x="10528300" y="1273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28115</xdr:rowOff>
    </xdr:from>
    <xdr:to>
      <xdr:col>15</xdr:col>
      <xdr:colOff>231775</xdr:colOff>
      <xdr:row>75</xdr:row>
      <xdr:rowOff>129715</xdr:rowOff>
    </xdr:to>
    <xdr:sp macro="" textlink="">
      <xdr:nvSpPr>
        <xdr:cNvPr id="410" name="フローチャート : 判断 409"/>
        <xdr:cNvSpPr/>
      </xdr:nvSpPr>
      <xdr:spPr>
        <a:xfrm>
          <a:off x="104267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73634</xdr:rowOff>
    </xdr:from>
    <xdr:to>
      <xdr:col>14</xdr:col>
      <xdr:colOff>28575</xdr:colOff>
      <xdr:row>77</xdr:row>
      <xdr:rowOff>107193</xdr:rowOff>
    </xdr:to>
    <xdr:cxnSp macro="">
      <xdr:nvCxnSpPr>
        <xdr:cNvPr id="411" name="直線コネクタ 410"/>
        <xdr:cNvCxnSpPr/>
      </xdr:nvCxnSpPr>
      <xdr:spPr>
        <a:xfrm flipV="1">
          <a:off x="8750300" y="13275284"/>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144542</xdr:rowOff>
    </xdr:from>
    <xdr:to>
      <xdr:col>14</xdr:col>
      <xdr:colOff>79375</xdr:colOff>
      <xdr:row>75</xdr:row>
      <xdr:rowOff>74692</xdr:rowOff>
    </xdr:to>
    <xdr:sp macro="" textlink="">
      <xdr:nvSpPr>
        <xdr:cNvPr id="412" name="フローチャート : 判断 411"/>
        <xdr:cNvSpPr/>
      </xdr:nvSpPr>
      <xdr:spPr>
        <a:xfrm>
          <a:off x="9588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91219</xdr:rowOff>
    </xdr:from>
    <xdr:ext cx="534377" cy="259045"/>
    <xdr:sp macro="" textlink="">
      <xdr:nvSpPr>
        <xdr:cNvPr id="413" name="テキスト ボックス 412"/>
        <xdr:cNvSpPr txBox="1"/>
      </xdr:nvSpPr>
      <xdr:spPr>
        <a:xfrm>
          <a:off x="9372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107193</xdr:rowOff>
    </xdr:from>
    <xdr:to>
      <xdr:col>12</xdr:col>
      <xdr:colOff>511175</xdr:colOff>
      <xdr:row>77</xdr:row>
      <xdr:rowOff>107376</xdr:rowOff>
    </xdr:to>
    <xdr:cxnSp macro="">
      <xdr:nvCxnSpPr>
        <xdr:cNvPr id="414" name="直線コネクタ 413"/>
        <xdr:cNvCxnSpPr/>
      </xdr:nvCxnSpPr>
      <xdr:spPr>
        <a:xfrm flipV="1">
          <a:off x="7861300" y="1330884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120401</xdr:rowOff>
    </xdr:from>
    <xdr:to>
      <xdr:col>12</xdr:col>
      <xdr:colOff>561975</xdr:colOff>
      <xdr:row>75</xdr:row>
      <xdr:rowOff>50551</xdr:rowOff>
    </xdr:to>
    <xdr:sp macro="" textlink="">
      <xdr:nvSpPr>
        <xdr:cNvPr id="415" name="フローチャート : 判断 414"/>
        <xdr:cNvSpPr/>
      </xdr:nvSpPr>
      <xdr:spPr>
        <a:xfrm>
          <a:off x="8699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67078</xdr:rowOff>
    </xdr:from>
    <xdr:ext cx="534377" cy="259045"/>
    <xdr:sp macro="" textlink="">
      <xdr:nvSpPr>
        <xdr:cNvPr id="416" name="テキスト ボックス 415"/>
        <xdr:cNvSpPr txBox="1"/>
      </xdr:nvSpPr>
      <xdr:spPr>
        <a:xfrm>
          <a:off x="8483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84630</xdr:rowOff>
    </xdr:from>
    <xdr:to>
      <xdr:col>11</xdr:col>
      <xdr:colOff>307975</xdr:colOff>
      <xdr:row>77</xdr:row>
      <xdr:rowOff>107376</xdr:rowOff>
    </xdr:to>
    <xdr:cxnSp macro="">
      <xdr:nvCxnSpPr>
        <xdr:cNvPr id="417" name="直線コネクタ 416"/>
        <xdr:cNvCxnSpPr/>
      </xdr:nvCxnSpPr>
      <xdr:spPr>
        <a:xfrm>
          <a:off x="6972300" y="13286280"/>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51661</xdr:rowOff>
    </xdr:from>
    <xdr:to>
      <xdr:col>11</xdr:col>
      <xdr:colOff>358775</xdr:colOff>
      <xdr:row>74</xdr:row>
      <xdr:rowOff>153261</xdr:rowOff>
    </xdr:to>
    <xdr:sp macro="" textlink="">
      <xdr:nvSpPr>
        <xdr:cNvPr id="418" name="フローチャート : 判断 417"/>
        <xdr:cNvSpPr/>
      </xdr:nvSpPr>
      <xdr:spPr>
        <a:xfrm>
          <a:off x="7810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169788</xdr:rowOff>
    </xdr:from>
    <xdr:ext cx="534377" cy="259045"/>
    <xdr:sp macro="" textlink="">
      <xdr:nvSpPr>
        <xdr:cNvPr id="419" name="テキスト ボックス 418"/>
        <xdr:cNvSpPr txBox="1"/>
      </xdr:nvSpPr>
      <xdr:spPr>
        <a:xfrm>
          <a:off x="7594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149273</xdr:rowOff>
    </xdr:from>
    <xdr:to>
      <xdr:col>10</xdr:col>
      <xdr:colOff>155575</xdr:colOff>
      <xdr:row>74</xdr:row>
      <xdr:rowOff>79423</xdr:rowOff>
    </xdr:to>
    <xdr:sp macro="" textlink="">
      <xdr:nvSpPr>
        <xdr:cNvPr id="420" name="フローチャート : 判断 419"/>
        <xdr:cNvSpPr/>
      </xdr:nvSpPr>
      <xdr:spPr>
        <a:xfrm>
          <a:off x="6921500" y="126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95950</xdr:rowOff>
    </xdr:from>
    <xdr:ext cx="534377" cy="259045"/>
    <xdr:sp macro="" textlink="">
      <xdr:nvSpPr>
        <xdr:cNvPr id="421" name="テキスト ボックス 420"/>
        <xdr:cNvSpPr txBox="1"/>
      </xdr:nvSpPr>
      <xdr:spPr>
        <a:xfrm>
          <a:off x="6705111" y="124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118960</xdr:rowOff>
    </xdr:from>
    <xdr:to>
      <xdr:col>15</xdr:col>
      <xdr:colOff>231775</xdr:colOff>
      <xdr:row>77</xdr:row>
      <xdr:rowOff>49110</xdr:rowOff>
    </xdr:to>
    <xdr:sp macro="" textlink="">
      <xdr:nvSpPr>
        <xdr:cNvPr id="427" name="円/楕円 426"/>
        <xdr:cNvSpPr/>
      </xdr:nvSpPr>
      <xdr:spPr>
        <a:xfrm>
          <a:off x="10426700" y="131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97387</xdr:rowOff>
    </xdr:from>
    <xdr:ext cx="534377" cy="259045"/>
    <xdr:sp macro="" textlink="">
      <xdr:nvSpPr>
        <xdr:cNvPr id="428" name="商工費該当値テキスト"/>
        <xdr:cNvSpPr txBox="1"/>
      </xdr:nvSpPr>
      <xdr:spPr>
        <a:xfrm>
          <a:off x="10528300" y="1312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22834</xdr:rowOff>
    </xdr:from>
    <xdr:to>
      <xdr:col>14</xdr:col>
      <xdr:colOff>79375</xdr:colOff>
      <xdr:row>77</xdr:row>
      <xdr:rowOff>124434</xdr:rowOff>
    </xdr:to>
    <xdr:sp macro="" textlink="">
      <xdr:nvSpPr>
        <xdr:cNvPr id="429" name="円/楕円 428"/>
        <xdr:cNvSpPr/>
      </xdr:nvSpPr>
      <xdr:spPr>
        <a:xfrm>
          <a:off x="9588500" y="132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115561</xdr:rowOff>
    </xdr:from>
    <xdr:ext cx="534377" cy="259045"/>
    <xdr:sp macro="" textlink="">
      <xdr:nvSpPr>
        <xdr:cNvPr id="430" name="テキスト ボックス 429"/>
        <xdr:cNvSpPr txBox="1"/>
      </xdr:nvSpPr>
      <xdr:spPr>
        <a:xfrm>
          <a:off x="9372111" y="133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56393</xdr:rowOff>
    </xdr:from>
    <xdr:to>
      <xdr:col>12</xdr:col>
      <xdr:colOff>561975</xdr:colOff>
      <xdr:row>77</xdr:row>
      <xdr:rowOff>157993</xdr:rowOff>
    </xdr:to>
    <xdr:sp macro="" textlink="">
      <xdr:nvSpPr>
        <xdr:cNvPr id="431" name="円/楕円 430"/>
        <xdr:cNvSpPr/>
      </xdr:nvSpPr>
      <xdr:spPr>
        <a:xfrm>
          <a:off x="8699500" y="1325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149120</xdr:rowOff>
    </xdr:from>
    <xdr:ext cx="469744" cy="259045"/>
    <xdr:sp macro="" textlink="">
      <xdr:nvSpPr>
        <xdr:cNvPr id="432" name="テキスト ボックス 431"/>
        <xdr:cNvSpPr txBox="1"/>
      </xdr:nvSpPr>
      <xdr:spPr>
        <a:xfrm>
          <a:off x="8515427" y="1335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56576</xdr:rowOff>
    </xdr:from>
    <xdr:to>
      <xdr:col>11</xdr:col>
      <xdr:colOff>358775</xdr:colOff>
      <xdr:row>77</xdr:row>
      <xdr:rowOff>158176</xdr:rowOff>
    </xdr:to>
    <xdr:sp macro="" textlink="">
      <xdr:nvSpPr>
        <xdr:cNvPr id="433" name="円/楕円 432"/>
        <xdr:cNvSpPr/>
      </xdr:nvSpPr>
      <xdr:spPr>
        <a:xfrm>
          <a:off x="7810500" y="1325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149303</xdr:rowOff>
    </xdr:from>
    <xdr:ext cx="469744" cy="259045"/>
    <xdr:sp macro="" textlink="">
      <xdr:nvSpPr>
        <xdr:cNvPr id="434" name="テキスト ボックス 433"/>
        <xdr:cNvSpPr txBox="1"/>
      </xdr:nvSpPr>
      <xdr:spPr>
        <a:xfrm>
          <a:off x="7626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33830</xdr:rowOff>
    </xdr:from>
    <xdr:to>
      <xdr:col>10</xdr:col>
      <xdr:colOff>155575</xdr:colOff>
      <xdr:row>77</xdr:row>
      <xdr:rowOff>135430</xdr:rowOff>
    </xdr:to>
    <xdr:sp macro="" textlink="">
      <xdr:nvSpPr>
        <xdr:cNvPr id="435" name="円/楕円 434"/>
        <xdr:cNvSpPr/>
      </xdr:nvSpPr>
      <xdr:spPr>
        <a:xfrm>
          <a:off x="6921500" y="132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126557</xdr:rowOff>
    </xdr:from>
    <xdr:ext cx="469744" cy="259045"/>
    <xdr:sp macro="" textlink="">
      <xdr:nvSpPr>
        <xdr:cNvPr id="436" name="テキスト ボックス 435"/>
        <xdr:cNvSpPr txBox="1"/>
      </xdr:nvSpPr>
      <xdr:spPr>
        <a:xfrm>
          <a:off x="6737427" y="1332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9" name="直線コネクタ 458"/>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60"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61" name="直線コネクタ 460"/>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62"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63" name="直線コネクタ 462"/>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19205</xdr:rowOff>
    </xdr:from>
    <xdr:to>
      <xdr:col>15</xdr:col>
      <xdr:colOff>180975</xdr:colOff>
      <xdr:row>96</xdr:row>
      <xdr:rowOff>108062</xdr:rowOff>
    </xdr:to>
    <xdr:cxnSp macro="">
      <xdr:nvCxnSpPr>
        <xdr:cNvPr id="464" name="直線コネクタ 463"/>
        <xdr:cNvCxnSpPr/>
      </xdr:nvCxnSpPr>
      <xdr:spPr>
        <a:xfrm>
          <a:off x="9639300" y="16478405"/>
          <a:ext cx="8382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107869</xdr:rowOff>
    </xdr:from>
    <xdr:ext cx="534377" cy="259045"/>
    <xdr:sp macro="" textlink="">
      <xdr:nvSpPr>
        <xdr:cNvPr id="465" name="土木費平均値テキスト"/>
        <xdr:cNvSpPr txBox="1"/>
      </xdr:nvSpPr>
      <xdr:spPr>
        <a:xfrm>
          <a:off x="10528300" y="16224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6" name="フローチャート : 判断 465"/>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19205</xdr:rowOff>
    </xdr:from>
    <xdr:to>
      <xdr:col>14</xdr:col>
      <xdr:colOff>28575</xdr:colOff>
      <xdr:row>96</xdr:row>
      <xdr:rowOff>37973</xdr:rowOff>
    </xdr:to>
    <xdr:cxnSp macro="">
      <xdr:nvCxnSpPr>
        <xdr:cNvPr id="467" name="直線コネクタ 466"/>
        <xdr:cNvCxnSpPr/>
      </xdr:nvCxnSpPr>
      <xdr:spPr>
        <a:xfrm flipV="1">
          <a:off x="8750300" y="16478405"/>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8" name="フローチャート : 判断 467"/>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158563</xdr:rowOff>
    </xdr:from>
    <xdr:ext cx="534377" cy="259045"/>
    <xdr:sp macro="" textlink="">
      <xdr:nvSpPr>
        <xdr:cNvPr id="469" name="テキスト ボックス 468"/>
        <xdr:cNvSpPr txBox="1"/>
      </xdr:nvSpPr>
      <xdr:spPr>
        <a:xfrm>
          <a:off x="9372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37973</xdr:rowOff>
    </xdr:from>
    <xdr:to>
      <xdr:col>12</xdr:col>
      <xdr:colOff>511175</xdr:colOff>
      <xdr:row>96</xdr:row>
      <xdr:rowOff>89819</xdr:rowOff>
    </xdr:to>
    <xdr:cxnSp macro="">
      <xdr:nvCxnSpPr>
        <xdr:cNvPr id="470" name="直線コネクタ 469"/>
        <xdr:cNvCxnSpPr/>
      </xdr:nvCxnSpPr>
      <xdr:spPr>
        <a:xfrm flipV="1">
          <a:off x="7861300" y="16497173"/>
          <a:ext cx="8890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71" name="フローチャート : 判断 470"/>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2819</xdr:rowOff>
    </xdr:from>
    <xdr:ext cx="534377" cy="259045"/>
    <xdr:sp macro="" textlink="">
      <xdr:nvSpPr>
        <xdr:cNvPr id="472" name="テキスト ボックス 471"/>
        <xdr:cNvSpPr txBox="1"/>
      </xdr:nvSpPr>
      <xdr:spPr>
        <a:xfrm>
          <a:off x="8483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89819</xdr:rowOff>
    </xdr:from>
    <xdr:to>
      <xdr:col>11</xdr:col>
      <xdr:colOff>307975</xdr:colOff>
      <xdr:row>97</xdr:row>
      <xdr:rowOff>67897</xdr:rowOff>
    </xdr:to>
    <xdr:cxnSp macro="">
      <xdr:nvCxnSpPr>
        <xdr:cNvPr id="473" name="直線コネクタ 472"/>
        <xdr:cNvCxnSpPr/>
      </xdr:nvCxnSpPr>
      <xdr:spPr>
        <a:xfrm flipV="1">
          <a:off x="6972300" y="16549019"/>
          <a:ext cx="889000" cy="1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4" name="フローチャート : 判断 473"/>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135041</xdr:rowOff>
    </xdr:from>
    <xdr:ext cx="534377" cy="259045"/>
    <xdr:sp macro="" textlink="">
      <xdr:nvSpPr>
        <xdr:cNvPr id="475" name="テキスト ボックス 474"/>
        <xdr:cNvSpPr txBox="1"/>
      </xdr:nvSpPr>
      <xdr:spPr>
        <a:xfrm>
          <a:off x="7594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6" name="フローチャート : 判断 475"/>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14614</xdr:rowOff>
    </xdr:from>
    <xdr:ext cx="534377" cy="259045"/>
    <xdr:sp macro="" textlink="">
      <xdr:nvSpPr>
        <xdr:cNvPr id="477" name="テキスト ボックス 476"/>
        <xdr:cNvSpPr txBox="1"/>
      </xdr:nvSpPr>
      <xdr:spPr>
        <a:xfrm>
          <a:off x="6705111" y="161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57262</xdr:rowOff>
    </xdr:from>
    <xdr:to>
      <xdr:col>15</xdr:col>
      <xdr:colOff>231775</xdr:colOff>
      <xdr:row>96</xdr:row>
      <xdr:rowOff>158862</xdr:rowOff>
    </xdr:to>
    <xdr:sp macro="" textlink="">
      <xdr:nvSpPr>
        <xdr:cNvPr id="483" name="円/楕円 482"/>
        <xdr:cNvSpPr/>
      </xdr:nvSpPr>
      <xdr:spPr>
        <a:xfrm>
          <a:off x="10426700" y="165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35689</xdr:rowOff>
    </xdr:from>
    <xdr:ext cx="534377" cy="259045"/>
    <xdr:sp macro="" textlink="">
      <xdr:nvSpPr>
        <xdr:cNvPr id="484" name="土木費該当値テキスト"/>
        <xdr:cNvSpPr txBox="1"/>
      </xdr:nvSpPr>
      <xdr:spPr>
        <a:xfrm>
          <a:off x="10528300" y="164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139855</xdr:rowOff>
    </xdr:from>
    <xdr:to>
      <xdr:col>14</xdr:col>
      <xdr:colOff>79375</xdr:colOff>
      <xdr:row>96</xdr:row>
      <xdr:rowOff>70005</xdr:rowOff>
    </xdr:to>
    <xdr:sp macro="" textlink="">
      <xdr:nvSpPr>
        <xdr:cNvPr id="485" name="円/楕円 484"/>
        <xdr:cNvSpPr/>
      </xdr:nvSpPr>
      <xdr:spPr>
        <a:xfrm>
          <a:off x="9588500" y="164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61132</xdr:rowOff>
    </xdr:from>
    <xdr:ext cx="534377" cy="259045"/>
    <xdr:sp macro="" textlink="">
      <xdr:nvSpPr>
        <xdr:cNvPr id="486" name="テキスト ボックス 485"/>
        <xdr:cNvSpPr txBox="1"/>
      </xdr:nvSpPr>
      <xdr:spPr>
        <a:xfrm>
          <a:off x="9372111" y="165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158623</xdr:rowOff>
    </xdr:from>
    <xdr:to>
      <xdr:col>12</xdr:col>
      <xdr:colOff>561975</xdr:colOff>
      <xdr:row>96</xdr:row>
      <xdr:rowOff>88773</xdr:rowOff>
    </xdr:to>
    <xdr:sp macro="" textlink="">
      <xdr:nvSpPr>
        <xdr:cNvPr id="487" name="円/楕円 486"/>
        <xdr:cNvSpPr/>
      </xdr:nvSpPr>
      <xdr:spPr>
        <a:xfrm>
          <a:off x="8699500" y="164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79900</xdr:rowOff>
    </xdr:from>
    <xdr:ext cx="534377" cy="259045"/>
    <xdr:sp macro="" textlink="">
      <xdr:nvSpPr>
        <xdr:cNvPr id="488" name="テキスト ボックス 487"/>
        <xdr:cNvSpPr txBox="1"/>
      </xdr:nvSpPr>
      <xdr:spPr>
        <a:xfrm>
          <a:off x="8483111" y="165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39019</xdr:rowOff>
    </xdr:from>
    <xdr:to>
      <xdr:col>11</xdr:col>
      <xdr:colOff>358775</xdr:colOff>
      <xdr:row>96</xdr:row>
      <xdr:rowOff>140619</xdr:rowOff>
    </xdr:to>
    <xdr:sp macro="" textlink="">
      <xdr:nvSpPr>
        <xdr:cNvPr id="489" name="円/楕円 488"/>
        <xdr:cNvSpPr/>
      </xdr:nvSpPr>
      <xdr:spPr>
        <a:xfrm>
          <a:off x="7810500" y="1649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131746</xdr:rowOff>
    </xdr:from>
    <xdr:ext cx="534377" cy="259045"/>
    <xdr:sp macro="" textlink="">
      <xdr:nvSpPr>
        <xdr:cNvPr id="490" name="テキスト ボックス 489"/>
        <xdr:cNvSpPr txBox="1"/>
      </xdr:nvSpPr>
      <xdr:spPr>
        <a:xfrm>
          <a:off x="7594111" y="1659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17097</xdr:rowOff>
    </xdr:from>
    <xdr:to>
      <xdr:col>10</xdr:col>
      <xdr:colOff>155575</xdr:colOff>
      <xdr:row>97</xdr:row>
      <xdr:rowOff>118697</xdr:rowOff>
    </xdr:to>
    <xdr:sp macro="" textlink="">
      <xdr:nvSpPr>
        <xdr:cNvPr id="491" name="円/楕円 490"/>
        <xdr:cNvSpPr/>
      </xdr:nvSpPr>
      <xdr:spPr>
        <a:xfrm>
          <a:off x="6921500" y="1664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109824</xdr:rowOff>
    </xdr:from>
    <xdr:ext cx="534377" cy="259045"/>
    <xdr:sp macro="" textlink="">
      <xdr:nvSpPr>
        <xdr:cNvPr id="492" name="テキスト ボックス 491"/>
        <xdr:cNvSpPr txBox="1"/>
      </xdr:nvSpPr>
      <xdr:spPr>
        <a:xfrm>
          <a:off x="6705111" y="1674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126174</xdr:rowOff>
    </xdr:from>
    <xdr:to>
      <xdr:col>23</xdr:col>
      <xdr:colOff>516889</xdr:colOff>
      <xdr:row>39</xdr:row>
      <xdr:rowOff>138176</xdr:rowOff>
    </xdr:to>
    <xdr:cxnSp macro="">
      <xdr:nvCxnSpPr>
        <xdr:cNvPr id="517" name="直線コネクタ 516"/>
        <xdr:cNvCxnSpPr/>
      </xdr:nvCxnSpPr>
      <xdr:spPr>
        <a:xfrm flipV="1">
          <a:off x="16317595" y="5441124"/>
          <a:ext cx="1269" cy="138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8"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9" name="直線コネクタ 518"/>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72851</xdr:rowOff>
    </xdr:from>
    <xdr:ext cx="534377" cy="259045"/>
    <xdr:sp macro="" textlink="">
      <xdr:nvSpPr>
        <xdr:cNvPr id="520" name="消防費最大値テキスト"/>
        <xdr:cNvSpPr txBox="1"/>
      </xdr:nvSpPr>
      <xdr:spPr>
        <a:xfrm>
          <a:off x="16370300" y="5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126174</xdr:rowOff>
    </xdr:from>
    <xdr:to>
      <xdr:col>23</xdr:col>
      <xdr:colOff>606425</xdr:colOff>
      <xdr:row>31</xdr:row>
      <xdr:rowOff>126174</xdr:rowOff>
    </xdr:to>
    <xdr:cxnSp macro="">
      <xdr:nvCxnSpPr>
        <xdr:cNvPr id="521" name="直線コネクタ 520"/>
        <xdr:cNvCxnSpPr/>
      </xdr:nvCxnSpPr>
      <xdr:spPr>
        <a:xfrm>
          <a:off x="16230600" y="544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39688</xdr:rowOff>
    </xdr:from>
    <xdr:to>
      <xdr:col>23</xdr:col>
      <xdr:colOff>517525</xdr:colOff>
      <xdr:row>38</xdr:row>
      <xdr:rowOff>17399</xdr:rowOff>
    </xdr:to>
    <xdr:cxnSp macro="">
      <xdr:nvCxnSpPr>
        <xdr:cNvPr id="522" name="直線コネクタ 521"/>
        <xdr:cNvCxnSpPr/>
      </xdr:nvCxnSpPr>
      <xdr:spPr>
        <a:xfrm>
          <a:off x="15481300" y="6211888"/>
          <a:ext cx="838200" cy="3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151401</xdr:rowOff>
    </xdr:from>
    <xdr:ext cx="534377" cy="259045"/>
    <xdr:sp macro="" textlink="">
      <xdr:nvSpPr>
        <xdr:cNvPr id="523" name="消防費平均値テキスト"/>
        <xdr:cNvSpPr txBox="1"/>
      </xdr:nvSpPr>
      <xdr:spPr>
        <a:xfrm>
          <a:off x="16370300" y="6152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128524</xdr:rowOff>
    </xdr:from>
    <xdr:to>
      <xdr:col>23</xdr:col>
      <xdr:colOff>568325</xdr:colOff>
      <xdr:row>37</xdr:row>
      <xdr:rowOff>58674</xdr:rowOff>
    </xdr:to>
    <xdr:sp macro="" textlink="">
      <xdr:nvSpPr>
        <xdr:cNvPr id="524" name="フローチャート : 判断 523"/>
        <xdr:cNvSpPr/>
      </xdr:nvSpPr>
      <xdr:spPr>
        <a:xfrm>
          <a:off x="162687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39688</xdr:rowOff>
    </xdr:from>
    <xdr:to>
      <xdr:col>22</xdr:col>
      <xdr:colOff>365125</xdr:colOff>
      <xdr:row>37</xdr:row>
      <xdr:rowOff>25781</xdr:rowOff>
    </xdr:to>
    <xdr:cxnSp macro="">
      <xdr:nvCxnSpPr>
        <xdr:cNvPr id="525" name="直線コネクタ 524"/>
        <xdr:cNvCxnSpPr/>
      </xdr:nvCxnSpPr>
      <xdr:spPr>
        <a:xfrm flipV="1">
          <a:off x="14592300" y="6211888"/>
          <a:ext cx="889000" cy="15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112522</xdr:rowOff>
    </xdr:from>
    <xdr:to>
      <xdr:col>22</xdr:col>
      <xdr:colOff>415925</xdr:colOff>
      <xdr:row>36</xdr:row>
      <xdr:rowOff>42672</xdr:rowOff>
    </xdr:to>
    <xdr:sp macro="" textlink="">
      <xdr:nvSpPr>
        <xdr:cNvPr id="526" name="フローチャート : 判断 525"/>
        <xdr:cNvSpPr/>
      </xdr:nvSpPr>
      <xdr:spPr>
        <a:xfrm>
          <a:off x="15430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59199</xdr:rowOff>
    </xdr:from>
    <xdr:ext cx="534377" cy="259045"/>
    <xdr:sp macro="" textlink="">
      <xdr:nvSpPr>
        <xdr:cNvPr id="527" name="テキスト ボックス 526"/>
        <xdr:cNvSpPr txBox="1"/>
      </xdr:nvSpPr>
      <xdr:spPr>
        <a:xfrm>
          <a:off x="15214111" y="58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25781</xdr:rowOff>
    </xdr:from>
    <xdr:to>
      <xdr:col>21</xdr:col>
      <xdr:colOff>161925</xdr:colOff>
      <xdr:row>38</xdr:row>
      <xdr:rowOff>68453</xdr:rowOff>
    </xdr:to>
    <xdr:cxnSp macro="">
      <xdr:nvCxnSpPr>
        <xdr:cNvPr id="528" name="直線コネクタ 527"/>
        <xdr:cNvCxnSpPr/>
      </xdr:nvCxnSpPr>
      <xdr:spPr>
        <a:xfrm flipV="1">
          <a:off x="13703300" y="6369431"/>
          <a:ext cx="8890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27749</xdr:rowOff>
    </xdr:from>
    <xdr:to>
      <xdr:col>21</xdr:col>
      <xdr:colOff>212725</xdr:colOff>
      <xdr:row>36</xdr:row>
      <xdr:rowOff>129349</xdr:rowOff>
    </xdr:to>
    <xdr:sp macro="" textlink="">
      <xdr:nvSpPr>
        <xdr:cNvPr id="529" name="フローチャート : 判断 528"/>
        <xdr:cNvSpPr/>
      </xdr:nvSpPr>
      <xdr:spPr>
        <a:xfrm>
          <a:off x="14541500" y="61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145876</xdr:rowOff>
    </xdr:from>
    <xdr:ext cx="534377" cy="259045"/>
    <xdr:sp macro="" textlink="">
      <xdr:nvSpPr>
        <xdr:cNvPr id="530" name="テキスト ボックス 529"/>
        <xdr:cNvSpPr txBox="1"/>
      </xdr:nvSpPr>
      <xdr:spPr>
        <a:xfrm>
          <a:off x="14325111" y="59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68453</xdr:rowOff>
    </xdr:from>
    <xdr:to>
      <xdr:col>19</xdr:col>
      <xdr:colOff>644525</xdr:colOff>
      <xdr:row>38</xdr:row>
      <xdr:rowOff>165989</xdr:rowOff>
    </xdr:to>
    <xdr:cxnSp macro="">
      <xdr:nvCxnSpPr>
        <xdr:cNvPr id="531" name="直線コネクタ 530"/>
        <xdr:cNvCxnSpPr/>
      </xdr:nvCxnSpPr>
      <xdr:spPr>
        <a:xfrm flipV="1">
          <a:off x="12814300" y="6583553"/>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13272</xdr:rowOff>
    </xdr:from>
    <xdr:to>
      <xdr:col>20</xdr:col>
      <xdr:colOff>9525</xdr:colOff>
      <xdr:row>37</xdr:row>
      <xdr:rowOff>114872</xdr:rowOff>
    </xdr:to>
    <xdr:sp macro="" textlink="">
      <xdr:nvSpPr>
        <xdr:cNvPr id="532" name="フローチャート : 判断 531"/>
        <xdr:cNvSpPr/>
      </xdr:nvSpPr>
      <xdr:spPr>
        <a:xfrm>
          <a:off x="13652500" y="635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131399</xdr:rowOff>
    </xdr:from>
    <xdr:ext cx="534377" cy="259045"/>
    <xdr:sp macro="" textlink="">
      <xdr:nvSpPr>
        <xdr:cNvPr id="533" name="テキスト ボックス 532"/>
        <xdr:cNvSpPr txBox="1"/>
      </xdr:nvSpPr>
      <xdr:spPr>
        <a:xfrm>
          <a:off x="13436111" y="61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4318</xdr:rowOff>
    </xdr:from>
    <xdr:to>
      <xdr:col>18</xdr:col>
      <xdr:colOff>492125</xdr:colOff>
      <xdr:row>37</xdr:row>
      <xdr:rowOff>105918</xdr:rowOff>
    </xdr:to>
    <xdr:sp macro="" textlink="">
      <xdr:nvSpPr>
        <xdr:cNvPr id="534" name="フローチャート : 判断 533"/>
        <xdr:cNvSpPr/>
      </xdr:nvSpPr>
      <xdr:spPr>
        <a:xfrm>
          <a:off x="12763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122445</xdr:rowOff>
    </xdr:from>
    <xdr:ext cx="534377" cy="259045"/>
    <xdr:sp macro="" textlink="">
      <xdr:nvSpPr>
        <xdr:cNvPr id="535" name="テキスト ボックス 534"/>
        <xdr:cNvSpPr txBox="1"/>
      </xdr:nvSpPr>
      <xdr:spPr>
        <a:xfrm>
          <a:off x="12547111" y="61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138049</xdr:rowOff>
    </xdr:from>
    <xdr:to>
      <xdr:col>23</xdr:col>
      <xdr:colOff>568325</xdr:colOff>
      <xdr:row>38</xdr:row>
      <xdr:rowOff>68199</xdr:rowOff>
    </xdr:to>
    <xdr:sp macro="" textlink="">
      <xdr:nvSpPr>
        <xdr:cNvPr id="541" name="円/楕円 540"/>
        <xdr:cNvSpPr/>
      </xdr:nvSpPr>
      <xdr:spPr>
        <a:xfrm>
          <a:off x="162687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116476</xdr:rowOff>
    </xdr:from>
    <xdr:ext cx="534377" cy="259045"/>
    <xdr:sp macro="" textlink="">
      <xdr:nvSpPr>
        <xdr:cNvPr id="542" name="消防費該当値テキスト"/>
        <xdr:cNvSpPr txBox="1"/>
      </xdr:nvSpPr>
      <xdr:spPr>
        <a:xfrm>
          <a:off x="16370300" y="64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160338</xdr:rowOff>
    </xdr:from>
    <xdr:to>
      <xdr:col>22</xdr:col>
      <xdr:colOff>415925</xdr:colOff>
      <xdr:row>36</xdr:row>
      <xdr:rowOff>90488</xdr:rowOff>
    </xdr:to>
    <xdr:sp macro="" textlink="">
      <xdr:nvSpPr>
        <xdr:cNvPr id="543" name="円/楕円 542"/>
        <xdr:cNvSpPr/>
      </xdr:nvSpPr>
      <xdr:spPr>
        <a:xfrm>
          <a:off x="15430500" y="6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81615</xdr:rowOff>
    </xdr:from>
    <xdr:ext cx="534377" cy="259045"/>
    <xdr:sp macro="" textlink="">
      <xdr:nvSpPr>
        <xdr:cNvPr id="544" name="テキスト ボックス 543"/>
        <xdr:cNvSpPr txBox="1"/>
      </xdr:nvSpPr>
      <xdr:spPr>
        <a:xfrm>
          <a:off x="15214111" y="62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146431</xdr:rowOff>
    </xdr:from>
    <xdr:to>
      <xdr:col>21</xdr:col>
      <xdr:colOff>212725</xdr:colOff>
      <xdr:row>37</xdr:row>
      <xdr:rowOff>76581</xdr:rowOff>
    </xdr:to>
    <xdr:sp macro="" textlink="">
      <xdr:nvSpPr>
        <xdr:cNvPr id="545" name="円/楕円 544"/>
        <xdr:cNvSpPr/>
      </xdr:nvSpPr>
      <xdr:spPr>
        <a:xfrm>
          <a:off x="14541500" y="63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67708</xdr:rowOff>
    </xdr:from>
    <xdr:ext cx="534377" cy="259045"/>
    <xdr:sp macro="" textlink="">
      <xdr:nvSpPr>
        <xdr:cNvPr id="546" name="テキスト ボックス 545"/>
        <xdr:cNvSpPr txBox="1"/>
      </xdr:nvSpPr>
      <xdr:spPr>
        <a:xfrm>
          <a:off x="14325111" y="641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17653</xdr:rowOff>
    </xdr:from>
    <xdr:to>
      <xdr:col>20</xdr:col>
      <xdr:colOff>9525</xdr:colOff>
      <xdr:row>38</xdr:row>
      <xdr:rowOff>119253</xdr:rowOff>
    </xdr:to>
    <xdr:sp macro="" textlink="">
      <xdr:nvSpPr>
        <xdr:cNvPr id="547" name="円/楕円 546"/>
        <xdr:cNvSpPr/>
      </xdr:nvSpPr>
      <xdr:spPr>
        <a:xfrm>
          <a:off x="13652500" y="65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110380</xdr:rowOff>
    </xdr:from>
    <xdr:ext cx="534377" cy="259045"/>
    <xdr:sp macro="" textlink="">
      <xdr:nvSpPr>
        <xdr:cNvPr id="548" name="テキスト ボックス 547"/>
        <xdr:cNvSpPr txBox="1"/>
      </xdr:nvSpPr>
      <xdr:spPr>
        <a:xfrm>
          <a:off x="13436111" y="66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115189</xdr:rowOff>
    </xdr:from>
    <xdr:to>
      <xdr:col>18</xdr:col>
      <xdr:colOff>492125</xdr:colOff>
      <xdr:row>39</xdr:row>
      <xdr:rowOff>45339</xdr:rowOff>
    </xdr:to>
    <xdr:sp macro="" textlink="">
      <xdr:nvSpPr>
        <xdr:cNvPr id="549" name="円/楕円 548"/>
        <xdr:cNvSpPr/>
      </xdr:nvSpPr>
      <xdr:spPr>
        <a:xfrm>
          <a:off x="12763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36466</xdr:rowOff>
    </xdr:from>
    <xdr:ext cx="534377" cy="259045"/>
    <xdr:sp macro="" textlink="">
      <xdr:nvSpPr>
        <xdr:cNvPr id="550" name="テキスト ボックス 549"/>
        <xdr:cNvSpPr txBox="1"/>
      </xdr:nvSpPr>
      <xdr:spPr>
        <a:xfrm>
          <a:off x="12547111" y="67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170104</xdr:rowOff>
    </xdr:from>
    <xdr:to>
      <xdr:col>23</xdr:col>
      <xdr:colOff>516889</xdr:colOff>
      <xdr:row>59</xdr:row>
      <xdr:rowOff>42682</xdr:rowOff>
    </xdr:to>
    <xdr:cxnSp macro="">
      <xdr:nvCxnSpPr>
        <xdr:cNvPr id="573" name="直線コネクタ 572"/>
        <xdr:cNvCxnSpPr/>
      </xdr:nvCxnSpPr>
      <xdr:spPr>
        <a:xfrm flipV="1">
          <a:off x="16317595" y="8914054"/>
          <a:ext cx="1269" cy="124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46509</xdr:rowOff>
    </xdr:from>
    <xdr:ext cx="534377" cy="259045"/>
    <xdr:sp macro="" textlink="">
      <xdr:nvSpPr>
        <xdr:cNvPr id="574" name="教育費最小値テキスト"/>
        <xdr:cNvSpPr txBox="1"/>
      </xdr:nvSpPr>
      <xdr:spPr>
        <a:xfrm>
          <a:off x="16370300" y="101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59</xdr:row>
      <xdr:rowOff>42682</xdr:rowOff>
    </xdr:from>
    <xdr:to>
      <xdr:col>23</xdr:col>
      <xdr:colOff>606425</xdr:colOff>
      <xdr:row>59</xdr:row>
      <xdr:rowOff>42682</xdr:rowOff>
    </xdr:to>
    <xdr:cxnSp macro="">
      <xdr:nvCxnSpPr>
        <xdr:cNvPr id="575" name="直線コネクタ 574"/>
        <xdr:cNvCxnSpPr/>
      </xdr:nvCxnSpPr>
      <xdr:spPr>
        <a:xfrm>
          <a:off x="16230600" y="101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116781</xdr:rowOff>
    </xdr:from>
    <xdr:ext cx="534377" cy="259045"/>
    <xdr:sp macro="" textlink="">
      <xdr:nvSpPr>
        <xdr:cNvPr id="576" name="教育費最大値テキスト"/>
        <xdr:cNvSpPr txBox="1"/>
      </xdr:nvSpPr>
      <xdr:spPr>
        <a:xfrm>
          <a:off x="16370300" y="86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170104</xdr:rowOff>
    </xdr:from>
    <xdr:to>
      <xdr:col>23</xdr:col>
      <xdr:colOff>606425</xdr:colOff>
      <xdr:row>51</xdr:row>
      <xdr:rowOff>170104</xdr:rowOff>
    </xdr:to>
    <xdr:cxnSp macro="">
      <xdr:nvCxnSpPr>
        <xdr:cNvPr id="577" name="直線コネクタ 576"/>
        <xdr:cNvCxnSpPr/>
      </xdr:nvCxnSpPr>
      <xdr:spPr>
        <a:xfrm>
          <a:off x="16230600" y="891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95946</xdr:rowOff>
    </xdr:from>
    <xdr:to>
      <xdr:col>23</xdr:col>
      <xdr:colOff>517525</xdr:colOff>
      <xdr:row>57</xdr:row>
      <xdr:rowOff>24440</xdr:rowOff>
    </xdr:to>
    <xdr:cxnSp macro="">
      <xdr:nvCxnSpPr>
        <xdr:cNvPr id="578" name="直線コネクタ 577"/>
        <xdr:cNvCxnSpPr/>
      </xdr:nvCxnSpPr>
      <xdr:spPr>
        <a:xfrm>
          <a:off x="15481300" y="9697146"/>
          <a:ext cx="838200" cy="9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109537</xdr:rowOff>
    </xdr:from>
    <xdr:ext cx="534377" cy="259045"/>
    <xdr:sp macro="" textlink="">
      <xdr:nvSpPr>
        <xdr:cNvPr id="579" name="教育費平均値テキスト"/>
        <xdr:cNvSpPr txBox="1"/>
      </xdr:nvSpPr>
      <xdr:spPr>
        <a:xfrm>
          <a:off x="16370300" y="936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86660</xdr:rowOff>
    </xdr:from>
    <xdr:to>
      <xdr:col>23</xdr:col>
      <xdr:colOff>568325</xdr:colOff>
      <xdr:row>56</xdr:row>
      <xdr:rowOff>16810</xdr:rowOff>
    </xdr:to>
    <xdr:sp macro="" textlink="">
      <xdr:nvSpPr>
        <xdr:cNvPr id="580" name="フローチャート : 判断 579"/>
        <xdr:cNvSpPr/>
      </xdr:nvSpPr>
      <xdr:spPr>
        <a:xfrm>
          <a:off x="16268700" y="95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95946</xdr:rowOff>
    </xdr:from>
    <xdr:to>
      <xdr:col>22</xdr:col>
      <xdr:colOff>365125</xdr:colOff>
      <xdr:row>56</xdr:row>
      <xdr:rowOff>158445</xdr:rowOff>
    </xdr:to>
    <xdr:cxnSp macro="">
      <xdr:nvCxnSpPr>
        <xdr:cNvPr id="581" name="直線コネクタ 580"/>
        <xdr:cNvCxnSpPr/>
      </xdr:nvCxnSpPr>
      <xdr:spPr>
        <a:xfrm flipV="1">
          <a:off x="14592300" y="9697146"/>
          <a:ext cx="889000" cy="6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144038</xdr:rowOff>
    </xdr:from>
    <xdr:to>
      <xdr:col>22</xdr:col>
      <xdr:colOff>415925</xdr:colOff>
      <xdr:row>56</xdr:row>
      <xdr:rowOff>74188</xdr:rowOff>
    </xdr:to>
    <xdr:sp macro="" textlink="">
      <xdr:nvSpPr>
        <xdr:cNvPr id="582" name="フローチャート : 判断 581"/>
        <xdr:cNvSpPr/>
      </xdr:nvSpPr>
      <xdr:spPr>
        <a:xfrm>
          <a:off x="15430500" y="957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90715</xdr:rowOff>
    </xdr:from>
    <xdr:ext cx="534377" cy="259045"/>
    <xdr:sp macro="" textlink="">
      <xdr:nvSpPr>
        <xdr:cNvPr id="583" name="テキスト ボックス 582"/>
        <xdr:cNvSpPr txBox="1"/>
      </xdr:nvSpPr>
      <xdr:spPr>
        <a:xfrm>
          <a:off x="15214111" y="93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158445</xdr:rowOff>
    </xdr:from>
    <xdr:to>
      <xdr:col>21</xdr:col>
      <xdr:colOff>161925</xdr:colOff>
      <xdr:row>57</xdr:row>
      <xdr:rowOff>116246</xdr:rowOff>
    </xdr:to>
    <xdr:cxnSp macro="">
      <xdr:nvCxnSpPr>
        <xdr:cNvPr id="584" name="直線コネクタ 583"/>
        <xdr:cNvCxnSpPr/>
      </xdr:nvCxnSpPr>
      <xdr:spPr>
        <a:xfrm flipV="1">
          <a:off x="13703300" y="9759645"/>
          <a:ext cx="889000" cy="12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167767</xdr:rowOff>
    </xdr:from>
    <xdr:to>
      <xdr:col>21</xdr:col>
      <xdr:colOff>212725</xdr:colOff>
      <xdr:row>56</xdr:row>
      <xdr:rowOff>97917</xdr:rowOff>
    </xdr:to>
    <xdr:sp macro="" textlink="">
      <xdr:nvSpPr>
        <xdr:cNvPr id="585" name="フローチャート : 判断 584"/>
        <xdr:cNvSpPr/>
      </xdr:nvSpPr>
      <xdr:spPr>
        <a:xfrm>
          <a:off x="14541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114444</xdr:rowOff>
    </xdr:from>
    <xdr:ext cx="534377" cy="259045"/>
    <xdr:sp macro="" textlink="">
      <xdr:nvSpPr>
        <xdr:cNvPr id="586" name="テキスト ボックス 585"/>
        <xdr:cNvSpPr txBox="1"/>
      </xdr:nvSpPr>
      <xdr:spPr>
        <a:xfrm>
          <a:off x="14325111" y="93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63302</xdr:rowOff>
    </xdr:from>
    <xdr:to>
      <xdr:col>19</xdr:col>
      <xdr:colOff>644525</xdr:colOff>
      <xdr:row>57</xdr:row>
      <xdr:rowOff>116246</xdr:rowOff>
    </xdr:to>
    <xdr:cxnSp macro="">
      <xdr:nvCxnSpPr>
        <xdr:cNvPr id="587" name="直線コネクタ 586"/>
        <xdr:cNvCxnSpPr/>
      </xdr:nvCxnSpPr>
      <xdr:spPr>
        <a:xfrm>
          <a:off x="12814300" y="9835952"/>
          <a:ext cx="8890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41671</xdr:rowOff>
    </xdr:from>
    <xdr:to>
      <xdr:col>20</xdr:col>
      <xdr:colOff>9525</xdr:colOff>
      <xdr:row>56</xdr:row>
      <xdr:rowOff>143271</xdr:rowOff>
    </xdr:to>
    <xdr:sp macro="" textlink="">
      <xdr:nvSpPr>
        <xdr:cNvPr id="588" name="フローチャート : 判断 587"/>
        <xdr:cNvSpPr/>
      </xdr:nvSpPr>
      <xdr:spPr>
        <a:xfrm>
          <a:off x="13652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159798</xdr:rowOff>
    </xdr:from>
    <xdr:ext cx="534377" cy="259045"/>
    <xdr:sp macro="" textlink="">
      <xdr:nvSpPr>
        <xdr:cNvPr id="589" name="テキスト ボックス 588"/>
        <xdr:cNvSpPr txBox="1"/>
      </xdr:nvSpPr>
      <xdr:spPr>
        <a:xfrm>
          <a:off x="13436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49306</xdr:rowOff>
    </xdr:from>
    <xdr:to>
      <xdr:col>18</xdr:col>
      <xdr:colOff>492125</xdr:colOff>
      <xdr:row>56</xdr:row>
      <xdr:rowOff>150906</xdr:rowOff>
    </xdr:to>
    <xdr:sp macro="" textlink="">
      <xdr:nvSpPr>
        <xdr:cNvPr id="590" name="フローチャート : 判断 589"/>
        <xdr:cNvSpPr/>
      </xdr:nvSpPr>
      <xdr:spPr>
        <a:xfrm>
          <a:off x="12763500" y="965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167433</xdr:rowOff>
    </xdr:from>
    <xdr:ext cx="534377" cy="259045"/>
    <xdr:sp macro="" textlink="">
      <xdr:nvSpPr>
        <xdr:cNvPr id="591" name="テキスト ボックス 590"/>
        <xdr:cNvSpPr txBox="1"/>
      </xdr:nvSpPr>
      <xdr:spPr>
        <a:xfrm>
          <a:off x="12547111" y="94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145090</xdr:rowOff>
    </xdr:from>
    <xdr:to>
      <xdr:col>23</xdr:col>
      <xdr:colOff>568325</xdr:colOff>
      <xdr:row>57</xdr:row>
      <xdr:rowOff>75240</xdr:rowOff>
    </xdr:to>
    <xdr:sp macro="" textlink="">
      <xdr:nvSpPr>
        <xdr:cNvPr id="597" name="円/楕円 596"/>
        <xdr:cNvSpPr/>
      </xdr:nvSpPr>
      <xdr:spPr>
        <a:xfrm>
          <a:off x="16268700" y="97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123517</xdr:rowOff>
    </xdr:from>
    <xdr:ext cx="534377" cy="259045"/>
    <xdr:sp macro="" textlink="">
      <xdr:nvSpPr>
        <xdr:cNvPr id="598" name="教育費該当値テキスト"/>
        <xdr:cNvSpPr txBox="1"/>
      </xdr:nvSpPr>
      <xdr:spPr>
        <a:xfrm>
          <a:off x="16370300" y="97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36,271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45146</xdr:rowOff>
    </xdr:from>
    <xdr:to>
      <xdr:col>22</xdr:col>
      <xdr:colOff>415925</xdr:colOff>
      <xdr:row>56</xdr:row>
      <xdr:rowOff>146746</xdr:rowOff>
    </xdr:to>
    <xdr:sp macro="" textlink="">
      <xdr:nvSpPr>
        <xdr:cNvPr id="599" name="円/楕円 598"/>
        <xdr:cNvSpPr/>
      </xdr:nvSpPr>
      <xdr:spPr>
        <a:xfrm>
          <a:off x="15430500" y="964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137873</xdr:rowOff>
    </xdr:from>
    <xdr:ext cx="534377" cy="259045"/>
    <xdr:sp macro="" textlink="">
      <xdr:nvSpPr>
        <xdr:cNvPr id="600" name="テキスト ボックス 599"/>
        <xdr:cNvSpPr txBox="1"/>
      </xdr:nvSpPr>
      <xdr:spPr>
        <a:xfrm>
          <a:off x="15214111" y="97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107645</xdr:rowOff>
    </xdr:from>
    <xdr:to>
      <xdr:col>21</xdr:col>
      <xdr:colOff>212725</xdr:colOff>
      <xdr:row>57</xdr:row>
      <xdr:rowOff>37795</xdr:rowOff>
    </xdr:to>
    <xdr:sp macro="" textlink="">
      <xdr:nvSpPr>
        <xdr:cNvPr id="601" name="円/楕円 600"/>
        <xdr:cNvSpPr/>
      </xdr:nvSpPr>
      <xdr:spPr>
        <a:xfrm>
          <a:off x="14541500" y="97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28922</xdr:rowOff>
    </xdr:from>
    <xdr:ext cx="534377" cy="259045"/>
    <xdr:sp macro="" textlink="">
      <xdr:nvSpPr>
        <xdr:cNvPr id="602" name="テキスト ボックス 601"/>
        <xdr:cNvSpPr txBox="1"/>
      </xdr:nvSpPr>
      <xdr:spPr>
        <a:xfrm>
          <a:off x="14325111" y="98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65446</xdr:rowOff>
    </xdr:from>
    <xdr:to>
      <xdr:col>20</xdr:col>
      <xdr:colOff>9525</xdr:colOff>
      <xdr:row>57</xdr:row>
      <xdr:rowOff>167046</xdr:rowOff>
    </xdr:to>
    <xdr:sp macro="" textlink="">
      <xdr:nvSpPr>
        <xdr:cNvPr id="603" name="円/楕円 602"/>
        <xdr:cNvSpPr/>
      </xdr:nvSpPr>
      <xdr:spPr>
        <a:xfrm>
          <a:off x="13652500" y="98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158173</xdr:rowOff>
    </xdr:from>
    <xdr:ext cx="534377" cy="259045"/>
    <xdr:sp macro="" textlink="">
      <xdr:nvSpPr>
        <xdr:cNvPr id="604" name="テキスト ボックス 603"/>
        <xdr:cNvSpPr txBox="1"/>
      </xdr:nvSpPr>
      <xdr:spPr>
        <a:xfrm>
          <a:off x="13436111" y="993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12502</xdr:rowOff>
    </xdr:from>
    <xdr:to>
      <xdr:col>18</xdr:col>
      <xdr:colOff>492125</xdr:colOff>
      <xdr:row>57</xdr:row>
      <xdr:rowOff>114102</xdr:rowOff>
    </xdr:to>
    <xdr:sp macro="" textlink="">
      <xdr:nvSpPr>
        <xdr:cNvPr id="605" name="円/楕円 604"/>
        <xdr:cNvSpPr/>
      </xdr:nvSpPr>
      <xdr:spPr>
        <a:xfrm>
          <a:off x="12763500" y="97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105229</xdr:rowOff>
    </xdr:from>
    <xdr:ext cx="534377" cy="259045"/>
    <xdr:sp macro="" textlink="">
      <xdr:nvSpPr>
        <xdr:cNvPr id="606" name="テキスト ボックス 605"/>
        <xdr:cNvSpPr txBox="1"/>
      </xdr:nvSpPr>
      <xdr:spPr>
        <a:xfrm>
          <a:off x="12547111" y="987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30" name="直線コネクタ 629"/>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33"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4" name="直線コネクタ 633"/>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32944</xdr:rowOff>
    </xdr:from>
    <xdr:to>
      <xdr:col>23</xdr:col>
      <xdr:colOff>517525</xdr:colOff>
      <xdr:row>78</xdr:row>
      <xdr:rowOff>166218</xdr:rowOff>
    </xdr:to>
    <xdr:cxnSp macro="">
      <xdr:nvCxnSpPr>
        <xdr:cNvPr id="635" name="直線コネクタ 634"/>
        <xdr:cNvCxnSpPr/>
      </xdr:nvCxnSpPr>
      <xdr:spPr>
        <a:xfrm flipV="1">
          <a:off x="15481300" y="12205894"/>
          <a:ext cx="838200" cy="13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81881</xdr:rowOff>
    </xdr:from>
    <xdr:ext cx="378565" cy="259045"/>
    <xdr:sp macro="" textlink="">
      <xdr:nvSpPr>
        <xdr:cNvPr id="636" name="災害復旧費平均値テキスト"/>
        <xdr:cNvSpPr txBox="1"/>
      </xdr:nvSpPr>
      <xdr:spPr>
        <a:xfrm>
          <a:off x="16370300" y="13454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7" name="フローチャート : 判断 636"/>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166218</xdr:rowOff>
    </xdr:from>
    <xdr:to>
      <xdr:col>22</xdr:col>
      <xdr:colOff>365125</xdr:colOff>
      <xdr:row>79</xdr:row>
      <xdr:rowOff>36449</xdr:rowOff>
    </xdr:to>
    <xdr:cxnSp macro="">
      <xdr:nvCxnSpPr>
        <xdr:cNvPr id="638" name="直線コネクタ 637"/>
        <xdr:cNvCxnSpPr/>
      </xdr:nvCxnSpPr>
      <xdr:spPr>
        <a:xfrm flipV="1">
          <a:off x="14592300" y="13539318"/>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9" name="フローチャート : 判断 638"/>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41494</xdr:rowOff>
    </xdr:from>
    <xdr:ext cx="378565" cy="259045"/>
    <xdr:sp macro="" textlink="">
      <xdr:nvSpPr>
        <xdr:cNvPr id="640" name="テキスト ボックス 639"/>
        <xdr:cNvSpPr txBox="1"/>
      </xdr:nvSpPr>
      <xdr:spPr>
        <a:xfrm>
          <a:off x="15292017" y="1358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24637</xdr:rowOff>
    </xdr:from>
    <xdr:to>
      <xdr:col>21</xdr:col>
      <xdr:colOff>161925</xdr:colOff>
      <xdr:row>79</xdr:row>
      <xdr:rowOff>36449</xdr:rowOff>
    </xdr:to>
    <xdr:cxnSp macro="">
      <xdr:nvCxnSpPr>
        <xdr:cNvPr id="641" name="直線コネクタ 640"/>
        <xdr:cNvCxnSpPr/>
      </xdr:nvCxnSpPr>
      <xdr:spPr>
        <a:xfrm>
          <a:off x="13703300" y="13569187"/>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42" name="フローチャート : 判断 641"/>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53636</xdr:rowOff>
    </xdr:from>
    <xdr:ext cx="378565" cy="259045"/>
    <xdr:sp macro="" textlink="">
      <xdr:nvSpPr>
        <xdr:cNvPr id="643" name="テキスト ボックス 642"/>
        <xdr:cNvSpPr txBox="1"/>
      </xdr:nvSpPr>
      <xdr:spPr>
        <a:xfrm>
          <a:off x="14403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2463</xdr:rowOff>
    </xdr:from>
    <xdr:to>
      <xdr:col>19</xdr:col>
      <xdr:colOff>644525</xdr:colOff>
      <xdr:row>79</xdr:row>
      <xdr:rowOff>24637</xdr:rowOff>
    </xdr:to>
    <xdr:cxnSp macro="">
      <xdr:nvCxnSpPr>
        <xdr:cNvPr id="644" name="直線コネクタ 643"/>
        <xdr:cNvCxnSpPr/>
      </xdr:nvCxnSpPr>
      <xdr:spPr>
        <a:xfrm>
          <a:off x="12814300" y="13547013"/>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5" name="フローチャート : 判断 644"/>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6" name="テキスト ボックス 645"/>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7" name="フローチャート : 判断 646"/>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136923</xdr:rowOff>
    </xdr:from>
    <xdr:ext cx="469744" cy="259045"/>
    <xdr:sp macro="" textlink="">
      <xdr:nvSpPr>
        <xdr:cNvPr id="648" name="テキスト ボックス 647"/>
        <xdr:cNvSpPr txBox="1"/>
      </xdr:nvSpPr>
      <xdr:spPr>
        <a:xfrm>
          <a:off x="12579427" y="13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153594</xdr:rowOff>
    </xdr:from>
    <xdr:to>
      <xdr:col>23</xdr:col>
      <xdr:colOff>568325</xdr:colOff>
      <xdr:row>71</xdr:row>
      <xdr:rowOff>83744</xdr:rowOff>
    </xdr:to>
    <xdr:sp macro="" textlink="">
      <xdr:nvSpPr>
        <xdr:cNvPr id="654" name="円/楕円 653"/>
        <xdr:cNvSpPr/>
      </xdr:nvSpPr>
      <xdr:spPr>
        <a:xfrm>
          <a:off x="16268700" y="1215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106621</xdr:rowOff>
    </xdr:from>
    <xdr:ext cx="534377" cy="259045"/>
    <xdr:sp macro="" textlink="">
      <xdr:nvSpPr>
        <xdr:cNvPr id="655" name="災害復旧費該当値テキスト"/>
        <xdr:cNvSpPr txBox="1"/>
      </xdr:nvSpPr>
      <xdr:spPr>
        <a:xfrm>
          <a:off x="16370300" y="1210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18,151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115418</xdr:rowOff>
    </xdr:from>
    <xdr:to>
      <xdr:col>22</xdr:col>
      <xdr:colOff>415925</xdr:colOff>
      <xdr:row>79</xdr:row>
      <xdr:rowOff>45568</xdr:rowOff>
    </xdr:to>
    <xdr:sp macro="" textlink="">
      <xdr:nvSpPr>
        <xdr:cNvPr id="656" name="円/楕円 655"/>
        <xdr:cNvSpPr/>
      </xdr:nvSpPr>
      <xdr:spPr>
        <a:xfrm>
          <a:off x="15430500" y="134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62095</xdr:rowOff>
    </xdr:from>
    <xdr:ext cx="378565" cy="259045"/>
    <xdr:sp macro="" textlink="">
      <xdr:nvSpPr>
        <xdr:cNvPr id="657" name="テキスト ボックス 656"/>
        <xdr:cNvSpPr txBox="1"/>
      </xdr:nvSpPr>
      <xdr:spPr>
        <a:xfrm>
          <a:off x="15292017" y="13263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157099</xdr:rowOff>
    </xdr:from>
    <xdr:to>
      <xdr:col>21</xdr:col>
      <xdr:colOff>212725</xdr:colOff>
      <xdr:row>79</xdr:row>
      <xdr:rowOff>87249</xdr:rowOff>
    </xdr:to>
    <xdr:sp macro="" textlink="">
      <xdr:nvSpPr>
        <xdr:cNvPr id="658" name="円/楕円 657"/>
        <xdr:cNvSpPr/>
      </xdr:nvSpPr>
      <xdr:spPr>
        <a:xfrm>
          <a:off x="14541500" y="135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78376</xdr:rowOff>
    </xdr:from>
    <xdr:ext cx="378565" cy="259045"/>
    <xdr:sp macro="" textlink="">
      <xdr:nvSpPr>
        <xdr:cNvPr id="659" name="テキスト ボックス 658"/>
        <xdr:cNvSpPr txBox="1"/>
      </xdr:nvSpPr>
      <xdr:spPr>
        <a:xfrm>
          <a:off x="14403017" y="13622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145287</xdr:rowOff>
    </xdr:from>
    <xdr:to>
      <xdr:col>20</xdr:col>
      <xdr:colOff>9525</xdr:colOff>
      <xdr:row>79</xdr:row>
      <xdr:rowOff>75437</xdr:rowOff>
    </xdr:to>
    <xdr:sp macro="" textlink="">
      <xdr:nvSpPr>
        <xdr:cNvPr id="660" name="円/楕円 659"/>
        <xdr:cNvSpPr/>
      </xdr:nvSpPr>
      <xdr:spPr>
        <a:xfrm>
          <a:off x="13652500" y="135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66564</xdr:rowOff>
    </xdr:from>
    <xdr:ext cx="378565" cy="259045"/>
    <xdr:sp macro="" textlink="">
      <xdr:nvSpPr>
        <xdr:cNvPr id="661" name="テキスト ボックス 660"/>
        <xdr:cNvSpPr txBox="1"/>
      </xdr:nvSpPr>
      <xdr:spPr>
        <a:xfrm>
          <a:off x="13514017" y="1361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123113</xdr:rowOff>
    </xdr:from>
    <xdr:to>
      <xdr:col>18</xdr:col>
      <xdr:colOff>492125</xdr:colOff>
      <xdr:row>79</xdr:row>
      <xdr:rowOff>53263</xdr:rowOff>
    </xdr:to>
    <xdr:sp macro="" textlink="">
      <xdr:nvSpPr>
        <xdr:cNvPr id="662" name="円/楕円 661"/>
        <xdr:cNvSpPr/>
      </xdr:nvSpPr>
      <xdr:spPr>
        <a:xfrm>
          <a:off x="127635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44390</xdr:rowOff>
    </xdr:from>
    <xdr:ext cx="378565" cy="259045"/>
    <xdr:sp macro="" textlink="">
      <xdr:nvSpPr>
        <xdr:cNvPr id="663" name="テキスト ボックス 662"/>
        <xdr:cNvSpPr txBox="1"/>
      </xdr:nvSpPr>
      <xdr:spPr>
        <a:xfrm>
          <a:off x="12625017"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8" name="直線コネクタ 687"/>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9"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90" name="直線コネクタ 689"/>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91"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92" name="直線コネクタ 691"/>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112249</xdr:rowOff>
    </xdr:from>
    <xdr:to>
      <xdr:col>23</xdr:col>
      <xdr:colOff>517525</xdr:colOff>
      <xdr:row>96</xdr:row>
      <xdr:rowOff>118250</xdr:rowOff>
    </xdr:to>
    <xdr:cxnSp macro="">
      <xdr:nvCxnSpPr>
        <xdr:cNvPr id="693" name="直線コネクタ 692"/>
        <xdr:cNvCxnSpPr/>
      </xdr:nvCxnSpPr>
      <xdr:spPr>
        <a:xfrm flipV="1">
          <a:off x="15481300" y="16571449"/>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134066</xdr:rowOff>
    </xdr:from>
    <xdr:ext cx="534377" cy="259045"/>
    <xdr:sp macro="" textlink="">
      <xdr:nvSpPr>
        <xdr:cNvPr id="694" name="公債費平均値テキスト"/>
        <xdr:cNvSpPr txBox="1"/>
      </xdr:nvSpPr>
      <xdr:spPr>
        <a:xfrm>
          <a:off x="16370300" y="16078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5" name="フローチャート : 判断 694"/>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106324</xdr:rowOff>
    </xdr:from>
    <xdr:to>
      <xdr:col>22</xdr:col>
      <xdr:colOff>365125</xdr:colOff>
      <xdr:row>96</xdr:row>
      <xdr:rowOff>118250</xdr:rowOff>
    </xdr:to>
    <xdr:cxnSp macro="">
      <xdr:nvCxnSpPr>
        <xdr:cNvPr id="696" name="直線コネクタ 695"/>
        <xdr:cNvCxnSpPr/>
      </xdr:nvCxnSpPr>
      <xdr:spPr>
        <a:xfrm>
          <a:off x="14592300" y="16565524"/>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7" name="フローチャート : 判断 696"/>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47159</xdr:rowOff>
    </xdr:from>
    <xdr:ext cx="534377" cy="259045"/>
    <xdr:sp macro="" textlink="">
      <xdr:nvSpPr>
        <xdr:cNvPr id="698" name="テキスト ボックス 697"/>
        <xdr:cNvSpPr txBox="1"/>
      </xdr:nvSpPr>
      <xdr:spPr>
        <a:xfrm>
          <a:off x="15214111" y="159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95752</xdr:rowOff>
    </xdr:from>
    <xdr:to>
      <xdr:col>21</xdr:col>
      <xdr:colOff>161925</xdr:colOff>
      <xdr:row>96</xdr:row>
      <xdr:rowOff>106324</xdr:rowOff>
    </xdr:to>
    <xdr:cxnSp macro="">
      <xdr:nvCxnSpPr>
        <xdr:cNvPr id="699" name="直線コネクタ 698"/>
        <xdr:cNvCxnSpPr/>
      </xdr:nvCxnSpPr>
      <xdr:spPr>
        <a:xfrm>
          <a:off x="13703300" y="16554952"/>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700" name="フローチャート : 判断 699"/>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53770</xdr:rowOff>
    </xdr:from>
    <xdr:ext cx="534377" cy="259045"/>
    <xdr:sp macro="" textlink="">
      <xdr:nvSpPr>
        <xdr:cNvPr id="701" name="テキスト ボックス 700"/>
        <xdr:cNvSpPr txBox="1"/>
      </xdr:nvSpPr>
      <xdr:spPr>
        <a:xfrm>
          <a:off x="14325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77693</xdr:rowOff>
    </xdr:from>
    <xdr:to>
      <xdr:col>19</xdr:col>
      <xdr:colOff>644525</xdr:colOff>
      <xdr:row>96</xdr:row>
      <xdr:rowOff>95752</xdr:rowOff>
    </xdr:to>
    <xdr:cxnSp macro="">
      <xdr:nvCxnSpPr>
        <xdr:cNvPr id="702" name="直線コネクタ 701"/>
        <xdr:cNvCxnSpPr/>
      </xdr:nvCxnSpPr>
      <xdr:spPr>
        <a:xfrm>
          <a:off x="12814300" y="16536893"/>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703" name="フローチャート : 判断 702"/>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34948</xdr:rowOff>
    </xdr:from>
    <xdr:ext cx="534377" cy="259045"/>
    <xdr:sp macro="" textlink="">
      <xdr:nvSpPr>
        <xdr:cNvPr id="704" name="テキスト ボックス 703"/>
        <xdr:cNvSpPr txBox="1"/>
      </xdr:nvSpPr>
      <xdr:spPr>
        <a:xfrm>
          <a:off x="13436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5" name="フローチャート : 判断 704"/>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54455</xdr:rowOff>
    </xdr:from>
    <xdr:ext cx="534377" cy="259045"/>
    <xdr:sp macro="" textlink="">
      <xdr:nvSpPr>
        <xdr:cNvPr id="706" name="テキスト ボックス 705"/>
        <xdr:cNvSpPr txBox="1"/>
      </xdr:nvSpPr>
      <xdr:spPr>
        <a:xfrm>
          <a:off x="12547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61449</xdr:rowOff>
    </xdr:from>
    <xdr:to>
      <xdr:col>23</xdr:col>
      <xdr:colOff>568325</xdr:colOff>
      <xdr:row>96</xdr:row>
      <xdr:rowOff>163049</xdr:rowOff>
    </xdr:to>
    <xdr:sp macro="" textlink="">
      <xdr:nvSpPr>
        <xdr:cNvPr id="712" name="円/楕円 711"/>
        <xdr:cNvSpPr/>
      </xdr:nvSpPr>
      <xdr:spPr>
        <a:xfrm>
          <a:off x="16268700" y="165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39876</xdr:rowOff>
    </xdr:from>
    <xdr:ext cx="534377" cy="259045"/>
    <xdr:sp macro="" textlink="">
      <xdr:nvSpPr>
        <xdr:cNvPr id="713" name="公債費該当値テキスト"/>
        <xdr:cNvSpPr txBox="1"/>
      </xdr:nvSpPr>
      <xdr:spPr>
        <a:xfrm>
          <a:off x="16370300" y="164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67450</xdr:rowOff>
    </xdr:from>
    <xdr:to>
      <xdr:col>22</xdr:col>
      <xdr:colOff>415925</xdr:colOff>
      <xdr:row>96</xdr:row>
      <xdr:rowOff>169050</xdr:rowOff>
    </xdr:to>
    <xdr:sp macro="" textlink="">
      <xdr:nvSpPr>
        <xdr:cNvPr id="714" name="円/楕円 713"/>
        <xdr:cNvSpPr/>
      </xdr:nvSpPr>
      <xdr:spPr>
        <a:xfrm>
          <a:off x="15430500" y="165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160177</xdr:rowOff>
    </xdr:from>
    <xdr:ext cx="534377" cy="259045"/>
    <xdr:sp macro="" textlink="">
      <xdr:nvSpPr>
        <xdr:cNvPr id="715" name="テキスト ボックス 714"/>
        <xdr:cNvSpPr txBox="1"/>
      </xdr:nvSpPr>
      <xdr:spPr>
        <a:xfrm>
          <a:off x="15214111" y="166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55524</xdr:rowOff>
    </xdr:from>
    <xdr:to>
      <xdr:col>21</xdr:col>
      <xdr:colOff>212725</xdr:colOff>
      <xdr:row>96</xdr:row>
      <xdr:rowOff>157124</xdr:rowOff>
    </xdr:to>
    <xdr:sp macro="" textlink="">
      <xdr:nvSpPr>
        <xdr:cNvPr id="716" name="円/楕円 715"/>
        <xdr:cNvSpPr/>
      </xdr:nvSpPr>
      <xdr:spPr>
        <a:xfrm>
          <a:off x="14541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148251</xdr:rowOff>
    </xdr:from>
    <xdr:ext cx="534377" cy="259045"/>
    <xdr:sp macro="" textlink="">
      <xdr:nvSpPr>
        <xdr:cNvPr id="717" name="テキスト ボックス 716"/>
        <xdr:cNvSpPr txBox="1"/>
      </xdr:nvSpPr>
      <xdr:spPr>
        <a:xfrm>
          <a:off x="143251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44952</xdr:rowOff>
    </xdr:from>
    <xdr:to>
      <xdr:col>20</xdr:col>
      <xdr:colOff>9525</xdr:colOff>
      <xdr:row>96</xdr:row>
      <xdr:rowOff>146552</xdr:rowOff>
    </xdr:to>
    <xdr:sp macro="" textlink="">
      <xdr:nvSpPr>
        <xdr:cNvPr id="718" name="円/楕円 717"/>
        <xdr:cNvSpPr/>
      </xdr:nvSpPr>
      <xdr:spPr>
        <a:xfrm>
          <a:off x="13652500" y="1650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137679</xdr:rowOff>
    </xdr:from>
    <xdr:ext cx="534377" cy="259045"/>
    <xdr:sp macro="" textlink="">
      <xdr:nvSpPr>
        <xdr:cNvPr id="719" name="テキスト ボックス 718"/>
        <xdr:cNvSpPr txBox="1"/>
      </xdr:nvSpPr>
      <xdr:spPr>
        <a:xfrm>
          <a:off x="13436111" y="165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26893</xdr:rowOff>
    </xdr:from>
    <xdr:to>
      <xdr:col>18</xdr:col>
      <xdr:colOff>492125</xdr:colOff>
      <xdr:row>96</xdr:row>
      <xdr:rowOff>128493</xdr:rowOff>
    </xdr:to>
    <xdr:sp macro="" textlink="">
      <xdr:nvSpPr>
        <xdr:cNvPr id="720" name="円/楕円 719"/>
        <xdr:cNvSpPr/>
      </xdr:nvSpPr>
      <xdr:spPr>
        <a:xfrm>
          <a:off x="12763500" y="164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119620</xdr:rowOff>
    </xdr:from>
    <xdr:ext cx="534377" cy="259045"/>
    <xdr:sp macro="" textlink="">
      <xdr:nvSpPr>
        <xdr:cNvPr id="721" name="テキスト ボックス 720"/>
        <xdr:cNvSpPr txBox="1"/>
      </xdr:nvSpPr>
      <xdr:spPr>
        <a:xfrm>
          <a:off x="12547111" y="165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7" name="直線コネクタ 746"/>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50"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51" name="直線コネクタ 750"/>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107369</xdr:rowOff>
    </xdr:from>
    <xdr:to>
      <xdr:col>32</xdr:col>
      <xdr:colOff>187325</xdr:colOff>
      <xdr:row>39</xdr:row>
      <xdr:rowOff>35523</xdr:rowOff>
    </xdr:to>
    <xdr:cxnSp macro="">
      <xdr:nvCxnSpPr>
        <xdr:cNvPr id="752" name="直線コネクタ 751"/>
        <xdr:cNvCxnSpPr/>
      </xdr:nvCxnSpPr>
      <xdr:spPr>
        <a:xfrm>
          <a:off x="21323300" y="6622469"/>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152272</xdr:rowOff>
    </xdr:from>
    <xdr:ext cx="469744" cy="259045"/>
    <xdr:sp macro="" textlink="">
      <xdr:nvSpPr>
        <xdr:cNvPr id="753" name="諸支出金平均値テキスト"/>
        <xdr:cNvSpPr txBox="1"/>
      </xdr:nvSpPr>
      <xdr:spPr>
        <a:xfrm>
          <a:off x="22212300" y="615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4" name="フローチャート : 判断 753"/>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64915</xdr:rowOff>
    </xdr:from>
    <xdr:to>
      <xdr:col>31</xdr:col>
      <xdr:colOff>34925</xdr:colOff>
      <xdr:row>38</xdr:row>
      <xdr:rowOff>107369</xdr:rowOff>
    </xdr:to>
    <xdr:cxnSp macro="">
      <xdr:nvCxnSpPr>
        <xdr:cNvPr id="755" name="直線コネクタ 754"/>
        <xdr:cNvCxnSpPr/>
      </xdr:nvCxnSpPr>
      <xdr:spPr>
        <a:xfrm>
          <a:off x="20434300" y="658001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6" name="フローチャート : 判断 755"/>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16309</xdr:rowOff>
    </xdr:from>
    <xdr:ext cx="469744" cy="259045"/>
    <xdr:sp macro="" textlink="">
      <xdr:nvSpPr>
        <xdr:cNvPr id="757" name="テキスト ボックス 756"/>
        <xdr:cNvSpPr txBox="1"/>
      </xdr:nvSpPr>
      <xdr:spPr>
        <a:xfrm>
          <a:off x="21088427"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60343</xdr:rowOff>
    </xdr:from>
    <xdr:to>
      <xdr:col>29</xdr:col>
      <xdr:colOff>517525</xdr:colOff>
      <xdr:row>38</xdr:row>
      <xdr:rowOff>64915</xdr:rowOff>
    </xdr:to>
    <xdr:cxnSp macro="">
      <xdr:nvCxnSpPr>
        <xdr:cNvPr id="758" name="直線コネクタ 757"/>
        <xdr:cNvCxnSpPr/>
      </xdr:nvCxnSpPr>
      <xdr:spPr>
        <a:xfrm>
          <a:off x="19545300" y="657544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9" name="フローチャート : 判断 758"/>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64206</xdr:rowOff>
    </xdr:from>
    <xdr:ext cx="469744" cy="259045"/>
    <xdr:sp macro="" textlink="">
      <xdr:nvSpPr>
        <xdr:cNvPr id="760" name="テキスト ボックス 759"/>
        <xdr:cNvSpPr txBox="1"/>
      </xdr:nvSpPr>
      <xdr:spPr>
        <a:xfrm>
          <a:off x="20199427"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35633</xdr:rowOff>
    </xdr:from>
    <xdr:to>
      <xdr:col>28</xdr:col>
      <xdr:colOff>314325</xdr:colOff>
      <xdr:row>38</xdr:row>
      <xdr:rowOff>60343</xdr:rowOff>
    </xdr:to>
    <xdr:cxnSp macro="">
      <xdr:nvCxnSpPr>
        <xdr:cNvPr id="761" name="直線コネクタ 760"/>
        <xdr:cNvCxnSpPr/>
      </xdr:nvCxnSpPr>
      <xdr:spPr>
        <a:xfrm>
          <a:off x="18656300" y="6550733"/>
          <a:ext cx="88900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62" name="フローチャート : 判断 761"/>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162831</xdr:rowOff>
    </xdr:from>
    <xdr:ext cx="469744" cy="259045"/>
    <xdr:sp macro="" textlink="">
      <xdr:nvSpPr>
        <xdr:cNvPr id="763" name="テキスト ボックス 762"/>
        <xdr:cNvSpPr txBox="1"/>
      </xdr:nvSpPr>
      <xdr:spPr>
        <a:xfrm>
          <a:off x="19310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4" name="フローチャート : 判断 763"/>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74875</xdr:rowOff>
    </xdr:from>
    <xdr:ext cx="469744" cy="259045"/>
    <xdr:sp macro="" textlink="">
      <xdr:nvSpPr>
        <xdr:cNvPr id="765" name="テキスト ボックス 764"/>
        <xdr:cNvSpPr txBox="1"/>
      </xdr:nvSpPr>
      <xdr:spPr>
        <a:xfrm>
          <a:off x="18421427" y="59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156173</xdr:rowOff>
    </xdr:from>
    <xdr:to>
      <xdr:col>32</xdr:col>
      <xdr:colOff>238125</xdr:colOff>
      <xdr:row>39</xdr:row>
      <xdr:rowOff>86323</xdr:rowOff>
    </xdr:to>
    <xdr:sp macro="" textlink="">
      <xdr:nvSpPr>
        <xdr:cNvPr id="771" name="円/楕円 770"/>
        <xdr:cNvSpPr/>
      </xdr:nvSpPr>
      <xdr:spPr>
        <a:xfrm>
          <a:off x="221107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71100</xdr:rowOff>
    </xdr:from>
    <xdr:ext cx="378565" cy="259045"/>
    <xdr:sp macro="" textlink="">
      <xdr:nvSpPr>
        <xdr:cNvPr id="772" name="諸支出金該当値テキスト"/>
        <xdr:cNvSpPr txBox="1"/>
      </xdr:nvSpPr>
      <xdr:spPr>
        <a:xfrm>
          <a:off x="22212300" y="6586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56569</xdr:rowOff>
    </xdr:from>
    <xdr:to>
      <xdr:col>31</xdr:col>
      <xdr:colOff>85725</xdr:colOff>
      <xdr:row>38</xdr:row>
      <xdr:rowOff>158169</xdr:rowOff>
    </xdr:to>
    <xdr:sp macro="" textlink="">
      <xdr:nvSpPr>
        <xdr:cNvPr id="773" name="円/楕円 772"/>
        <xdr:cNvSpPr/>
      </xdr:nvSpPr>
      <xdr:spPr>
        <a:xfrm>
          <a:off x="21272500" y="65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149296</xdr:rowOff>
    </xdr:from>
    <xdr:ext cx="469744" cy="259045"/>
    <xdr:sp macro="" textlink="">
      <xdr:nvSpPr>
        <xdr:cNvPr id="774" name="テキスト ボックス 773"/>
        <xdr:cNvSpPr txBox="1"/>
      </xdr:nvSpPr>
      <xdr:spPr>
        <a:xfrm>
          <a:off x="21088427" y="666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14115</xdr:rowOff>
    </xdr:from>
    <xdr:to>
      <xdr:col>29</xdr:col>
      <xdr:colOff>568325</xdr:colOff>
      <xdr:row>38</xdr:row>
      <xdr:rowOff>115715</xdr:rowOff>
    </xdr:to>
    <xdr:sp macro="" textlink="">
      <xdr:nvSpPr>
        <xdr:cNvPr id="775" name="円/楕円 774"/>
        <xdr:cNvSpPr/>
      </xdr:nvSpPr>
      <xdr:spPr>
        <a:xfrm>
          <a:off x="20383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106842</xdr:rowOff>
    </xdr:from>
    <xdr:ext cx="469744" cy="259045"/>
    <xdr:sp macro="" textlink="">
      <xdr:nvSpPr>
        <xdr:cNvPr id="776" name="テキスト ボックス 775"/>
        <xdr:cNvSpPr txBox="1"/>
      </xdr:nvSpPr>
      <xdr:spPr>
        <a:xfrm>
          <a:off x="20199427" y="662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9543</xdr:rowOff>
    </xdr:from>
    <xdr:to>
      <xdr:col>28</xdr:col>
      <xdr:colOff>365125</xdr:colOff>
      <xdr:row>38</xdr:row>
      <xdr:rowOff>111143</xdr:rowOff>
    </xdr:to>
    <xdr:sp macro="" textlink="">
      <xdr:nvSpPr>
        <xdr:cNvPr id="777" name="円/楕円 776"/>
        <xdr:cNvSpPr/>
      </xdr:nvSpPr>
      <xdr:spPr>
        <a:xfrm>
          <a:off x="19494500" y="65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102270</xdr:rowOff>
    </xdr:from>
    <xdr:ext cx="469744" cy="259045"/>
    <xdr:sp macro="" textlink="">
      <xdr:nvSpPr>
        <xdr:cNvPr id="778" name="テキスト ボックス 777"/>
        <xdr:cNvSpPr txBox="1"/>
      </xdr:nvSpPr>
      <xdr:spPr>
        <a:xfrm>
          <a:off x="19310427" y="66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156283</xdr:rowOff>
    </xdr:from>
    <xdr:to>
      <xdr:col>27</xdr:col>
      <xdr:colOff>161925</xdr:colOff>
      <xdr:row>38</xdr:row>
      <xdr:rowOff>86433</xdr:rowOff>
    </xdr:to>
    <xdr:sp macro="" textlink="">
      <xdr:nvSpPr>
        <xdr:cNvPr id="779" name="円/楕円 778"/>
        <xdr:cNvSpPr/>
      </xdr:nvSpPr>
      <xdr:spPr>
        <a:xfrm>
          <a:off x="18605500" y="649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77560</xdr:rowOff>
    </xdr:from>
    <xdr:ext cx="469744" cy="259045"/>
    <xdr:sp macro="" textlink="">
      <xdr:nvSpPr>
        <xdr:cNvPr id="780" name="テキスト ボックス 779"/>
        <xdr:cNvSpPr txBox="1"/>
      </xdr:nvSpPr>
      <xdr:spPr>
        <a:xfrm>
          <a:off x="18421427"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総務</a:t>
          </a:r>
          <a:r>
            <a:rPr lang="ja-JP" altLang="ja-JP" sz="1300" b="0" i="0" baseline="0">
              <a:solidFill>
                <a:schemeClr val="dk1"/>
              </a:solidFill>
              <a:effectLst/>
              <a:latin typeface="+mn-lt"/>
              <a:ea typeface="+mn-ea"/>
              <a:cs typeface="+mn-cs"/>
            </a:rPr>
            <a:t>費は、住民一人当たり</a:t>
          </a:r>
          <a:r>
            <a:rPr lang="ja-JP" altLang="en-US" sz="1300" b="0" i="0" baseline="0">
              <a:solidFill>
                <a:schemeClr val="dk1"/>
              </a:solidFill>
              <a:effectLst/>
              <a:latin typeface="+mn-lt"/>
              <a:ea typeface="+mn-ea"/>
              <a:cs typeface="+mn-cs"/>
            </a:rPr>
            <a:t>４１，１０３</a:t>
          </a:r>
          <a:r>
            <a:rPr lang="ja-JP" altLang="ja-JP" sz="1300" b="0" i="0" baseline="0">
              <a:solidFill>
                <a:schemeClr val="dk1"/>
              </a:solidFill>
              <a:effectLst/>
              <a:latin typeface="+mn-lt"/>
              <a:ea typeface="+mn-ea"/>
              <a:cs typeface="+mn-cs"/>
            </a:rPr>
            <a:t>円となっている。決算全体で見ると、前年度と比べ</a:t>
          </a:r>
          <a:r>
            <a:rPr lang="en-US" altLang="ja-JP" sz="1300" b="0" i="0" baseline="0">
              <a:solidFill>
                <a:schemeClr val="dk1"/>
              </a:solidFill>
              <a:effectLst/>
              <a:latin typeface="+mn-lt"/>
              <a:ea typeface="+mn-ea"/>
              <a:cs typeface="+mn-cs"/>
            </a:rPr>
            <a:t>52</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4,238</a:t>
          </a:r>
          <a:r>
            <a:rPr lang="ja-JP" altLang="ja-JP" sz="1300" b="0" i="0" baseline="0">
              <a:solidFill>
                <a:schemeClr val="dk1"/>
              </a:solidFill>
              <a:effectLst/>
              <a:latin typeface="+mn-lt"/>
              <a:ea typeface="+mn-ea"/>
              <a:cs typeface="+mn-cs"/>
            </a:rPr>
            <a:t>万円増の、</a:t>
          </a:r>
          <a:r>
            <a:rPr lang="en-US" altLang="ja-JP" sz="1300" b="0" i="0" baseline="0">
              <a:solidFill>
                <a:schemeClr val="dk1"/>
              </a:solidFill>
              <a:effectLst/>
              <a:latin typeface="+mn-lt"/>
              <a:ea typeface="+mn-ea"/>
              <a:cs typeface="+mn-cs"/>
            </a:rPr>
            <a:t>301</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6,287</a:t>
          </a:r>
          <a:r>
            <a:rPr lang="ja-JP" altLang="ja-JP" sz="1300" b="0" i="0" baseline="0">
              <a:solidFill>
                <a:schemeClr val="dk1"/>
              </a:solidFill>
              <a:effectLst/>
              <a:latin typeface="+mn-lt"/>
              <a:ea typeface="+mn-ea"/>
              <a:cs typeface="+mn-cs"/>
            </a:rPr>
            <a:t>万円となっており、</a:t>
          </a:r>
          <a:r>
            <a:rPr lang="ja-JP" altLang="en-US" sz="1300" b="0" i="0" baseline="0">
              <a:solidFill>
                <a:schemeClr val="dk1"/>
              </a:solidFill>
              <a:effectLst/>
              <a:latin typeface="+mn-lt"/>
              <a:ea typeface="+mn-ea"/>
              <a:cs typeface="+mn-cs"/>
            </a:rPr>
            <a:t>熊本地震からの復旧事業に係る起債の後年度負担に備えた市債管理基金への積立</a:t>
          </a:r>
          <a:r>
            <a:rPr lang="en-US" altLang="ja-JP" sz="1300" b="0" i="0" baseline="0">
              <a:solidFill>
                <a:schemeClr val="dk1"/>
              </a:solidFill>
              <a:effectLst/>
              <a:latin typeface="+mn-lt"/>
              <a:ea typeface="+mn-ea"/>
              <a:cs typeface="+mn-cs"/>
            </a:rPr>
            <a:t>47</a:t>
          </a:r>
          <a:r>
            <a:rPr lang="ja-JP" altLang="en-US" sz="1300" b="0" i="0" baseline="0">
              <a:solidFill>
                <a:schemeClr val="dk1"/>
              </a:solidFill>
              <a:effectLst/>
              <a:latin typeface="+mn-lt"/>
              <a:ea typeface="+mn-ea"/>
              <a:cs typeface="+mn-cs"/>
            </a:rPr>
            <a:t>億円の増や、熊本地震対応に係る時間外勤務手当の約</a:t>
          </a:r>
          <a:r>
            <a:rPr lang="en-US" altLang="ja-JP" sz="1300" b="0" i="0" baseline="0">
              <a:solidFill>
                <a:schemeClr val="dk1"/>
              </a:solidFill>
              <a:effectLst/>
              <a:latin typeface="+mn-lt"/>
              <a:ea typeface="+mn-ea"/>
              <a:cs typeface="+mn-cs"/>
            </a:rPr>
            <a:t>13</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5</a:t>
          </a:r>
          <a:r>
            <a:rPr lang="ja-JP" altLang="en-US" sz="1300" b="0" i="0" baseline="0">
              <a:solidFill>
                <a:sysClr val="windowText" lastClr="000000"/>
              </a:solidFill>
              <a:effectLst/>
              <a:latin typeface="+mn-lt"/>
              <a:ea typeface="+mn-ea"/>
              <a:cs typeface="+mn-cs"/>
            </a:rPr>
            <a:t>千万円</a:t>
          </a:r>
          <a:r>
            <a:rPr lang="ja-JP" altLang="ja-JP" sz="1300" b="0" i="0" baseline="0">
              <a:solidFill>
                <a:sysClr val="windowText" lastClr="000000"/>
              </a:solidFill>
              <a:effectLst/>
              <a:latin typeface="+mn-lt"/>
              <a:ea typeface="+mn-ea"/>
              <a:cs typeface="+mn-cs"/>
            </a:rPr>
            <a:t>増などによる。</a:t>
          </a:r>
          <a:endParaRPr lang="ja-JP" altLang="ja-JP" sz="1300">
            <a:solidFill>
              <a:sysClr val="windowText" lastClr="000000"/>
            </a:solidFill>
            <a:effectLst/>
          </a:endParaRPr>
        </a:p>
        <a:p>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民生</a:t>
          </a:r>
          <a:r>
            <a:rPr lang="ja-JP" altLang="ja-JP" sz="1300" b="0" i="0" baseline="0">
              <a:solidFill>
                <a:schemeClr val="dk1"/>
              </a:solidFill>
              <a:effectLst/>
              <a:latin typeface="+mn-lt"/>
              <a:ea typeface="+mn-ea"/>
              <a:cs typeface="+mn-cs"/>
            </a:rPr>
            <a:t>費</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住民一人当たり</a:t>
          </a:r>
          <a:r>
            <a:rPr lang="ja-JP" altLang="en-US" sz="1300" b="0" i="0" baseline="0">
              <a:solidFill>
                <a:schemeClr val="dk1"/>
              </a:solidFill>
              <a:effectLst/>
              <a:latin typeface="+mn-lt"/>
              <a:ea typeface="+mn-ea"/>
              <a:cs typeface="+mn-cs"/>
            </a:rPr>
            <a:t>２０７，５３８</a:t>
          </a:r>
          <a:r>
            <a:rPr lang="ja-JP" altLang="ja-JP" sz="1300" b="0" i="0" baseline="0">
              <a:solidFill>
                <a:schemeClr val="dk1"/>
              </a:solidFill>
              <a:effectLst/>
              <a:latin typeface="+mn-lt"/>
              <a:ea typeface="+mn-ea"/>
              <a:cs typeface="+mn-cs"/>
            </a:rPr>
            <a:t>円となって</a:t>
          </a:r>
          <a:r>
            <a:rPr lang="ja-JP" altLang="en-US" sz="1300" b="0" i="0" baseline="0">
              <a:solidFill>
                <a:schemeClr val="dk1"/>
              </a:solidFill>
              <a:effectLst/>
              <a:latin typeface="+mn-lt"/>
              <a:ea typeface="+mn-ea"/>
              <a:cs typeface="+mn-cs"/>
            </a:rPr>
            <a:t>いる。</a:t>
          </a:r>
          <a:r>
            <a:rPr lang="ja-JP" altLang="ja-JP" sz="1300" b="0" i="0" baseline="0">
              <a:solidFill>
                <a:schemeClr val="dk1"/>
              </a:solidFill>
              <a:effectLst/>
              <a:latin typeface="+mn-lt"/>
              <a:ea typeface="+mn-ea"/>
              <a:cs typeface="+mn-cs"/>
            </a:rPr>
            <a:t>決算全体で見ると、前年度に比べ</a:t>
          </a:r>
          <a:r>
            <a:rPr lang="en-US" altLang="ja-JP" sz="1300" b="0" i="0" baseline="0">
              <a:solidFill>
                <a:schemeClr val="dk1"/>
              </a:solidFill>
              <a:effectLst/>
              <a:latin typeface="+mn-lt"/>
              <a:ea typeface="+mn-ea"/>
              <a:cs typeface="+mn-cs"/>
            </a:rPr>
            <a:t>251</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6,364</a:t>
          </a:r>
          <a:r>
            <a:rPr lang="ja-JP" altLang="ja-JP" sz="1300" b="0" i="0" baseline="0">
              <a:solidFill>
                <a:schemeClr val="dk1"/>
              </a:solidFill>
              <a:effectLst/>
              <a:latin typeface="+mn-lt"/>
              <a:ea typeface="+mn-ea"/>
              <a:cs typeface="+mn-cs"/>
            </a:rPr>
            <a:t>万円増の、</a:t>
          </a:r>
          <a:r>
            <a:rPr lang="en-US" altLang="ja-JP" sz="1300" b="0" i="0" baseline="0">
              <a:solidFill>
                <a:schemeClr val="dk1"/>
              </a:solidFill>
              <a:effectLst/>
              <a:latin typeface="+mn-lt"/>
              <a:ea typeface="+mn-ea"/>
              <a:cs typeface="+mn-cs"/>
            </a:rPr>
            <a:t>1,523</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0,064</a:t>
          </a:r>
          <a:r>
            <a:rPr lang="ja-JP" altLang="ja-JP" sz="1300" b="0" i="0" baseline="0">
              <a:solidFill>
                <a:schemeClr val="dk1"/>
              </a:solidFill>
              <a:effectLst/>
              <a:latin typeface="+mn-lt"/>
              <a:ea typeface="+mn-ea"/>
              <a:cs typeface="+mn-cs"/>
            </a:rPr>
            <a:t>万円となっており、</a:t>
          </a:r>
          <a:r>
            <a:rPr lang="ja-JP" altLang="en-US" sz="1300" b="0" i="0" baseline="0">
              <a:solidFill>
                <a:sysClr val="windowText" lastClr="000000"/>
              </a:solidFill>
              <a:effectLst/>
              <a:latin typeface="+mn-lt"/>
              <a:ea typeface="+mn-ea"/>
              <a:cs typeface="+mn-cs"/>
            </a:rPr>
            <a:t>熊本地震に係る被災者住宅支援事業</a:t>
          </a:r>
          <a:r>
            <a:rPr lang="ja-JP" altLang="ja-JP" sz="1300" b="0" i="0" baseline="0">
              <a:solidFill>
                <a:sysClr val="windowText" lastClr="000000"/>
              </a:solidFill>
              <a:effectLst/>
              <a:latin typeface="+mn-lt"/>
              <a:ea typeface="+mn-ea"/>
              <a:cs typeface="+mn-cs"/>
            </a:rPr>
            <a:t>の約</a:t>
          </a:r>
          <a:r>
            <a:rPr lang="en-US" altLang="ja-JP" sz="1300" b="0" i="0" baseline="0">
              <a:solidFill>
                <a:sysClr val="windowText" lastClr="000000"/>
              </a:solidFill>
              <a:effectLst/>
              <a:latin typeface="+mn-lt"/>
              <a:ea typeface="+mn-ea"/>
              <a:cs typeface="+mn-cs"/>
            </a:rPr>
            <a:t>158</a:t>
          </a:r>
          <a:r>
            <a:rPr lang="ja-JP" altLang="ja-JP" sz="1300" b="0" i="0" baseline="0">
              <a:solidFill>
                <a:sysClr val="windowText" lastClr="000000"/>
              </a:solidFill>
              <a:effectLst/>
              <a:latin typeface="+mn-lt"/>
              <a:ea typeface="+mn-ea"/>
              <a:cs typeface="+mn-cs"/>
            </a:rPr>
            <a:t>億</a:t>
          </a:r>
          <a:r>
            <a:rPr lang="en-US" altLang="ja-JP" sz="1300" b="0" i="0" baseline="0">
              <a:solidFill>
                <a:sysClr val="windowText" lastClr="000000"/>
              </a:solidFill>
              <a:effectLst/>
              <a:latin typeface="+mn-lt"/>
              <a:ea typeface="+mn-ea"/>
              <a:cs typeface="+mn-cs"/>
            </a:rPr>
            <a:t>4</a:t>
          </a:r>
          <a:r>
            <a:rPr lang="ja-JP" altLang="ja-JP" sz="1300" b="0" i="0" baseline="0">
              <a:solidFill>
                <a:sysClr val="windowText" lastClr="000000"/>
              </a:solidFill>
              <a:effectLst/>
              <a:latin typeface="+mn-lt"/>
              <a:ea typeface="+mn-ea"/>
              <a:cs typeface="+mn-cs"/>
            </a:rPr>
            <a:t>千万円の</a:t>
          </a:r>
          <a:r>
            <a:rPr lang="ja-JP" altLang="en-US" sz="1300" b="0" i="0" baseline="0">
              <a:solidFill>
                <a:sysClr val="windowText" lastClr="000000"/>
              </a:solidFill>
              <a:effectLst/>
              <a:latin typeface="+mn-lt"/>
              <a:ea typeface="+mn-ea"/>
              <a:cs typeface="+mn-cs"/>
            </a:rPr>
            <a:t>皆</a:t>
          </a:r>
          <a:r>
            <a:rPr lang="ja-JP" altLang="ja-JP" sz="1300" b="0" i="0" baseline="0">
              <a:solidFill>
                <a:sysClr val="windowText" lastClr="000000"/>
              </a:solidFill>
              <a:effectLst/>
              <a:latin typeface="+mn-lt"/>
              <a:ea typeface="+mn-ea"/>
              <a:cs typeface="+mn-cs"/>
            </a:rPr>
            <a:t>増</a:t>
          </a:r>
          <a:r>
            <a:rPr lang="ja-JP" altLang="en-US" sz="1300" b="0" i="0" baseline="0">
              <a:solidFill>
                <a:sysClr val="windowText" lastClr="000000"/>
              </a:solidFill>
              <a:effectLst/>
              <a:latin typeface="+mn-lt"/>
              <a:ea typeface="+mn-ea"/>
              <a:cs typeface="+mn-cs"/>
            </a:rPr>
            <a:t>や、避難所設置運営経費の約</a:t>
          </a:r>
          <a:r>
            <a:rPr lang="en-US" altLang="ja-JP" sz="1300" b="0" i="0" baseline="0">
              <a:solidFill>
                <a:sysClr val="windowText" lastClr="000000"/>
              </a:solidFill>
              <a:effectLst/>
              <a:latin typeface="+mn-lt"/>
              <a:ea typeface="+mn-ea"/>
              <a:cs typeface="+mn-cs"/>
            </a:rPr>
            <a:t>4</a:t>
          </a:r>
          <a:r>
            <a:rPr lang="ja-JP" altLang="en-US" sz="1300" b="0" i="0" baseline="0">
              <a:solidFill>
                <a:sysClr val="windowText" lastClr="000000"/>
              </a:solidFill>
              <a:effectLst/>
              <a:latin typeface="+mn-lt"/>
              <a:ea typeface="+mn-ea"/>
              <a:cs typeface="+mn-cs"/>
            </a:rPr>
            <a:t>億</a:t>
          </a:r>
          <a:r>
            <a:rPr lang="en-US" altLang="ja-JP" sz="1300" b="0" i="0" baseline="0">
              <a:solidFill>
                <a:sysClr val="windowText" lastClr="000000"/>
              </a:solidFill>
              <a:effectLst/>
              <a:latin typeface="+mn-lt"/>
              <a:ea typeface="+mn-ea"/>
              <a:cs typeface="+mn-cs"/>
            </a:rPr>
            <a:t>3</a:t>
          </a:r>
          <a:r>
            <a:rPr lang="ja-JP" altLang="en-US" sz="1300" b="0" i="0" baseline="0">
              <a:solidFill>
                <a:sysClr val="windowText" lastClr="000000"/>
              </a:solidFill>
              <a:effectLst/>
              <a:latin typeface="+mn-lt"/>
              <a:ea typeface="+mn-ea"/>
              <a:cs typeface="+mn-cs"/>
            </a:rPr>
            <a:t>千万円の皆増</a:t>
          </a:r>
          <a:r>
            <a:rPr lang="ja-JP" altLang="ja-JP" sz="1300" b="0" i="0" baseline="0">
              <a:solidFill>
                <a:sysClr val="windowText" lastClr="000000"/>
              </a:solidFill>
              <a:effectLst/>
              <a:latin typeface="+mn-lt"/>
              <a:ea typeface="+mn-ea"/>
              <a:cs typeface="+mn-cs"/>
            </a:rPr>
            <a:t>などによる。</a:t>
          </a:r>
          <a:endParaRPr lang="en-US" altLang="ja-JP" sz="13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衛生</a:t>
          </a:r>
          <a:r>
            <a:rPr lang="ja-JP" altLang="ja-JP" sz="1300" b="0" i="0" baseline="0">
              <a:solidFill>
                <a:schemeClr val="dk1"/>
              </a:solidFill>
              <a:effectLst/>
              <a:latin typeface="+mn-lt"/>
              <a:ea typeface="+mn-ea"/>
              <a:cs typeface="+mn-cs"/>
            </a:rPr>
            <a:t>費は、住民一人当たり</a:t>
          </a:r>
          <a:r>
            <a:rPr lang="ja-JP" altLang="en-US" sz="1300" b="0" i="0" baseline="0">
              <a:solidFill>
                <a:schemeClr val="dk1"/>
              </a:solidFill>
              <a:effectLst/>
              <a:latin typeface="+mn-lt"/>
              <a:ea typeface="+mn-ea"/>
              <a:cs typeface="+mn-cs"/>
            </a:rPr>
            <a:t>５９，５５４</a:t>
          </a:r>
          <a:r>
            <a:rPr lang="ja-JP" altLang="ja-JP" sz="1300" b="0" i="0" baseline="0">
              <a:solidFill>
                <a:schemeClr val="dk1"/>
              </a:solidFill>
              <a:effectLst/>
              <a:latin typeface="+mn-lt"/>
              <a:ea typeface="+mn-ea"/>
              <a:cs typeface="+mn-cs"/>
            </a:rPr>
            <a:t>円となっている。決算全体で見ると、前年度に比べ</a:t>
          </a:r>
          <a:r>
            <a:rPr lang="en-US" altLang="ja-JP" sz="1300" b="0" i="0" baseline="0">
              <a:solidFill>
                <a:schemeClr val="dk1"/>
              </a:solidFill>
              <a:effectLst/>
              <a:latin typeface="+mn-lt"/>
              <a:ea typeface="+mn-ea"/>
              <a:cs typeface="+mn-cs"/>
            </a:rPr>
            <a:t>177</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0,497</a:t>
          </a:r>
          <a:r>
            <a:rPr lang="ja-JP" altLang="ja-JP" sz="1300" b="0" i="0" baseline="0">
              <a:solidFill>
                <a:schemeClr val="dk1"/>
              </a:solidFill>
              <a:effectLst/>
              <a:latin typeface="+mn-lt"/>
              <a:ea typeface="+mn-ea"/>
              <a:cs typeface="+mn-cs"/>
            </a:rPr>
            <a:t>万円増の、</a:t>
          </a:r>
          <a:r>
            <a:rPr lang="en-US" altLang="ja-JP" sz="1300" b="0" i="0" baseline="0">
              <a:solidFill>
                <a:schemeClr val="dk1"/>
              </a:solidFill>
              <a:effectLst/>
              <a:latin typeface="+mn-lt"/>
              <a:ea typeface="+mn-ea"/>
              <a:cs typeface="+mn-cs"/>
            </a:rPr>
            <a:t>437</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0,325</a:t>
          </a:r>
          <a:r>
            <a:rPr lang="ja-JP" altLang="ja-JP" sz="1300" b="0" i="0" baseline="0">
              <a:solidFill>
                <a:schemeClr val="dk1"/>
              </a:solidFill>
              <a:effectLst/>
              <a:latin typeface="+mn-lt"/>
              <a:ea typeface="+mn-ea"/>
              <a:cs typeface="+mn-cs"/>
            </a:rPr>
            <a:t>万円となっており、新西部環境工場整備の終了に伴</a:t>
          </a:r>
          <a:r>
            <a:rPr lang="ja-JP" altLang="en-US" sz="1300" b="0" i="0" baseline="0">
              <a:solidFill>
                <a:schemeClr val="dk1"/>
              </a:solidFill>
              <a:effectLst/>
              <a:latin typeface="+mn-lt"/>
              <a:ea typeface="+mn-ea"/>
              <a:cs typeface="+mn-cs"/>
            </a:rPr>
            <a:t>い約</a:t>
          </a:r>
          <a:r>
            <a:rPr lang="en-US" altLang="ja-JP" sz="1300" b="0" i="0" baseline="0">
              <a:solidFill>
                <a:schemeClr val="dk1"/>
              </a:solidFill>
              <a:effectLst/>
              <a:latin typeface="+mn-lt"/>
              <a:ea typeface="+mn-ea"/>
              <a:cs typeface="+mn-cs"/>
            </a:rPr>
            <a:t>84.4</a:t>
          </a:r>
          <a:r>
            <a:rPr lang="ja-JP" altLang="en-US" sz="1300" b="0" i="0" baseline="0">
              <a:solidFill>
                <a:schemeClr val="dk1"/>
              </a:solidFill>
              <a:effectLst/>
              <a:latin typeface="+mn-lt"/>
              <a:ea typeface="+mn-ea"/>
              <a:cs typeface="+mn-cs"/>
            </a:rPr>
            <a:t>億円</a:t>
          </a:r>
          <a:r>
            <a:rPr lang="ja-JP" altLang="ja-JP" sz="1300" b="0" i="0" baseline="0">
              <a:solidFill>
                <a:schemeClr val="dk1"/>
              </a:solidFill>
              <a:effectLst/>
              <a:latin typeface="+mn-lt"/>
              <a:ea typeface="+mn-ea"/>
              <a:cs typeface="+mn-cs"/>
            </a:rPr>
            <a:t>減</a:t>
          </a:r>
          <a:r>
            <a:rPr lang="ja-JP" altLang="en-US" sz="1300" b="0" i="0" baseline="0">
              <a:solidFill>
                <a:schemeClr val="dk1"/>
              </a:solidFill>
              <a:effectLst/>
              <a:latin typeface="+mn-lt"/>
              <a:ea typeface="+mn-ea"/>
              <a:cs typeface="+mn-cs"/>
            </a:rPr>
            <a:t>となった一方、災害廃棄物処理経費の約</a:t>
          </a:r>
          <a:r>
            <a:rPr lang="en-US" altLang="ja-JP" sz="1300" b="0" i="0" baseline="0">
              <a:solidFill>
                <a:schemeClr val="dk1"/>
              </a:solidFill>
              <a:effectLst/>
              <a:latin typeface="+mn-lt"/>
              <a:ea typeface="+mn-ea"/>
              <a:cs typeface="+mn-cs"/>
            </a:rPr>
            <a:t>258</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7</a:t>
          </a:r>
          <a:r>
            <a:rPr lang="ja-JP" altLang="en-US" sz="1300" b="0" i="0" baseline="0">
              <a:solidFill>
                <a:schemeClr val="dk1"/>
              </a:solidFill>
              <a:effectLst/>
              <a:latin typeface="+mn-lt"/>
              <a:ea typeface="+mn-ea"/>
              <a:cs typeface="+mn-cs"/>
            </a:rPr>
            <a:t>千万円の皆増</a:t>
          </a:r>
          <a:r>
            <a:rPr lang="ja-JP" altLang="ja-JP" sz="1300" b="0" i="0" baseline="0">
              <a:solidFill>
                <a:schemeClr val="dk1"/>
              </a:solidFill>
              <a:effectLst/>
              <a:latin typeface="+mn-lt"/>
              <a:ea typeface="+mn-ea"/>
              <a:cs typeface="+mn-cs"/>
            </a:rPr>
            <a:t>などが主な要因である</a:t>
          </a:r>
          <a:r>
            <a:rPr lang="ja-JP" altLang="en-US" sz="1300" b="0" i="0" baseline="0">
              <a:solidFill>
                <a:schemeClr val="dk1"/>
              </a:solidFill>
              <a:effectLst/>
              <a:latin typeface="+mn-lt"/>
              <a:ea typeface="+mn-ea"/>
              <a:cs typeface="+mn-cs"/>
            </a:rPr>
            <a:t>。</a:t>
          </a:r>
          <a:endParaRPr lang="ja-JP" altLang="ja-JP" sz="1300">
            <a:solidFill>
              <a:srgbClr val="FF0000"/>
            </a:solidFill>
            <a:effectLst/>
          </a:endParaRPr>
        </a:p>
        <a:p>
          <a:r>
            <a:rPr lang="ja-JP" altLang="en-US" sz="1300">
              <a:solidFill>
                <a:sysClr val="windowText" lastClr="000000"/>
              </a:solidFill>
              <a:effectLst/>
            </a:rPr>
            <a:t>・災害復旧費は、住民一人当たり１８，１５１円となっている。決算全体で見ると、前年度に比べ</a:t>
          </a:r>
          <a:r>
            <a:rPr lang="en-US" altLang="ja-JP" sz="1300">
              <a:solidFill>
                <a:sysClr val="windowText" lastClr="000000"/>
              </a:solidFill>
              <a:effectLst/>
            </a:rPr>
            <a:t>128</a:t>
          </a:r>
          <a:r>
            <a:rPr lang="ja-JP" altLang="en-US" sz="1300">
              <a:solidFill>
                <a:sysClr val="windowText" lastClr="000000"/>
              </a:solidFill>
              <a:effectLst/>
            </a:rPr>
            <a:t>億</a:t>
          </a:r>
          <a:r>
            <a:rPr lang="en-US" altLang="ja-JP" sz="1300">
              <a:solidFill>
                <a:sysClr val="windowText" lastClr="000000"/>
              </a:solidFill>
              <a:effectLst/>
            </a:rPr>
            <a:t>4,067</a:t>
          </a:r>
          <a:r>
            <a:rPr lang="ja-JP" altLang="en-US" sz="1300">
              <a:solidFill>
                <a:sysClr val="windowText" lastClr="000000"/>
              </a:solidFill>
              <a:effectLst/>
            </a:rPr>
            <a:t>万円増の、</a:t>
          </a:r>
          <a:r>
            <a:rPr lang="en-US" altLang="ja-JP" sz="1300">
              <a:solidFill>
                <a:sysClr val="windowText" lastClr="000000"/>
              </a:solidFill>
              <a:effectLst/>
            </a:rPr>
            <a:t>133</a:t>
          </a:r>
          <a:r>
            <a:rPr lang="ja-JP" altLang="en-US" sz="1300">
              <a:solidFill>
                <a:sysClr val="windowText" lastClr="000000"/>
              </a:solidFill>
              <a:effectLst/>
            </a:rPr>
            <a:t>億</a:t>
          </a:r>
          <a:r>
            <a:rPr lang="en-US" altLang="ja-JP" sz="1300">
              <a:solidFill>
                <a:sysClr val="windowText" lastClr="000000"/>
              </a:solidFill>
              <a:effectLst/>
            </a:rPr>
            <a:t>1,995</a:t>
          </a:r>
          <a:r>
            <a:rPr lang="ja-JP" altLang="en-US" sz="1300">
              <a:solidFill>
                <a:sysClr val="windowText" lastClr="000000"/>
              </a:solidFill>
              <a:effectLst/>
            </a:rPr>
            <a:t>万円となっており、</a:t>
          </a:r>
          <a:r>
            <a:rPr lang="ja-JP" altLang="ja-JP" sz="1300" b="0" i="0" baseline="0">
              <a:solidFill>
                <a:sysClr val="windowText" lastClr="000000"/>
              </a:solidFill>
              <a:effectLst/>
              <a:latin typeface="+mn-lt"/>
              <a:ea typeface="+mn-ea"/>
              <a:cs typeface="+mn-cs"/>
            </a:rPr>
            <a:t>熊本地震災害復旧に係る事業費の約</a:t>
          </a:r>
          <a:r>
            <a:rPr lang="en-US" altLang="ja-JP" sz="1300" b="0" i="0" baseline="0">
              <a:solidFill>
                <a:sysClr val="windowText" lastClr="000000"/>
              </a:solidFill>
              <a:effectLst/>
              <a:latin typeface="+mn-lt"/>
              <a:ea typeface="+mn-ea"/>
              <a:cs typeface="+mn-cs"/>
            </a:rPr>
            <a:t>129.4</a:t>
          </a:r>
          <a:r>
            <a:rPr lang="ja-JP" altLang="ja-JP" sz="1300" b="0" i="0" baseline="0">
              <a:solidFill>
                <a:sysClr val="windowText" lastClr="000000"/>
              </a:solidFill>
              <a:effectLst/>
              <a:latin typeface="+mn-lt"/>
              <a:ea typeface="+mn-ea"/>
              <a:cs typeface="+mn-cs"/>
            </a:rPr>
            <a:t>億円が皆増したことが主な要因である。</a:t>
          </a:r>
          <a:endParaRPr lang="ja-JP" altLang="ja-JP" sz="13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財政調整基金残高は、</a:t>
          </a:r>
          <a:r>
            <a:rPr kumimoji="1" lang="ja-JP" altLang="en-US" sz="1400">
              <a:solidFill>
                <a:schemeClr val="dk1"/>
              </a:solidFill>
              <a:effectLst/>
              <a:latin typeface="+mn-lt"/>
              <a:ea typeface="+mn-ea"/>
              <a:cs typeface="+mn-cs"/>
            </a:rPr>
            <a:t>震災関連事業の財源として約３０億円を取り崩した結果、平成２８年度末残高で約７１億円となった</a:t>
          </a:r>
          <a:r>
            <a:rPr kumimoji="1" lang="ja-JP" altLang="ja-JP" sz="1400">
              <a:solidFill>
                <a:schemeClr val="dk1"/>
              </a:solidFill>
              <a:effectLst/>
              <a:latin typeface="+mn-lt"/>
              <a:ea typeface="+mn-ea"/>
              <a:cs typeface="+mn-cs"/>
            </a:rPr>
            <a:t>。</a:t>
          </a:r>
          <a:endParaRPr lang="ja-JP" altLang="ja-JP" sz="1400">
            <a:effectLst/>
          </a:endParaRPr>
        </a:p>
        <a:p>
          <a:r>
            <a:rPr kumimoji="1" lang="ja-JP" altLang="en-US" sz="1400">
              <a:solidFill>
                <a:schemeClr val="dk1"/>
              </a:solidFill>
              <a:effectLst/>
              <a:latin typeface="+mn-lt"/>
              <a:ea typeface="+mn-ea"/>
              <a:cs typeface="+mn-cs"/>
            </a:rPr>
            <a:t>・実質収支は、決算剰余金に加え、一時的に普通会計で受け入れた熊本城関係寄附金収入等により、５０．９億円（前年度比＋９．９億円）となった。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実質単年度収支は、</a:t>
          </a:r>
          <a:r>
            <a:rPr kumimoji="1" lang="ja-JP" altLang="en-US" sz="1400">
              <a:solidFill>
                <a:schemeClr val="dk1"/>
              </a:solidFill>
              <a:effectLst/>
              <a:latin typeface="+mn-lt"/>
              <a:ea typeface="+mn-ea"/>
              <a:cs typeface="+mn-cs"/>
            </a:rPr>
            <a:t>震災関連事業費の皆増等に</a:t>
          </a:r>
          <a:r>
            <a:rPr kumimoji="1" lang="ja-JP" altLang="ja-JP" sz="1400">
              <a:solidFill>
                <a:schemeClr val="dk1"/>
              </a:solidFill>
              <a:effectLst/>
              <a:latin typeface="+mn-lt"/>
              <a:ea typeface="+mn-ea"/>
              <a:cs typeface="+mn-cs"/>
            </a:rPr>
            <a:t>より、決算額ベースで</a:t>
          </a:r>
          <a:r>
            <a:rPr kumimoji="1" lang="ja-JP" altLang="en-US" sz="1400">
              <a:solidFill>
                <a:schemeClr val="dk1"/>
              </a:solidFill>
              <a:effectLst/>
              <a:latin typeface="+mn-lt"/>
              <a:ea typeface="+mn-ea"/>
              <a:cs typeface="+mn-cs"/>
            </a:rPr>
            <a:t>約</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億</a:t>
          </a:r>
          <a:r>
            <a:rPr kumimoji="1" lang="ja-JP" altLang="en-US" sz="1400">
              <a:solidFill>
                <a:schemeClr val="dk1"/>
              </a:solidFill>
              <a:effectLst/>
              <a:latin typeface="+mn-lt"/>
              <a:ea typeface="+mn-ea"/>
              <a:cs typeface="+mn-cs"/>
            </a:rPr>
            <a:t>円</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赤字</a:t>
          </a:r>
          <a:r>
            <a:rPr kumimoji="1" lang="ja-JP" altLang="ja-JP" sz="1400">
              <a:solidFill>
                <a:schemeClr val="dk1"/>
              </a:solidFill>
              <a:effectLst/>
              <a:latin typeface="+mn-lt"/>
              <a:ea typeface="+mn-ea"/>
              <a:cs typeface="+mn-cs"/>
            </a:rPr>
            <a:t>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国民健康保険会計については、熊本地震に伴う保険料及び一部負担金の減免を実施したものの、全額国庫補助の対象となっていることから収支への影響はなく、震災に伴う減免を除く保険料調定額が、保険料改定に伴い増加していること等から、昨年度の単年度収支</a:t>
          </a:r>
          <a:r>
            <a:rPr kumimoji="1" lang="en-US" altLang="ja-JP" sz="1400">
              <a:latin typeface="ＭＳ ゴシック" pitchFamily="49" charset="-128"/>
              <a:ea typeface="ＭＳ ゴシック" pitchFamily="49" charset="-128"/>
            </a:rPr>
            <a:t>20.2</a:t>
          </a:r>
          <a:r>
            <a:rPr kumimoji="1" lang="ja-JP" altLang="en-US" sz="1400">
              <a:latin typeface="ＭＳ ゴシック" pitchFamily="49" charset="-128"/>
              <a:ea typeface="ＭＳ ゴシック" pitchFamily="49" charset="-128"/>
            </a:rPr>
            <a:t>億円の赤字に比べ、</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億円の赤字と、大幅に収支が改善したもの。</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・しかしながら、依然として累積赤字を抱えていることから、</a:t>
          </a:r>
          <a:r>
            <a:rPr kumimoji="1" lang="ja-JP" altLang="ja-JP" sz="1400">
              <a:solidFill>
                <a:schemeClr val="dk1"/>
              </a:solidFill>
              <a:effectLst/>
              <a:latin typeface="+mn-lt"/>
              <a:ea typeface="+mn-ea"/>
              <a:cs typeface="+mn-cs"/>
            </a:rPr>
            <a:t>国民健康保険については、今後も引き続き、保険料収納率の向上対策や医療費の適正化等に積極的に取り組</a:t>
          </a:r>
          <a:r>
            <a:rPr kumimoji="1" lang="ja-JP" altLang="en-US" sz="1400">
              <a:solidFill>
                <a:schemeClr val="dk1"/>
              </a:solidFill>
              <a:effectLst/>
              <a:latin typeface="+mn-lt"/>
              <a:ea typeface="+mn-ea"/>
              <a:cs typeface="+mn-cs"/>
            </a:rPr>
            <a:t>み、</a:t>
          </a:r>
          <a:r>
            <a:rPr kumimoji="1" lang="ja-JP" altLang="en-US" sz="1400">
              <a:latin typeface="ＭＳ ゴシック" pitchFamily="49" charset="-128"/>
              <a:ea typeface="ＭＳ ゴシック" pitchFamily="49" charset="-128"/>
            </a:rPr>
            <a:t>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375756318</v>
      </c>
      <c r="BO4" s="381"/>
      <c r="BP4" s="381"/>
      <c r="BQ4" s="381"/>
      <c r="BR4" s="381"/>
      <c r="BS4" s="381"/>
      <c r="BT4" s="381"/>
      <c r="BU4" s="382"/>
      <c r="BV4" s="380">
        <v>313518836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3.2</v>
      </c>
      <c r="CU4" s="387"/>
      <c r="CV4" s="387"/>
      <c r="CW4" s="387"/>
      <c r="CX4" s="387"/>
      <c r="CY4" s="387"/>
      <c r="CZ4" s="387"/>
      <c r="DA4" s="388"/>
      <c r="DB4" s="386">
        <v>2.6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364822404</v>
      </c>
      <c r="BO5" s="418"/>
      <c r="BP5" s="418"/>
      <c r="BQ5" s="418"/>
      <c r="BR5" s="418"/>
      <c r="BS5" s="418"/>
      <c r="BT5" s="418"/>
      <c r="BU5" s="419"/>
      <c r="BV5" s="417">
        <v>308162476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92.4</v>
      </c>
      <c r="CU5" s="415"/>
      <c r="CV5" s="415"/>
      <c r="CW5" s="415"/>
      <c r="CX5" s="415"/>
      <c r="CY5" s="415"/>
      <c r="CZ5" s="415"/>
      <c r="DA5" s="416"/>
      <c r="DB5" s="414">
        <v>90.9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10933914</v>
      </c>
      <c r="BO6" s="418"/>
      <c r="BP6" s="418"/>
      <c r="BQ6" s="418"/>
      <c r="BR6" s="418"/>
      <c r="BS6" s="418"/>
      <c r="BT6" s="418"/>
      <c r="BU6" s="419"/>
      <c r="BV6" s="417">
        <v>5356360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103.6</v>
      </c>
      <c r="CU6" s="455"/>
      <c r="CV6" s="455"/>
      <c r="CW6" s="455"/>
      <c r="CX6" s="455"/>
      <c r="CY6" s="455"/>
      <c r="CZ6" s="455"/>
      <c r="DA6" s="456"/>
      <c r="DB6" s="454">
        <v>102.6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5847332</v>
      </c>
      <c r="BO7" s="418"/>
      <c r="BP7" s="418"/>
      <c r="BQ7" s="418"/>
      <c r="BR7" s="418"/>
      <c r="BS7" s="418"/>
      <c r="BT7" s="418"/>
      <c r="BU7" s="419"/>
      <c r="BV7" s="417">
        <v>1258280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161218179</v>
      </c>
      <c r="CU7" s="418"/>
      <c r="CV7" s="418"/>
      <c r="CW7" s="418"/>
      <c r="CX7" s="418"/>
      <c r="CY7" s="418"/>
      <c r="CZ7" s="418"/>
      <c r="DA7" s="419"/>
      <c r="DB7" s="417">
        <v>159090833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5086582</v>
      </c>
      <c r="BO8" s="418"/>
      <c r="BP8" s="418"/>
      <c r="BQ8" s="418"/>
      <c r="BR8" s="418"/>
      <c r="BS8" s="418"/>
      <c r="BT8" s="418"/>
      <c r="BU8" s="419"/>
      <c r="BV8" s="417">
        <v>4098080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0.72</v>
      </c>
      <c r="CU8" s="458"/>
      <c r="CV8" s="458"/>
      <c r="CW8" s="458"/>
      <c r="CX8" s="458"/>
      <c r="CY8" s="458"/>
      <c r="CZ8" s="458"/>
      <c r="DA8" s="459"/>
      <c r="DB8" s="457">
        <v>0.71</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740822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988502</v>
      </c>
      <c r="BO9" s="418"/>
      <c r="BP9" s="418"/>
      <c r="BQ9" s="418"/>
      <c r="BR9" s="418"/>
      <c r="BS9" s="418"/>
      <c r="BT9" s="418"/>
      <c r="BU9" s="419"/>
      <c r="BV9" s="417">
        <v>1090825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15.1</v>
      </c>
      <c r="CU9" s="415"/>
      <c r="CV9" s="415"/>
      <c r="CW9" s="415"/>
      <c r="CX9" s="415"/>
      <c r="CY9" s="415"/>
      <c r="CZ9" s="415"/>
      <c r="DA9" s="416"/>
      <c r="DB9" s="414">
        <v>16.2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734474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1524501</v>
      </c>
      <c r="BO10" s="418"/>
      <c r="BP10" s="418"/>
      <c r="BQ10" s="418"/>
      <c r="BR10" s="418"/>
      <c r="BS10" s="418"/>
      <c r="BT10" s="418"/>
      <c r="BU10" s="419"/>
      <c r="BV10" s="417">
        <v>1737517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38059</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733844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4510000</v>
      </c>
      <c r="BO12" s="418"/>
      <c r="BP12" s="418"/>
      <c r="BQ12" s="418"/>
      <c r="BR12" s="418"/>
      <c r="BS12" s="418"/>
      <c r="BT12" s="418"/>
      <c r="BU12" s="419"/>
      <c r="BV12" s="417">
        <v>1720000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729092</v>
      </c>
      <c r="S13" s="499"/>
      <c r="T13" s="499"/>
      <c r="U13" s="499"/>
      <c r="V13" s="500"/>
      <c r="W13" s="433" t="s">
        <v>124</v>
      </c>
      <c r="X13" s="434"/>
      <c r="Y13" s="434"/>
      <c r="Z13" s="434"/>
      <c r="AA13" s="434"/>
      <c r="AB13" s="424"/>
      <c r="AC13" s="468">
        <v>12472</v>
      </c>
      <c r="AD13" s="469"/>
      <c r="AE13" s="469"/>
      <c r="AF13" s="469"/>
      <c r="AG13" s="508"/>
      <c r="AH13" s="468">
        <v>12280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-1996997</v>
      </c>
      <c r="BO13" s="418"/>
      <c r="BP13" s="418"/>
      <c r="BQ13" s="418"/>
      <c r="BR13" s="418"/>
      <c r="BS13" s="418"/>
      <c r="BT13" s="418"/>
      <c r="BU13" s="419"/>
      <c r="BV13" s="417">
        <v>1146401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9.3000000000000007</v>
      </c>
      <c r="CU13" s="415"/>
      <c r="CV13" s="415"/>
      <c r="CW13" s="415"/>
      <c r="CX13" s="415"/>
      <c r="CY13" s="415"/>
      <c r="CZ13" s="415"/>
      <c r="DA13" s="416"/>
      <c r="DB13" s="414">
        <v>9.6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735234</v>
      </c>
      <c r="S14" s="499"/>
      <c r="T14" s="499"/>
      <c r="U14" s="499"/>
      <c r="V14" s="500"/>
      <c r="W14" s="407"/>
      <c r="X14" s="408"/>
      <c r="Y14" s="408"/>
      <c r="Z14" s="408"/>
      <c r="AA14" s="408"/>
      <c r="AB14" s="397"/>
      <c r="AC14" s="501">
        <v>3.8</v>
      </c>
      <c r="AD14" s="502"/>
      <c r="AE14" s="502"/>
      <c r="AF14" s="502"/>
      <c r="AG14" s="503"/>
      <c r="AH14" s="501">
        <v>3.9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124</v>
      </c>
      <c r="CU14" s="513"/>
      <c r="CV14" s="513"/>
      <c r="CW14" s="513"/>
      <c r="CX14" s="513"/>
      <c r="CY14" s="513"/>
      <c r="CZ14" s="513"/>
      <c r="DA14" s="514"/>
      <c r="DB14" s="512">
        <v>125.5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730589</v>
      </c>
      <c r="S15" s="499"/>
      <c r="T15" s="499"/>
      <c r="U15" s="499"/>
      <c r="V15" s="500"/>
      <c r="W15" s="433" t="s">
        <v>131</v>
      </c>
      <c r="X15" s="434"/>
      <c r="Y15" s="434"/>
      <c r="Z15" s="434"/>
      <c r="AA15" s="434"/>
      <c r="AB15" s="424"/>
      <c r="AC15" s="468">
        <v>55443</v>
      </c>
      <c r="AD15" s="469"/>
      <c r="AE15" s="469"/>
      <c r="AF15" s="469"/>
      <c r="AG15" s="508"/>
      <c r="AH15" s="468">
        <v>53403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87340717</v>
      </c>
      <c r="BO15" s="381"/>
      <c r="BP15" s="381"/>
      <c r="BQ15" s="381"/>
      <c r="BR15" s="381"/>
      <c r="BS15" s="381"/>
      <c r="BT15" s="381"/>
      <c r="BU15" s="382"/>
      <c r="BV15" s="380">
        <v>84722897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17</v>
      </c>
      <c r="AD16" s="502"/>
      <c r="AE16" s="502"/>
      <c r="AF16" s="502"/>
      <c r="AG16" s="503"/>
      <c r="AH16" s="501">
        <v>16.8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118999191</v>
      </c>
      <c r="BO16" s="418"/>
      <c r="BP16" s="418"/>
      <c r="BQ16" s="418"/>
      <c r="BR16" s="418"/>
      <c r="BS16" s="418"/>
      <c r="BT16" s="418"/>
      <c r="BU16" s="419"/>
      <c r="BV16" s="417">
        <v>116040808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257637</v>
      </c>
      <c r="AD17" s="469"/>
      <c r="AE17" s="469"/>
      <c r="AF17" s="469"/>
      <c r="AG17" s="508"/>
      <c r="AH17" s="468">
        <v>251965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112211611</v>
      </c>
      <c r="BO17" s="418"/>
      <c r="BP17" s="418"/>
      <c r="BQ17" s="418"/>
      <c r="BR17" s="418"/>
      <c r="BS17" s="418"/>
      <c r="BT17" s="418"/>
      <c r="BU17" s="419"/>
      <c r="BV17" s="417">
        <v>108744670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390.32</v>
      </c>
      <c r="M18" s="530"/>
      <c r="N18" s="530"/>
      <c r="O18" s="530"/>
      <c r="P18" s="530"/>
      <c r="Q18" s="530"/>
      <c r="R18" s="531"/>
      <c r="S18" s="531"/>
      <c r="T18" s="531"/>
      <c r="U18" s="531"/>
      <c r="V18" s="532"/>
      <c r="W18" s="435"/>
      <c r="X18" s="436"/>
      <c r="Y18" s="436"/>
      <c r="Z18" s="436"/>
      <c r="AA18" s="436"/>
      <c r="AB18" s="427"/>
      <c r="AC18" s="533">
        <v>79.099999999999994</v>
      </c>
      <c r="AD18" s="534"/>
      <c r="AE18" s="534"/>
      <c r="AF18" s="534"/>
      <c r="AG18" s="535"/>
      <c r="AH18" s="533">
        <v>79.3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149853513</v>
      </c>
      <c r="BO18" s="418"/>
      <c r="BP18" s="418"/>
      <c r="BQ18" s="418"/>
      <c r="BR18" s="418"/>
      <c r="BS18" s="418"/>
      <c r="BT18" s="418"/>
      <c r="BU18" s="419"/>
      <c r="BV18" s="417">
        <v>150864065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1898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197083858</v>
      </c>
      <c r="BO19" s="418"/>
      <c r="BP19" s="418"/>
      <c r="BQ19" s="418"/>
      <c r="BR19" s="418"/>
      <c r="BS19" s="418"/>
      <c r="BT19" s="418"/>
      <c r="BU19" s="419"/>
      <c r="BV19" s="417">
        <v>183235293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315456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397939242</v>
      </c>
      <c r="BO23" s="418"/>
      <c r="BP23" s="418"/>
      <c r="BQ23" s="418"/>
      <c r="BR23" s="418"/>
      <c r="BS23" s="418"/>
      <c r="BT23" s="418"/>
      <c r="BU23" s="419"/>
      <c r="BV23" s="417">
        <v>365993491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11860</v>
      </c>
      <c r="R24" s="469"/>
      <c r="S24" s="469"/>
      <c r="T24" s="469"/>
      <c r="U24" s="469"/>
      <c r="V24" s="508"/>
      <c r="W24" s="563"/>
      <c r="X24" s="551"/>
      <c r="Y24" s="552"/>
      <c r="Z24" s="467" t="s">
        <v>154</v>
      </c>
      <c r="AA24" s="447"/>
      <c r="AB24" s="447"/>
      <c r="AC24" s="447"/>
      <c r="AD24" s="447"/>
      <c r="AE24" s="447"/>
      <c r="AF24" s="447"/>
      <c r="AG24" s="448"/>
      <c r="AH24" s="468">
        <v>4884</v>
      </c>
      <c r="AI24" s="469"/>
      <c r="AJ24" s="469"/>
      <c r="AK24" s="469"/>
      <c r="AL24" s="508"/>
      <c r="AM24" s="468">
        <v>15946260</v>
      </c>
      <c r="AN24" s="469"/>
      <c r="AO24" s="469"/>
      <c r="AP24" s="469"/>
      <c r="AQ24" s="469"/>
      <c r="AR24" s="508"/>
      <c r="AS24" s="468">
        <v>3265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245115157</v>
      </c>
      <c r="BO24" s="418"/>
      <c r="BP24" s="418"/>
      <c r="BQ24" s="418"/>
      <c r="BR24" s="418"/>
      <c r="BS24" s="418"/>
      <c r="BT24" s="418"/>
      <c r="BU24" s="419"/>
      <c r="BV24" s="417">
        <v>230833666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2</v>
      </c>
      <c r="M25" s="469"/>
      <c r="N25" s="469"/>
      <c r="O25" s="469"/>
      <c r="P25" s="508"/>
      <c r="Q25" s="468">
        <v>9440</v>
      </c>
      <c r="R25" s="469"/>
      <c r="S25" s="469"/>
      <c r="T25" s="469"/>
      <c r="U25" s="469"/>
      <c r="V25" s="508"/>
      <c r="W25" s="563"/>
      <c r="X25" s="551"/>
      <c r="Y25" s="552"/>
      <c r="Z25" s="467" t="s">
        <v>157</v>
      </c>
      <c r="AA25" s="447"/>
      <c r="AB25" s="447"/>
      <c r="AC25" s="447"/>
      <c r="AD25" s="447"/>
      <c r="AE25" s="447"/>
      <c r="AF25" s="447"/>
      <c r="AG25" s="448"/>
      <c r="AH25" s="468">
        <v>802</v>
      </c>
      <c r="AI25" s="469"/>
      <c r="AJ25" s="469"/>
      <c r="AK25" s="469"/>
      <c r="AL25" s="508"/>
      <c r="AM25" s="468">
        <v>2453318</v>
      </c>
      <c r="AN25" s="469"/>
      <c r="AO25" s="469"/>
      <c r="AP25" s="469"/>
      <c r="AQ25" s="469"/>
      <c r="AR25" s="508"/>
      <c r="AS25" s="468">
        <v>3059</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82076242</v>
      </c>
      <c r="BO25" s="381"/>
      <c r="BP25" s="381"/>
      <c r="BQ25" s="381"/>
      <c r="BR25" s="381"/>
      <c r="BS25" s="381"/>
      <c r="BT25" s="381"/>
      <c r="BU25" s="382"/>
      <c r="BV25" s="380">
        <v>52324659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7030</v>
      </c>
      <c r="R26" s="469"/>
      <c r="S26" s="469"/>
      <c r="T26" s="469"/>
      <c r="U26" s="469"/>
      <c r="V26" s="508"/>
      <c r="W26" s="563"/>
      <c r="X26" s="551"/>
      <c r="Y26" s="552"/>
      <c r="Z26" s="467" t="s">
        <v>160</v>
      </c>
      <c r="AA26" s="573"/>
      <c r="AB26" s="573"/>
      <c r="AC26" s="573"/>
      <c r="AD26" s="573"/>
      <c r="AE26" s="573"/>
      <c r="AF26" s="573"/>
      <c r="AG26" s="574"/>
      <c r="AH26" s="468">
        <v>518</v>
      </c>
      <c r="AI26" s="469"/>
      <c r="AJ26" s="469"/>
      <c r="AK26" s="469"/>
      <c r="AL26" s="508"/>
      <c r="AM26" s="468">
        <v>1872052</v>
      </c>
      <c r="AN26" s="469"/>
      <c r="AO26" s="469"/>
      <c r="AP26" s="469"/>
      <c r="AQ26" s="469"/>
      <c r="AR26" s="508"/>
      <c r="AS26" s="468">
        <v>3614</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v>3279784</v>
      </c>
      <c r="BO26" s="418"/>
      <c r="BP26" s="418"/>
      <c r="BQ26" s="418"/>
      <c r="BR26" s="418"/>
      <c r="BS26" s="418"/>
      <c r="BT26" s="418"/>
      <c r="BU26" s="419"/>
      <c r="BV26" s="417">
        <v>1854588</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8180</v>
      </c>
      <c r="R27" s="469"/>
      <c r="S27" s="469"/>
      <c r="T27" s="469"/>
      <c r="U27" s="469"/>
      <c r="V27" s="508"/>
      <c r="W27" s="563"/>
      <c r="X27" s="551"/>
      <c r="Y27" s="552"/>
      <c r="Z27" s="467" t="s">
        <v>163</v>
      </c>
      <c r="AA27" s="447"/>
      <c r="AB27" s="447"/>
      <c r="AC27" s="447"/>
      <c r="AD27" s="447"/>
      <c r="AE27" s="447"/>
      <c r="AF27" s="447"/>
      <c r="AG27" s="448"/>
      <c r="AH27" s="468">
        <v>3525</v>
      </c>
      <c r="AI27" s="469"/>
      <c r="AJ27" s="469"/>
      <c r="AK27" s="469"/>
      <c r="AL27" s="508"/>
      <c r="AM27" s="468">
        <v>13667125</v>
      </c>
      <c r="AN27" s="469"/>
      <c r="AO27" s="469"/>
      <c r="AP27" s="469"/>
      <c r="AQ27" s="469"/>
      <c r="AR27" s="508"/>
      <c r="AS27" s="468">
        <v>3877</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7440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7089568</v>
      </c>
      <c r="BO28" s="381"/>
      <c r="BP28" s="381"/>
      <c r="BQ28" s="381"/>
      <c r="BR28" s="381"/>
      <c r="BS28" s="381"/>
      <c r="BT28" s="381"/>
      <c r="BU28" s="382"/>
      <c r="BV28" s="380">
        <v>10075067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46</v>
      </c>
      <c r="M29" s="469"/>
      <c r="N29" s="469"/>
      <c r="O29" s="469"/>
      <c r="P29" s="508"/>
      <c r="Q29" s="468">
        <v>6740</v>
      </c>
      <c r="R29" s="469"/>
      <c r="S29" s="469"/>
      <c r="T29" s="469"/>
      <c r="U29" s="469"/>
      <c r="V29" s="508"/>
      <c r="W29" s="564"/>
      <c r="X29" s="565"/>
      <c r="Y29" s="566"/>
      <c r="Z29" s="467" t="s">
        <v>170</v>
      </c>
      <c r="AA29" s="447"/>
      <c r="AB29" s="447"/>
      <c r="AC29" s="447"/>
      <c r="AD29" s="447"/>
      <c r="AE29" s="447"/>
      <c r="AF29" s="447"/>
      <c r="AG29" s="448"/>
      <c r="AH29" s="468">
        <v>8409</v>
      </c>
      <c r="AI29" s="469"/>
      <c r="AJ29" s="469"/>
      <c r="AK29" s="469"/>
      <c r="AL29" s="508"/>
      <c r="AM29" s="468">
        <v>29613385</v>
      </c>
      <c r="AN29" s="469"/>
      <c r="AO29" s="469"/>
      <c r="AP29" s="469"/>
      <c r="AQ29" s="469"/>
      <c r="AR29" s="508"/>
      <c r="AS29" s="468">
        <v>3522</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5387197</v>
      </c>
      <c r="BO29" s="418"/>
      <c r="BP29" s="418"/>
      <c r="BQ29" s="418"/>
      <c r="BR29" s="418"/>
      <c r="BS29" s="418"/>
      <c r="BT29" s="418"/>
      <c r="BU29" s="419"/>
      <c r="BV29" s="417">
        <v>687197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100.9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4617865</v>
      </c>
      <c r="BO30" s="587"/>
      <c r="BP30" s="587"/>
      <c r="BQ30" s="587"/>
      <c r="BR30" s="587"/>
      <c r="BS30" s="587"/>
      <c r="BT30" s="587"/>
      <c r="BU30" s="588"/>
      <c r="BV30" s="586">
        <v>2799082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9</v>
      </c>
      <c r="V34" s="598"/>
      <c r="W34" s="599" t="str">
        <f>IF('各会計、関係団体の財政状況及び健全化判断比率'!B28="","",'各会計、関係団体の財政状況及び健全化判断比率'!B28)</f>
        <v>国民健康保険会計</v>
      </c>
      <c r="X34" s="599"/>
      <c r="Y34" s="599"/>
      <c r="Z34" s="599"/>
      <c r="AA34" s="599"/>
      <c r="AB34" s="599"/>
      <c r="AC34" s="599"/>
      <c r="AD34" s="599"/>
      <c r="AE34" s="599"/>
      <c r="AF34" s="599"/>
      <c r="AG34" s="599"/>
      <c r="AH34" s="599"/>
      <c r="AI34" s="599"/>
      <c r="AJ34" s="599"/>
      <c r="AK34" s="599"/>
      <c r="AL34" s="167"/>
      <c r="AM34" s="598">
        <f>IF(AO34="","",MAX(C34:D43,U34:V43)+1)</f>
        <v>14</v>
      </c>
      <c r="AN34" s="598"/>
      <c r="AO34" s="599" t="str">
        <f>IF('各会計、関係団体の財政状況及び健全化判断比率'!B33="","",'各会計、関係団体の財政状況及び健全化判断比率'!B33)</f>
        <v>病院事業会計</v>
      </c>
      <c r="AP34" s="599"/>
      <c r="AQ34" s="599"/>
      <c r="AR34" s="599"/>
      <c r="AS34" s="599"/>
      <c r="AT34" s="599"/>
      <c r="AU34" s="599"/>
      <c r="AV34" s="599"/>
      <c r="AW34" s="599"/>
      <c r="AX34" s="599"/>
      <c r="AY34" s="599"/>
      <c r="AZ34" s="599"/>
      <c r="BA34" s="599"/>
      <c r="BB34" s="599"/>
      <c r="BC34" s="599"/>
      <c r="BD34" s="167"/>
      <c r="BE34" s="598">
        <f>IF(BG34="","",MAX(C34:D43,U34:V43,AM34:AN43)+1)</f>
        <v>19</v>
      </c>
      <c r="BF34" s="598"/>
      <c r="BG34" s="599" t="str">
        <f>IF('各会計、関係団体の財政状況及び健全化判断比率'!B38="","",'各会計、関係団体の財政状況及び健全化判断比率'!B38)</f>
        <v>農業集落排水事業会計</v>
      </c>
      <c r="BH34" s="599"/>
      <c r="BI34" s="599"/>
      <c r="BJ34" s="599"/>
      <c r="BK34" s="599"/>
      <c r="BL34" s="599"/>
      <c r="BM34" s="599"/>
      <c r="BN34" s="599"/>
      <c r="BO34" s="599"/>
      <c r="BP34" s="599"/>
      <c r="BQ34" s="599"/>
      <c r="BR34" s="599"/>
      <c r="BS34" s="599"/>
      <c r="BT34" s="599"/>
      <c r="BU34" s="599"/>
      <c r="BV34" s="167"/>
      <c r="BW34" s="598">
        <f>IF(BY34="","",MAX(C34:D43,U34:V43,AM34:AN43,BE34:BF43)+1)</f>
        <v>21</v>
      </c>
      <c r="BX34" s="598"/>
      <c r="BY34" s="599" t="str">
        <f>IF('各会計、関係団体の財政状況及び健全化判断比率'!B68="","",'各会計、関係団体の財政状況及び健全化判断比率'!B68)</f>
        <v>山鹿植木広域行政事務組合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熊本市勤労者福祉センター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母子父子寡婦福祉資金貸付事業会計</v>
      </c>
      <c r="F35" s="599"/>
      <c r="G35" s="599"/>
      <c r="H35" s="599"/>
      <c r="I35" s="599"/>
      <c r="J35" s="599"/>
      <c r="K35" s="599"/>
      <c r="L35" s="599"/>
      <c r="M35" s="599"/>
      <c r="N35" s="599"/>
      <c r="O35" s="599"/>
      <c r="P35" s="599"/>
      <c r="Q35" s="599"/>
      <c r="R35" s="599"/>
      <c r="S35" s="599"/>
      <c r="T35" s="167"/>
      <c r="U35" s="598">
        <f>IF(W35="","",U34+1)</f>
        <v>10</v>
      </c>
      <c r="V35" s="598"/>
      <c r="W35" s="599" t="str">
        <f>IF('各会計、関係団体の財政状況及び健全化判断比率'!B29="","",'各会計、関係団体の財政状況及び健全化判断比率'!B29)</f>
        <v>介護保険会計</v>
      </c>
      <c r="X35" s="599"/>
      <c r="Y35" s="599"/>
      <c r="Z35" s="599"/>
      <c r="AA35" s="599"/>
      <c r="AB35" s="599"/>
      <c r="AC35" s="599"/>
      <c r="AD35" s="599"/>
      <c r="AE35" s="599"/>
      <c r="AF35" s="599"/>
      <c r="AG35" s="599"/>
      <c r="AH35" s="599"/>
      <c r="AI35" s="599"/>
      <c r="AJ35" s="599"/>
      <c r="AK35" s="599"/>
      <c r="AL35" s="167"/>
      <c r="AM35" s="598">
        <f t="shared" ref="AM35:AM43" si="0">IF(AO35="","",AM34+1)</f>
        <v>15</v>
      </c>
      <c r="AN35" s="598"/>
      <c r="AO35" s="599" t="str">
        <f>IF('各会計、関係団体の財政状況及び健全化判断比率'!B34="","",'各会計、関係団体の財政状況及び健全化判断比率'!B34)</f>
        <v>水道事業会計</v>
      </c>
      <c r="AP35" s="599"/>
      <c r="AQ35" s="599"/>
      <c r="AR35" s="599"/>
      <c r="AS35" s="599"/>
      <c r="AT35" s="599"/>
      <c r="AU35" s="599"/>
      <c r="AV35" s="599"/>
      <c r="AW35" s="599"/>
      <c r="AX35" s="599"/>
      <c r="AY35" s="599"/>
      <c r="AZ35" s="599"/>
      <c r="BA35" s="599"/>
      <c r="BB35" s="599"/>
      <c r="BC35" s="599"/>
      <c r="BD35" s="167"/>
      <c r="BE35" s="598">
        <f t="shared" ref="BE35:BE43" si="1">IF(BG35="","",BE34+1)</f>
        <v>20</v>
      </c>
      <c r="BF35" s="598"/>
      <c r="BG35" s="599" t="str">
        <f>IF('各会計、関係団体の財政状況及び健全化判断比率'!B39="","",'各会計、関係団体の財政状況及び健全化判断比率'!B39)</f>
        <v>食品工業団地用地会計</v>
      </c>
      <c r="BH35" s="599"/>
      <c r="BI35" s="599"/>
      <c r="BJ35" s="599"/>
      <c r="BK35" s="599"/>
      <c r="BL35" s="599"/>
      <c r="BM35" s="599"/>
      <c r="BN35" s="599"/>
      <c r="BO35" s="599"/>
      <c r="BP35" s="599"/>
      <c r="BQ35" s="599"/>
      <c r="BR35" s="599"/>
      <c r="BS35" s="599"/>
      <c r="BT35" s="599"/>
      <c r="BU35" s="599"/>
      <c r="BV35" s="167"/>
      <c r="BW35" s="598">
        <f t="shared" ref="BW35:BW43" si="2">IF(BY35="","",BW34+1)</f>
        <v>22</v>
      </c>
      <c r="BX35" s="598"/>
      <c r="BY35" s="599" t="str">
        <f>IF('各会計、関係団体の財政状況及び健全化判断比率'!B69="","",'各会計、関係団体の財政状況及び健全化判断比率'!B69)</f>
        <v>熊本県後期高齢者医療広域連合（一般会計）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25</v>
      </c>
      <c r="CP35" s="598"/>
      <c r="CQ35" s="599" t="str">
        <f>IF('各会計、関係団体の財政状況及び健全化判断比率'!BS8="","",'各会計、関係団体の財政状況及び健全化判断比率'!BS8)</f>
        <v>熊本市上下水道サービス公社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産業振興資金会計</v>
      </c>
      <c r="F36" s="599"/>
      <c r="G36" s="599"/>
      <c r="H36" s="599"/>
      <c r="I36" s="599"/>
      <c r="J36" s="599"/>
      <c r="K36" s="599"/>
      <c r="L36" s="599"/>
      <c r="M36" s="599"/>
      <c r="N36" s="599"/>
      <c r="O36" s="599"/>
      <c r="P36" s="599"/>
      <c r="Q36" s="599"/>
      <c r="R36" s="599"/>
      <c r="S36" s="599"/>
      <c r="T36" s="167"/>
      <c r="U36" s="598">
        <f t="shared" ref="U36:U43" si="4">IF(W36="","",U35+1)</f>
        <v>11</v>
      </c>
      <c r="V36" s="598"/>
      <c r="W36" s="599" t="str">
        <f>IF('各会計、関係団体の財政状況及び健全化判断比率'!B30="","",'各会計、関係団体の財政状況及び健全化判断比率'!B30)</f>
        <v>後期高齢者医療会計</v>
      </c>
      <c r="X36" s="599"/>
      <c r="Y36" s="599"/>
      <c r="Z36" s="599"/>
      <c r="AA36" s="599"/>
      <c r="AB36" s="599"/>
      <c r="AC36" s="599"/>
      <c r="AD36" s="599"/>
      <c r="AE36" s="599"/>
      <c r="AF36" s="599"/>
      <c r="AG36" s="599"/>
      <c r="AH36" s="599"/>
      <c r="AI36" s="599"/>
      <c r="AJ36" s="599"/>
      <c r="AK36" s="599"/>
      <c r="AL36" s="167"/>
      <c r="AM36" s="598">
        <f t="shared" si="0"/>
        <v>16</v>
      </c>
      <c r="AN36" s="598"/>
      <c r="AO36" s="599" t="str">
        <f>IF('各会計、関係団体の財政状況及び健全化判断比率'!B35="","",'各会計、関係団体の財政状況及び健全化判断比率'!B35)</f>
        <v>工業用水道事業会計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23</v>
      </c>
      <c r="BX36" s="598"/>
      <c r="BY36" s="599" t="str">
        <f>IF('各会計、関係団体の財政状況及び健全化判断比率'!B70="","",'各会計、関係団体の財政状況及び健全化判断比率'!B70)</f>
        <v>熊本県後期高齢者医療広域連合（後期高齢者医療特別会計）</v>
      </c>
      <c r="BZ36" s="599"/>
      <c r="CA36" s="599"/>
      <c r="CB36" s="599"/>
      <c r="CC36" s="599"/>
      <c r="CD36" s="599"/>
      <c r="CE36" s="599"/>
      <c r="CF36" s="599"/>
      <c r="CG36" s="599"/>
      <c r="CH36" s="599"/>
      <c r="CI36" s="599"/>
      <c r="CJ36" s="599"/>
      <c r="CK36" s="599"/>
      <c r="CL36" s="599"/>
      <c r="CM36" s="599"/>
      <c r="CN36" s="167"/>
      <c r="CO36" s="598">
        <f t="shared" si="3"/>
        <v>26</v>
      </c>
      <c r="CP36" s="598"/>
      <c r="CQ36" s="599" t="str">
        <f>IF('各会計、関係団体の財政状況及び健全化判断比率'!BS9="","",'各会計、関係団体の財政状況及び健全化判断比率'!BS9)</f>
        <v>熊本市駐車場公社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都市開発資金貸付事業会計</v>
      </c>
      <c r="F37" s="599"/>
      <c r="G37" s="599"/>
      <c r="H37" s="599"/>
      <c r="I37" s="599"/>
      <c r="J37" s="599"/>
      <c r="K37" s="599"/>
      <c r="L37" s="599"/>
      <c r="M37" s="599"/>
      <c r="N37" s="599"/>
      <c r="O37" s="599"/>
      <c r="P37" s="599"/>
      <c r="Q37" s="599"/>
      <c r="R37" s="599"/>
      <c r="S37" s="599"/>
      <c r="T37" s="167"/>
      <c r="U37" s="598">
        <f t="shared" si="4"/>
        <v>12</v>
      </c>
      <c r="V37" s="598"/>
      <c r="W37" s="599" t="str">
        <f>IF('各会計、関係団体の財政状況及び健全化判断比率'!B31="","",'各会計、関係団体の財政状況及び健全化判断比率'!B31)</f>
        <v>競輪事業会計</v>
      </c>
      <c r="X37" s="599"/>
      <c r="Y37" s="599"/>
      <c r="Z37" s="599"/>
      <c r="AA37" s="599"/>
      <c r="AB37" s="599"/>
      <c r="AC37" s="599"/>
      <c r="AD37" s="599"/>
      <c r="AE37" s="599"/>
      <c r="AF37" s="599"/>
      <c r="AG37" s="599"/>
      <c r="AH37" s="599"/>
      <c r="AI37" s="599"/>
      <c r="AJ37" s="599"/>
      <c r="AK37" s="599"/>
      <c r="AL37" s="167"/>
      <c r="AM37" s="598">
        <f t="shared" si="0"/>
        <v>17</v>
      </c>
      <c r="AN37" s="598"/>
      <c r="AO37" s="599" t="str">
        <f>IF('各会計、関係団体の財政状況及び健全化判断比率'!B36="","",'各会計、関係団体の財政状況及び健全化判断比率'!B36)</f>
        <v>下水道事業会計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f t="shared" si="3"/>
        <v>27</v>
      </c>
      <c r="CP37" s="598"/>
      <c r="CQ37" s="599" t="str">
        <f>IF('各会計、関係団体の財政状況及び健全化判断比率'!BS10="","",'各会計、関係団体の財政状況及び健全化判断比率'!BS10)</f>
        <v>熊本市社会教育振興事業団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熊本駅西土地区画整理事業会計</v>
      </c>
      <c r="F38" s="599"/>
      <c r="G38" s="599"/>
      <c r="H38" s="599"/>
      <c r="I38" s="599"/>
      <c r="J38" s="599"/>
      <c r="K38" s="599"/>
      <c r="L38" s="599"/>
      <c r="M38" s="599"/>
      <c r="N38" s="599"/>
      <c r="O38" s="599"/>
      <c r="P38" s="599"/>
      <c r="Q38" s="599"/>
      <c r="R38" s="599"/>
      <c r="S38" s="599"/>
      <c r="T38" s="167"/>
      <c r="U38" s="598">
        <f t="shared" si="4"/>
        <v>13</v>
      </c>
      <c r="V38" s="598"/>
      <c r="W38" s="599" t="str">
        <f>IF('各会計、関係団体の財政状況及び健全化判断比率'!B32="","",'各会計、関係団体の財政状況及び健全化判断比率'!B32)</f>
        <v>地下駐車場事業会計</v>
      </c>
      <c r="X38" s="599"/>
      <c r="Y38" s="599"/>
      <c r="Z38" s="599"/>
      <c r="AA38" s="599"/>
      <c r="AB38" s="599"/>
      <c r="AC38" s="599"/>
      <c r="AD38" s="599"/>
      <c r="AE38" s="599"/>
      <c r="AF38" s="599"/>
      <c r="AG38" s="599"/>
      <c r="AH38" s="599"/>
      <c r="AI38" s="599"/>
      <c r="AJ38" s="599"/>
      <c r="AK38" s="599"/>
      <c r="AL38" s="167"/>
      <c r="AM38" s="598">
        <f t="shared" si="0"/>
        <v>18</v>
      </c>
      <c r="AN38" s="598"/>
      <c r="AO38" s="599" t="str">
        <f>IF('各会計、関係団体の財政状況及び健全化判断比率'!B37="","",'各会計、関係団体の財政状況及び健全化判断比率'!B37)</f>
        <v>交通事業会計</v>
      </c>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28</v>
      </c>
      <c r="CP38" s="598"/>
      <c r="CQ38" s="599" t="str">
        <f>IF('各会計、関係団体の財政状況及び健全化判断比率'!BS11="","",'各会計、関係団体の財政状況及び健全化判断比率'!BS11)</f>
        <v>熊本市美術文化振興財団</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f t="shared" si="5"/>
        <v>6</v>
      </c>
      <c r="D39" s="598"/>
      <c r="E39" s="599" t="str">
        <f>IF('各会計、関係団体の財政状況及び健全化判断比率'!B12="","",'各会計、関係団体の財政状況及び健全化判断比率'!B12)</f>
        <v>植木中央土地区画整理事業会計</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29</v>
      </c>
      <c r="CP39" s="598"/>
      <c r="CQ39" s="599" t="str">
        <f>IF('各会計、関係団体の財政状況及び健全化判断比率'!BS12="","",'各会計、関係団体の財政状況及び健全化判断比率'!BS12)</f>
        <v>くまもと地下水財団</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f t="shared" si="5"/>
        <v>7</v>
      </c>
      <c r="D40" s="598"/>
      <c r="E40" s="599" t="str">
        <f>IF('各会計、関係団体の財政状況及び健全化判断比率'!B13="","",'各会計、関係団体の財政状況及び健全化判断比率'!B13)</f>
        <v>奨学金貸付事業会計</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30</v>
      </c>
      <c r="CP40" s="598"/>
      <c r="CQ40" s="599" t="str">
        <f>IF('各会計、関係団体の財政状況及び健全化判断比率'!BS13="","",'各会計、関係団体の財政状況及び健全化判断比率'!BS13)</f>
        <v>熊本市国際交流振興事業団</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f t="shared" si="5"/>
        <v>8</v>
      </c>
      <c r="D41" s="598"/>
      <c r="E41" s="599" t="str">
        <f>IF('各会計、関係団体の財政状況及び健全化判断比率'!B14="","",'各会計、関係団体の財政状況及び健全化判断比率'!B14)</f>
        <v>公債管理会計</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31</v>
      </c>
      <c r="CP41" s="598"/>
      <c r="CQ41" s="599" t="str">
        <f>IF('各会計、関係団体の財政状況及び健全化判断比率'!BS14="","",'各会計、関係団体の財政状況及び健全化判断比率'!BS14)</f>
        <v>熊本市学校給食会</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32</v>
      </c>
      <c r="CP42" s="598"/>
      <c r="CQ42" s="599" t="str">
        <f>IF('各会計、関係団体の財政状況及び健全化判断比率'!BS15="","",'各会計、関係団体の財政状況及び健全化判断比率'!BS15)</f>
        <v>熊本流通情報センター</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33</v>
      </c>
      <c r="CP43" s="598"/>
      <c r="CQ43" s="599" t="str">
        <f>IF('各会計、関係団体の財政状況及び健全化判断比率'!BS16="","",'各会計、関係団体の財政状況及び健全化判断比率'!BS16)</f>
        <v>熊本国際観光コンベンション協会</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c r="A34" s="22"/>
      <c r="B34" s="31"/>
      <c r="C34" s="1184" t="s">
        <v>541</v>
      </c>
      <c r="D34" s="1184"/>
      <c r="E34" s="1185"/>
      <c r="F34" s="32" t="s">
        <v>542</v>
      </c>
      <c r="G34" s="33" t="s">
        <v>543</v>
      </c>
      <c r="H34" s="33" t="s">
        <v>544</v>
      </c>
      <c r="I34" s="33" t="s">
        <v>545</v>
      </c>
      <c r="J34" s="34" t="s">
        <v>546</v>
      </c>
      <c r="K34" s="22"/>
      <c r="L34" s="22"/>
      <c r="M34" s="22"/>
      <c r="N34" s="22"/>
      <c r="O34" s="22"/>
      <c r="P34" s="22"/>
    </row>
    <row r="35" spans="1:16" ht="39" customHeight="1">
      <c r="A35" s="22"/>
      <c r="B35" s="35"/>
      <c r="C35" s="1178" t="s">
        <v>547</v>
      </c>
      <c r="D35" s="1179"/>
      <c r="E35" s="1180"/>
      <c r="F35" s="36">
        <v>7</v>
      </c>
      <c r="G35" s="37">
        <v>6.84</v>
      </c>
      <c r="H35" s="37">
        <v>7.19</v>
      </c>
      <c r="I35" s="37">
        <v>7.49</v>
      </c>
      <c r="J35" s="38">
        <v>7.4</v>
      </c>
      <c r="K35" s="22"/>
      <c r="L35" s="22"/>
      <c r="M35" s="22"/>
      <c r="N35" s="22"/>
      <c r="O35" s="22"/>
      <c r="P35" s="22"/>
    </row>
    <row r="36" spans="1:16" ht="39" customHeight="1">
      <c r="A36" s="22"/>
      <c r="B36" s="35"/>
      <c r="C36" s="1178" t="s">
        <v>548</v>
      </c>
      <c r="D36" s="1179"/>
      <c r="E36" s="1180"/>
      <c r="F36" s="36">
        <v>5.7</v>
      </c>
      <c r="G36" s="37">
        <v>5.81</v>
      </c>
      <c r="H36" s="37">
        <v>6.21</v>
      </c>
      <c r="I36" s="37">
        <v>6.6</v>
      </c>
      <c r="J36" s="38">
        <v>5.77</v>
      </c>
      <c r="K36" s="22"/>
      <c r="L36" s="22"/>
      <c r="M36" s="22"/>
      <c r="N36" s="22"/>
      <c r="O36" s="22"/>
      <c r="P36" s="22"/>
    </row>
    <row r="37" spans="1:16" ht="39" customHeight="1">
      <c r="A37" s="22"/>
      <c r="B37" s="35"/>
      <c r="C37" s="1178" t="s">
        <v>549</v>
      </c>
      <c r="D37" s="1179"/>
      <c r="E37" s="1180"/>
      <c r="F37" s="36">
        <v>1.68</v>
      </c>
      <c r="G37" s="37">
        <v>2.06</v>
      </c>
      <c r="H37" s="37">
        <v>1.75</v>
      </c>
      <c r="I37" s="37">
        <v>2.4</v>
      </c>
      <c r="J37" s="38">
        <v>2.93</v>
      </c>
      <c r="K37" s="22"/>
      <c r="L37" s="22"/>
      <c r="M37" s="22"/>
      <c r="N37" s="22"/>
      <c r="O37" s="22"/>
      <c r="P37" s="22"/>
    </row>
    <row r="38" spans="1:16" ht="39" customHeight="1">
      <c r="A38" s="22"/>
      <c r="B38" s="35"/>
      <c r="C38" s="1178" t="s">
        <v>550</v>
      </c>
      <c r="D38" s="1179"/>
      <c r="E38" s="1180"/>
      <c r="F38" s="36">
        <v>0.99</v>
      </c>
      <c r="G38" s="37">
        <v>1.1000000000000001</v>
      </c>
      <c r="H38" s="37">
        <v>0.69</v>
      </c>
      <c r="I38" s="37">
        <v>0.99</v>
      </c>
      <c r="J38" s="38">
        <v>0.94</v>
      </c>
      <c r="K38" s="22"/>
      <c r="L38" s="22"/>
      <c r="M38" s="22"/>
      <c r="N38" s="22"/>
      <c r="O38" s="22"/>
      <c r="P38" s="22"/>
    </row>
    <row r="39" spans="1:16" ht="39" customHeight="1">
      <c r="A39" s="22"/>
      <c r="B39" s="35"/>
      <c r="C39" s="1178" t="s">
        <v>551</v>
      </c>
      <c r="D39" s="1179"/>
      <c r="E39" s="1180"/>
      <c r="F39" s="36" t="s">
        <v>552</v>
      </c>
      <c r="G39" s="37" t="s">
        <v>553</v>
      </c>
      <c r="H39" s="37" t="s">
        <v>554</v>
      </c>
      <c r="I39" s="37">
        <v>0.5</v>
      </c>
      <c r="J39" s="38">
        <v>0.59</v>
      </c>
      <c r="K39" s="22"/>
      <c r="L39" s="22"/>
      <c r="M39" s="22"/>
      <c r="N39" s="22"/>
      <c r="O39" s="22"/>
      <c r="P39" s="22"/>
    </row>
    <row r="40" spans="1:16" ht="39" customHeight="1">
      <c r="A40" s="22"/>
      <c r="B40" s="35"/>
      <c r="C40" s="1178" t="s">
        <v>555</v>
      </c>
      <c r="D40" s="1179"/>
      <c r="E40" s="1180"/>
      <c r="F40" s="36">
        <v>0.3</v>
      </c>
      <c r="G40" s="37">
        <v>0.19</v>
      </c>
      <c r="H40" s="37">
        <v>0.13</v>
      </c>
      <c r="I40" s="37">
        <v>0.2</v>
      </c>
      <c r="J40" s="38">
        <v>0.15</v>
      </c>
      <c r="K40" s="22"/>
      <c r="L40" s="22"/>
      <c r="M40" s="22"/>
      <c r="N40" s="22"/>
      <c r="O40" s="22"/>
      <c r="P40" s="22"/>
    </row>
    <row r="41" spans="1:16" ht="39" customHeight="1">
      <c r="A41" s="22"/>
      <c r="B41" s="35"/>
      <c r="C41" s="1178" t="s">
        <v>556</v>
      </c>
      <c r="D41" s="1179"/>
      <c r="E41" s="1180"/>
      <c r="F41" s="36">
        <v>0.15</v>
      </c>
      <c r="G41" s="37">
        <v>0.14000000000000001</v>
      </c>
      <c r="H41" s="37">
        <v>0.14000000000000001</v>
      </c>
      <c r="I41" s="37">
        <v>0.15</v>
      </c>
      <c r="J41" s="38">
        <v>0.13</v>
      </c>
      <c r="K41" s="22"/>
      <c r="L41" s="22"/>
      <c r="M41" s="22"/>
      <c r="N41" s="22"/>
      <c r="O41" s="22"/>
      <c r="P41" s="22"/>
    </row>
    <row r="42" spans="1:16" ht="39" customHeight="1">
      <c r="A42" s="22"/>
      <c r="B42" s="39"/>
      <c r="C42" s="1178" t="s">
        <v>557</v>
      </c>
      <c r="D42" s="1179"/>
      <c r="E42" s="1180"/>
      <c r="F42" s="36" t="s">
        <v>493</v>
      </c>
      <c r="G42" s="37" t="s">
        <v>493</v>
      </c>
      <c r="H42" s="37" t="s">
        <v>493</v>
      </c>
      <c r="I42" s="37" t="s">
        <v>493</v>
      </c>
      <c r="J42" s="38" t="s">
        <v>493</v>
      </c>
      <c r="K42" s="22"/>
      <c r="L42" s="22"/>
      <c r="M42" s="22"/>
      <c r="N42" s="22"/>
      <c r="O42" s="22"/>
      <c r="P42" s="22"/>
    </row>
    <row r="43" spans="1:16" ht="39" customHeight="1" thickBot="1">
      <c r="A43" s="22"/>
      <c r="B43" s="40"/>
      <c r="C43" s="1181" t="s">
        <v>558</v>
      </c>
      <c r="D43" s="1182"/>
      <c r="E43" s="1183"/>
      <c r="F43" s="41">
        <v>1.01</v>
      </c>
      <c r="G43" s="42">
        <v>1.02</v>
      </c>
      <c r="H43" s="42">
        <v>1.25</v>
      </c>
      <c r="I43" s="42">
        <v>0.94</v>
      </c>
      <c r="J43" s="43">
        <v>0.24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c r="A45" s="48"/>
      <c r="B45" s="1194" t="s">
        <v>11</v>
      </c>
      <c r="C45" s="1195"/>
      <c r="D45" s="58"/>
      <c r="E45" s="1200" t="s">
        <v>12</v>
      </c>
      <c r="F45" s="1200"/>
      <c r="G45" s="1200"/>
      <c r="H45" s="1200"/>
      <c r="I45" s="1200"/>
      <c r="J45" s="1201"/>
      <c r="K45" s="59">
        <v>32879</v>
      </c>
      <c r="L45" s="60">
        <v>32520</v>
      </c>
      <c r="M45" s="60">
        <v>32131</v>
      </c>
      <c r="N45" s="60">
        <v>31644</v>
      </c>
      <c r="O45" s="61">
        <v>31481</v>
      </c>
      <c r="P45" s="48"/>
      <c r="Q45" s="48"/>
      <c r="R45" s="48"/>
      <c r="S45" s="48"/>
      <c r="T45" s="48"/>
      <c r="U45" s="48"/>
    </row>
    <row r="46" spans="1:21" ht="30.75" customHeight="1">
      <c r="A46" s="48"/>
      <c r="B46" s="1196"/>
      <c r="C46" s="1197"/>
      <c r="D46" s="62"/>
      <c r="E46" s="1188" t="s">
        <v>13</v>
      </c>
      <c r="F46" s="1188"/>
      <c r="G46" s="1188"/>
      <c r="H46" s="1188"/>
      <c r="I46" s="1188"/>
      <c r="J46" s="1189"/>
      <c r="K46" s="63" t="s">
        <v>493</v>
      </c>
      <c r="L46" s="64" t="s">
        <v>493</v>
      </c>
      <c r="M46" s="64" t="s">
        <v>493</v>
      </c>
      <c r="N46" s="64" t="s">
        <v>493</v>
      </c>
      <c r="O46" s="65" t="s">
        <v>493</v>
      </c>
      <c r="P46" s="48"/>
      <c r="Q46" s="48"/>
      <c r="R46" s="48"/>
      <c r="S46" s="48"/>
      <c r="T46" s="48"/>
      <c r="U46" s="48"/>
    </row>
    <row r="47" spans="1:21" ht="30.75" customHeight="1">
      <c r="A47" s="48"/>
      <c r="B47" s="1196"/>
      <c r="C47" s="1197"/>
      <c r="D47" s="62"/>
      <c r="E47" s="1188" t="s">
        <v>14</v>
      </c>
      <c r="F47" s="1188"/>
      <c r="G47" s="1188"/>
      <c r="H47" s="1188"/>
      <c r="I47" s="1188"/>
      <c r="J47" s="1189"/>
      <c r="K47" s="63">
        <v>4</v>
      </c>
      <c r="L47" s="64">
        <v>333</v>
      </c>
      <c r="M47" s="64">
        <v>667</v>
      </c>
      <c r="N47" s="64">
        <v>1000</v>
      </c>
      <c r="O47" s="65">
        <v>1333</v>
      </c>
      <c r="P47" s="48"/>
      <c r="Q47" s="48"/>
      <c r="R47" s="48"/>
      <c r="S47" s="48"/>
      <c r="T47" s="48"/>
      <c r="U47" s="48"/>
    </row>
    <row r="48" spans="1:21" ht="30.75" customHeight="1">
      <c r="A48" s="48"/>
      <c r="B48" s="1196"/>
      <c r="C48" s="1197"/>
      <c r="D48" s="62"/>
      <c r="E48" s="1188" t="s">
        <v>15</v>
      </c>
      <c r="F48" s="1188"/>
      <c r="G48" s="1188"/>
      <c r="H48" s="1188"/>
      <c r="I48" s="1188"/>
      <c r="J48" s="1189"/>
      <c r="K48" s="63">
        <v>7095</v>
      </c>
      <c r="L48" s="64">
        <v>6866</v>
      </c>
      <c r="M48" s="64">
        <v>6782</v>
      </c>
      <c r="N48" s="64">
        <v>6647</v>
      </c>
      <c r="O48" s="65">
        <v>6618</v>
      </c>
      <c r="P48" s="48"/>
      <c r="Q48" s="48"/>
      <c r="R48" s="48"/>
      <c r="S48" s="48"/>
      <c r="T48" s="48"/>
      <c r="U48" s="48"/>
    </row>
    <row r="49" spans="1:21" ht="30.75" customHeight="1">
      <c r="A49" s="48"/>
      <c r="B49" s="1196"/>
      <c r="C49" s="1197"/>
      <c r="D49" s="62"/>
      <c r="E49" s="1188" t="s">
        <v>16</v>
      </c>
      <c r="F49" s="1188"/>
      <c r="G49" s="1188"/>
      <c r="H49" s="1188"/>
      <c r="I49" s="1188"/>
      <c r="J49" s="1189"/>
      <c r="K49" s="63">
        <v>207</v>
      </c>
      <c r="L49" s="64">
        <v>166</v>
      </c>
      <c r="M49" s="64">
        <v>254</v>
      </c>
      <c r="N49" s="64">
        <v>61</v>
      </c>
      <c r="O49" s="65">
        <v>61</v>
      </c>
      <c r="P49" s="48"/>
      <c r="Q49" s="48"/>
      <c r="R49" s="48"/>
      <c r="S49" s="48"/>
      <c r="T49" s="48"/>
      <c r="U49" s="48"/>
    </row>
    <row r="50" spans="1:21" ht="30.75" customHeight="1">
      <c r="A50" s="48"/>
      <c r="B50" s="1196"/>
      <c r="C50" s="1197"/>
      <c r="D50" s="62"/>
      <c r="E50" s="1188" t="s">
        <v>17</v>
      </c>
      <c r="F50" s="1188"/>
      <c r="G50" s="1188"/>
      <c r="H50" s="1188"/>
      <c r="I50" s="1188"/>
      <c r="J50" s="1189"/>
      <c r="K50" s="63">
        <v>406</v>
      </c>
      <c r="L50" s="64">
        <v>392</v>
      </c>
      <c r="M50" s="64">
        <v>362</v>
      </c>
      <c r="N50" s="64">
        <v>357</v>
      </c>
      <c r="O50" s="65">
        <v>351</v>
      </c>
      <c r="P50" s="48"/>
      <c r="Q50" s="48"/>
      <c r="R50" s="48"/>
      <c r="S50" s="48"/>
      <c r="T50" s="48"/>
      <c r="U50" s="48"/>
    </row>
    <row r="51" spans="1:21" ht="30.75" customHeight="1">
      <c r="A51" s="48"/>
      <c r="B51" s="1198"/>
      <c r="C51" s="1199"/>
      <c r="D51" s="66"/>
      <c r="E51" s="1188" t="s">
        <v>18</v>
      </c>
      <c r="F51" s="1188"/>
      <c r="G51" s="1188"/>
      <c r="H51" s="1188"/>
      <c r="I51" s="1188"/>
      <c r="J51" s="1189"/>
      <c r="K51" s="63">
        <v>4</v>
      </c>
      <c r="L51" s="64">
        <v>1</v>
      </c>
      <c r="M51" s="64">
        <v>3</v>
      </c>
      <c r="N51" s="64">
        <v>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26275</v>
      </c>
      <c r="L52" s="64">
        <v>26287</v>
      </c>
      <c r="M52" s="64">
        <v>27078</v>
      </c>
      <c r="N52" s="64">
        <v>26358</v>
      </c>
      <c r="O52" s="65">
        <v>26942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14320</v>
      </c>
      <c r="L53" s="69">
        <v>13991</v>
      </c>
      <c r="M53" s="69">
        <v>13121</v>
      </c>
      <c r="N53" s="69">
        <v>13352</v>
      </c>
      <c r="O53" s="70">
        <v>12902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532</v>
      </c>
      <c r="J40" s="79" t="s">
        <v>533</v>
      </c>
      <c r="K40" s="79" t="s">
        <v>534</v>
      </c>
      <c r="L40" s="79" t="s">
        <v>535</v>
      </c>
      <c r="M40" s="80" t="s">
        <v>536</v>
      </c>
    </row>
    <row r="41" spans="2:13" ht="27.75" customHeight="1">
      <c r="B41" s="1202" t="s">
        <v>24</v>
      </c>
      <c r="C41" s="1203"/>
      <c r="D41" s="81"/>
      <c r="E41" s="1208" t="s">
        <v>25</v>
      </c>
      <c r="F41" s="1208"/>
      <c r="G41" s="1208"/>
      <c r="H41" s="1209"/>
      <c r="I41" s="82">
        <v>317632</v>
      </c>
      <c r="J41" s="83">
        <v>333942</v>
      </c>
      <c r="K41" s="83">
        <v>350443</v>
      </c>
      <c r="L41" s="83">
        <v>366706</v>
      </c>
      <c r="M41" s="84">
        <v>398565</v>
      </c>
    </row>
    <row r="42" spans="2:13" ht="27.75" customHeight="1">
      <c r="B42" s="1204"/>
      <c r="C42" s="1205"/>
      <c r="D42" s="85"/>
      <c r="E42" s="1210" t="s">
        <v>26</v>
      </c>
      <c r="F42" s="1210"/>
      <c r="G42" s="1210"/>
      <c r="H42" s="1211"/>
      <c r="I42" s="86">
        <v>3635</v>
      </c>
      <c r="J42" s="87">
        <v>3283</v>
      </c>
      <c r="K42" s="87">
        <v>2927</v>
      </c>
      <c r="L42" s="87">
        <v>2568</v>
      </c>
      <c r="M42" s="88">
        <v>2206</v>
      </c>
    </row>
    <row r="43" spans="2:13" ht="27.75" customHeight="1">
      <c r="B43" s="1204"/>
      <c r="C43" s="1205"/>
      <c r="D43" s="85"/>
      <c r="E43" s="1210" t="s">
        <v>27</v>
      </c>
      <c r="F43" s="1210"/>
      <c r="G43" s="1210"/>
      <c r="H43" s="1211"/>
      <c r="I43" s="86">
        <v>79510</v>
      </c>
      <c r="J43" s="87">
        <v>79964</v>
      </c>
      <c r="K43" s="87">
        <v>78990</v>
      </c>
      <c r="L43" s="87">
        <v>78386</v>
      </c>
      <c r="M43" s="88">
        <v>77061</v>
      </c>
    </row>
    <row r="44" spans="2:13" ht="27.75" customHeight="1">
      <c r="B44" s="1204"/>
      <c r="C44" s="1205"/>
      <c r="D44" s="85"/>
      <c r="E44" s="1210" t="s">
        <v>28</v>
      </c>
      <c r="F44" s="1210"/>
      <c r="G44" s="1210"/>
      <c r="H44" s="1211"/>
      <c r="I44" s="86">
        <v>635</v>
      </c>
      <c r="J44" s="87">
        <v>533</v>
      </c>
      <c r="K44" s="87">
        <v>229</v>
      </c>
      <c r="L44" s="87">
        <v>150</v>
      </c>
      <c r="M44" s="88">
        <v>70</v>
      </c>
    </row>
    <row r="45" spans="2:13" ht="27.75" customHeight="1">
      <c r="B45" s="1204"/>
      <c r="C45" s="1205"/>
      <c r="D45" s="85"/>
      <c r="E45" s="1210" t="s">
        <v>29</v>
      </c>
      <c r="F45" s="1210"/>
      <c r="G45" s="1210"/>
      <c r="H45" s="1211"/>
      <c r="I45" s="86">
        <v>46611</v>
      </c>
      <c r="J45" s="87">
        <v>46290</v>
      </c>
      <c r="K45" s="87">
        <v>44003</v>
      </c>
      <c r="L45" s="87">
        <v>40682</v>
      </c>
      <c r="M45" s="88">
        <v>42517</v>
      </c>
    </row>
    <row r="46" spans="2:13" ht="27.75" customHeight="1">
      <c r="B46" s="1204"/>
      <c r="C46" s="1205"/>
      <c r="D46" s="89"/>
      <c r="E46" s="1210" t="s">
        <v>30</v>
      </c>
      <c r="F46" s="1210"/>
      <c r="G46" s="1210"/>
      <c r="H46" s="1211"/>
      <c r="I46" s="86" t="s">
        <v>493</v>
      </c>
      <c r="J46" s="87" t="s">
        <v>493</v>
      </c>
      <c r="K46" s="87" t="s">
        <v>493</v>
      </c>
      <c r="L46" s="87" t="s">
        <v>493</v>
      </c>
      <c r="M46" s="88" t="s">
        <v>493</v>
      </c>
    </row>
    <row r="47" spans="2:13" ht="27.75" customHeight="1">
      <c r="B47" s="1204"/>
      <c r="C47" s="1205"/>
      <c r="D47" s="90"/>
      <c r="E47" s="1212" t="s">
        <v>31</v>
      </c>
      <c r="F47" s="1213"/>
      <c r="G47" s="1213"/>
      <c r="H47" s="1214"/>
      <c r="I47" s="86" t="s">
        <v>493</v>
      </c>
      <c r="J47" s="87" t="s">
        <v>493</v>
      </c>
      <c r="K47" s="87" t="s">
        <v>493</v>
      </c>
      <c r="L47" s="87" t="s">
        <v>493</v>
      </c>
      <c r="M47" s="88" t="s">
        <v>493</v>
      </c>
    </row>
    <row r="48" spans="2:13" ht="27.75" customHeight="1">
      <c r="B48" s="1204"/>
      <c r="C48" s="1205"/>
      <c r="D48" s="85"/>
      <c r="E48" s="1210" t="s">
        <v>32</v>
      </c>
      <c r="F48" s="1210"/>
      <c r="G48" s="1210"/>
      <c r="H48" s="1211"/>
      <c r="I48" s="86" t="s">
        <v>493</v>
      </c>
      <c r="J48" s="87" t="s">
        <v>493</v>
      </c>
      <c r="K48" s="87" t="s">
        <v>493</v>
      </c>
      <c r="L48" s="87" t="s">
        <v>493</v>
      </c>
      <c r="M48" s="88" t="s">
        <v>493</v>
      </c>
    </row>
    <row r="49" spans="2:13" ht="27.75" customHeight="1">
      <c r="B49" s="1206"/>
      <c r="C49" s="1207"/>
      <c r="D49" s="85"/>
      <c r="E49" s="1210" t="s">
        <v>33</v>
      </c>
      <c r="F49" s="1210"/>
      <c r="G49" s="1210"/>
      <c r="H49" s="1211"/>
      <c r="I49" s="86" t="s">
        <v>493</v>
      </c>
      <c r="J49" s="87" t="s">
        <v>493</v>
      </c>
      <c r="K49" s="87" t="s">
        <v>493</v>
      </c>
      <c r="L49" s="87" t="s">
        <v>493</v>
      </c>
      <c r="M49" s="88" t="s">
        <v>493</v>
      </c>
    </row>
    <row r="50" spans="2:13" ht="27.75" customHeight="1">
      <c r="B50" s="1215" t="s">
        <v>34</v>
      </c>
      <c r="C50" s="1216"/>
      <c r="D50" s="91"/>
      <c r="E50" s="1210" t="s">
        <v>35</v>
      </c>
      <c r="F50" s="1210"/>
      <c r="G50" s="1210"/>
      <c r="H50" s="1211"/>
      <c r="I50" s="86">
        <v>17271</v>
      </c>
      <c r="J50" s="87">
        <v>15435</v>
      </c>
      <c r="K50" s="87">
        <v>15128</v>
      </c>
      <c r="L50" s="87">
        <v>13385</v>
      </c>
      <c r="M50" s="88">
        <v>17386</v>
      </c>
    </row>
    <row r="51" spans="2:13" ht="27.75" customHeight="1">
      <c r="B51" s="1204"/>
      <c r="C51" s="1205"/>
      <c r="D51" s="85"/>
      <c r="E51" s="1210" t="s">
        <v>36</v>
      </c>
      <c r="F51" s="1210"/>
      <c r="G51" s="1210"/>
      <c r="H51" s="1211"/>
      <c r="I51" s="86">
        <v>28020</v>
      </c>
      <c r="J51" s="87">
        <v>27710</v>
      </c>
      <c r="K51" s="87">
        <v>28119</v>
      </c>
      <c r="L51" s="87">
        <v>28076</v>
      </c>
      <c r="M51" s="88">
        <v>31125</v>
      </c>
    </row>
    <row r="52" spans="2:13" ht="27.75" customHeight="1">
      <c r="B52" s="1206"/>
      <c r="C52" s="1207"/>
      <c r="D52" s="85"/>
      <c r="E52" s="1210" t="s">
        <v>37</v>
      </c>
      <c r="F52" s="1210"/>
      <c r="G52" s="1210"/>
      <c r="H52" s="1211"/>
      <c r="I52" s="86">
        <v>235676</v>
      </c>
      <c r="J52" s="87">
        <v>249404</v>
      </c>
      <c r="K52" s="87">
        <v>262084</v>
      </c>
      <c r="L52" s="87">
        <v>272313</v>
      </c>
      <c r="M52" s="88">
        <v>297204</v>
      </c>
    </row>
    <row r="53" spans="2:13" ht="27.75" customHeight="1" thickBot="1">
      <c r="B53" s="1217" t="s">
        <v>21</v>
      </c>
      <c r="C53" s="1218"/>
      <c r="D53" s="92"/>
      <c r="E53" s="1219" t="s">
        <v>38</v>
      </c>
      <c r="F53" s="1219"/>
      <c r="G53" s="1219"/>
      <c r="H53" s="1220"/>
      <c r="I53" s="93">
        <v>167056</v>
      </c>
      <c r="J53" s="94">
        <v>171463</v>
      </c>
      <c r="K53" s="94">
        <v>171262</v>
      </c>
      <c r="L53" s="94">
        <v>174718</v>
      </c>
      <c r="M53" s="95">
        <v>174704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c r="A1" s="344"/>
      <c r="B1" s="345"/>
      <c r="P1" s="246"/>
      <c r="Q1" s="246"/>
    </row>
    <row r="2" spans="1:51" ht="25.8">
      <c r="A2" s="344"/>
      <c r="C2" s="346"/>
      <c r="P2" s="246"/>
      <c r="Q2" s="246"/>
    </row>
    <row r="3" spans="1:51" ht="25.8">
      <c r="A3" s="344"/>
      <c r="C3" s="346"/>
      <c r="P3" s="246"/>
      <c r="Q3" s="246"/>
    </row>
    <row r="4" spans="1:51" s="347" customFormat="1" ht="13.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574</v>
      </c>
    </row>
    <row r="11" spans="1:51" s="347" customFormat="1" ht="13.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574</v>
      </c>
    </row>
    <row r="13" spans="1:51" s="347" customFormat="1" ht="13.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c r="P19" s="246"/>
      <c r="Q19" s="246"/>
    </row>
    <row r="20" spans="1:259" ht="13.2">
      <c r="P20" s="246"/>
      <c r="Q20" s="246"/>
    </row>
    <row r="21" spans="1:259" ht="16.2">
      <c r="B21" s="348"/>
      <c r="C21" s="248"/>
      <c r="D21" s="248"/>
      <c r="E21" s="248"/>
      <c r="F21" s="248"/>
      <c r="G21" s="248"/>
      <c r="H21" s="248"/>
      <c r="I21" s="248"/>
      <c r="J21" s="248"/>
      <c r="K21" s="248"/>
      <c r="L21" s="248"/>
      <c r="M21" s="248"/>
      <c r="N21" s="349"/>
      <c r="O21" s="248"/>
      <c r="P21" s="249"/>
      <c r="Q21" s="246"/>
      <c r="IY21" s="350"/>
    </row>
    <row r="22" spans="1:259" ht="16.2">
      <c r="B22" s="250"/>
      <c r="IY22" s="351"/>
    </row>
    <row r="23" spans="1:259" ht="13.2">
      <c r="B23" s="250"/>
    </row>
    <row r="24" spans="1:259" ht="13.2">
      <c r="B24" s="250"/>
    </row>
    <row r="25" spans="1:259" ht="13.2">
      <c r="B25" s="250"/>
    </row>
    <row r="26" spans="1:259" ht="13.2">
      <c r="B26" s="250"/>
    </row>
    <row r="27" spans="1:259" ht="13.2">
      <c r="B27" s="250"/>
    </row>
    <row r="28" spans="1:259" ht="13.2">
      <c r="B28" s="250"/>
    </row>
    <row r="29" spans="1:259" ht="13.2">
      <c r="B29" s="250"/>
    </row>
    <row r="30" spans="1:259" ht="13.2">
      <c r="B30" s="250"/>
    </row>
    <row r="31" spans="1:259" ht="13.2">
      <c r="B31" s="250"/>
    </row>
    <row r="32" spans="1:259" ht="13.2">
      <c r="B32" s="250"/>
    </row>
    <row r="33" spans="2:17" ht="13.2">
      <c r="B33" s="250"/>
    </row>
    <row r="34" spans="2:17" ht="13.2">
      <c r="B34" s="250"/>
    </row>
    <row r="35" spans="2:17" ht="13.2">
      <c r="B35" s="250"/>
    </row>
    <row r="36" spans="2:17" ht="13.2">
      <c r="B36" s="250"/>
    </row>
    <row r="37" spans="2:17" ht="13.2">
      <c r="B37" s="250"/>
    </row>
    <row r="38" spans="2:17" ht="13.2">
      <c r="B38" s="250"/>
    </row>
    <row r="39" spans="2:17" ht="13.2">
      <c r="B39" s="342"/>
      <c r="C39" s="308"/>
      <c r="D39" s="308"/>
      <c r="E39" s="308"/>
      <c r="F39" s="308"/>
      <c r="G39" s="308"/>
      <c r="H39" s="308"/>
      <c r="I39" s="308"/>
      <c r="J39" s="308"/>
      <c r="K39" s="308"/>
      <c r="L39" s="308"/>
      <c r="M39" s="308"/>
      <c r="N39" s="308"/>
      <c r="O39" s="308"/>
      <c r="P39" s="343"/>
    </row>
    <row r="40" spans="2:17" ht="13.2">
      <c r="B40" s="352"/>
      <c r="C40" s="246"/>
      <c r="D40" s="246"/>
      <c r="E40" s="246"/>
      <c r="F40" s="246"/>
      <c r="G40" s="246"/>
      <c r="H40" s="246"/>
      <c r="I40" s="246"/>
      <c r="J40" s="246"/>
      <c r="K40" s="246"/>
      <c r="L40" s="246"/>
      <c r="M40" s="246"/>
      <c r="N40" s="246"/>
      <c r="O40" s="246"/>
      <c r="P40" s="352"/>
      <c r="Q40" s="246"/>
    </row>
    <row r="41" spans="2:17" ht="16.2">
      <c r="B41" s="247" t="s">
        <v>575</v>
      </c>
      <c r="C41" s="248"/>
      <c r="D41" s="248"/>
      <c r="E41" s="248"/>
      <c r="F41" s="248"/>
      <c r="G41" s="248"/>
      <c r="H41" s="248"/>
      <c r="I41" s="248"/>
      <c r="J41" s="248"/>
      <c r="K41" s="248"/>
      <c r="L41" s="248"/>
      <c r="M41" s="248"/>
      <c r="N41" s="248"/>
      <c r="O41" s="248"/>
      <c r="P41" s="249"/>
    </row>
    <row r="42" spans="2:17" ht="13.2">
      <c r="B42" s="250"/>
      <c r="C42" s="246"/>
      <c r="D42" s="246"/>
      <c r="E42" s="246"/>
      <c r="F42" s="246"/>
      <c r="G42" s="353" t="s">
        <v>576</v>
      </c>
      <c r="I42" s="354"/>
      <c r="J42" s="354"/>
      <c r="K42" s="354"/>
      <c r="L42" s="246"/>
      <c r="M42" s="246"/>
      <c r="N42" s="246"/>
      <c r="O42" s="246"/>
    </row>
    <row r="43" spans="2:17" ht="13.2">
      <c r="B43" s="250"/>
      <c r="C43" s="246"/>
      <c r="D43" s="246"/>
      <c r="E43" s="246"/>
      <c r="F43" s="246"/>
      <c r="G43" s="1233" t="s">
        <v>577</v>
      </c>
      <c r="H43" s="1234"/>
      <c r="I43" s="1234"/>
      <c r="J43" s="1234"/>
      <c r="K43" s="1234"/>
      <c r="L43" s="1234"/>
      <c r="M43" s="1234"/>
      <c r="N43" s="1234"/>
      <c r="O43" s="1235"/>
    </row>
    <row r="44" spans="2:17" ht="13.2">
      <c r="B44" s="250"/>
      <c r="C44" s="246"/>
      <c r="D44" s="246"/>
      <c r="E44" s="246"/>
      <c r="F44" s="246"/>
      <c r="G44" s="1236"/>
      <c r="H44" s="1237"/>
      <c r="I44" s="1237"/>
      <c r="J44" s="1237"/>
      <c r="K44" s="1237"/>
      <c r="L44" s="1237"/>
      <c r="M44" s="1237"/>
      <c r="N44" s="1237"/>
      <c r="O44" s="1238"/>
    </row>
    <row r="45" spans="2:17" ht="13.2">
      <c r="B45" s="250"/>
      <c r="C45" s="246"/>
      <c r="D45" s="246"/>
      <c r="E45" s="246"/>
      <c r="F45" s="246"/>
      <c r="G45" s="1236"/>
      <c r="H45" s="1237"/>
      <c r="I45" s="1237"/>
      <c r="J45" s="1237"/>
      <c r="K45" s="1237"/>
      <c r="L45" s="1237"/>
      <c r="M45" s="1237"/>
      <c r="N45" s="1237"/>
      <c r="O45" s="1238"/>
    </row>
    <row r="46" spans="2:17" ht="13.2">
      <c r="B46" s="250"/>
      <c r="C46" s="246"/>
      <c r="D46" s="246"/>
      <c r="E46" s="246"/>
      <c r="F46" s="246"/>
      <c r="G46" s="1236"/>
      <c r="H46" s="1237"/>
      <c r="I46" s="1237"/>
      <c r="J46" s="1237"/>
      <c r="K46" s="1237"/>
      <c r="L46" s="1237"/>
      <c r="M46" s="1237"/>
      <c r="N46" s="1237"/>
      <c r="O46" s="1238"/>
    </row>
    <row r="47" spans="2:17" ht="13.2">
      <c r="B47" s="250"/>
      <c r="C47" s="246"/>
      <c r="D47" s="246"/>
      <c r="E47" s="246"/>
      <c r="F47" s="246"/>
      <c r="G47" s="1239"/>
      <c r="H47" s="1240"/>
      <c r="I47" s="1240"/>
      <c r="J47" s="1240"/>
      <c r="K47" s="1240"/>
      <c r="L47" s="1240"/>
      <c r="M47" s="1240"/>
      <c r="N47" s="1240"/>
      <c r="O47" s="1241"/>
    </row>
    <row r="48" spans="2:17" ht="13.2">
      <c r="B48" s="250"/>
      <c r="C48" s="246"/>
      <c r="D48" s="246"/>
      <c r="E48" s="246"/>
      <c r="F48" s="246"/>
      <c r="G48" s="246"/>
      <c r="H48" s="355"/>
      <c r="I48" s="355"/>
      <c r="J48" s="355"/>
    </row>
    <row r="49" spans="1:17" ht="13.2">
      <c r="B49" s="250"/>
      <c r="C49" s="246"/>
      <c r="D49" s="246"/>
      <c r="E49" s="246"/>
      <c r="F49" s="246"/>
      <c r="G49" s="245" t="s">
        <v>578</v>
      </c>
    </row>
    <row r="50" spans="1:17" ht="13.2">
      <c r="B50" s="250"/>
      <c r="C50" s="246"/>
      <c r="D50" s="246"/>
      <c r="E50" s="246"/>
      <c r="F50" s="246"/>
      <c r="G50" s="1242"/>
      <c r="H50" s="1243"/>
      <c r="I50" s="1243"/>
      <c r="J50" s="1244"/>
      <c r="K50" s="356" t="s">
        <v>532</v>
      </c>
      <c r="L50" s="356" t="s">
        <v>533</v>
      </c>
      <c r="M50" s="356" t="s">
        <v>534</v>
      </c>
      <c r="N50" s="356" t="s">
        <v>535</v>
      </c>
      <c r="O50" s="356" t="s">
        <v>536</v>
      </c>
    </row>
    <row r="51" spans="1:17" ht="13.2">
      <c r="B51" s="250"/>
      <c r="C51" s="246"/>
      <c r="D51" s="246"/>
      <c r="E51" s="246"/>
      <c r="F51" s="246"/>
      <c r="G51" s="1245" t="s">
        <v>579</v>
      </c>
      <c r="H51" s="1246"/>
      <c r="I51" s="1251" t="s">
        <v>580</v>
      </c>
      <c r="J51" s="1251"/>
      <c r="K51" s="1256"/>
      <c r="L51" s="1256"/>
      <c r="M51" s="1256"/>
      <c r="N51" s="1221">
        <v>125.5</v>
      </c>
      <c r="O51" s="1221">
        <v>124</v>
      </c>
    </row>
    <row r="52" spans="1:17" ht="13.2">
      <c r="B52" s="250"/>
      <c r="C52" s="246"/>
      <c r="D52" s="246"/>
      <c r="E52" s="246"/>
      <c r="F52" s="246"/>
      <c r="G52" s="1247"/>
      <c r="H52" s="1248"/>
      <c r="I52" s="1252"/>
      <c r="J52" s="1252"/>
      <c r="K52" s="1221"/>
      <c r="L52" s="1221"/>
      <c r="M52" s="1221"/>
      <c r="N52" s="1221"/>
      <c r="O52" s="1221"/>
    </row>
    <row r="53" spans="1:17" ht="13.2">
      <c r="A53" s="357"/>
      <c r="B53" s="250"/>
      <c r="C53" s="246"/>
      <c r="D53" s="246"/>
      <c r="E53" s="246"/>
      <c r="F53" s="246"/>
      <c r="G53" s="1247"/>
      <c r="H53" s="1248"/>
      <c r="I53" s="1231" t="s">
        <v>581</v>
      </c>
      <c r="J53" s="1231"/>
      <c r="K53" s="1255"/>
      <c r="L53" s="1255"/>
      <c r="M53" s="1255"/>
      <c r="N53" s="1253">
        <v>56.4</v>
      </c>
      <c r="O53" s="1253">
        <v>54.8</v>
      </c>
    </row>
    <row r="54" spans="1:17" ht="13.2">
      <c r="A54" s="357"/>
      <c r="B54" s="250"/>
      <c r="C54" s="246"/>
      <c r="D54" s="246"/>
      <c r="E54" s="246"/>
      <c r="F54" s="246"/>
      <c r="G54" s="1249"/>
      <c r="H54" s="1250"/>
      <c r="I54" s="1231"/>
      <c r="J54" s="1231"/>
      <c r="K54" s="1254"/>
      <c r="L54" s="1254"/>
      <c r="M54" s="1254"/>
      <c r="N54" s="1254"/>
      <c r="O54" s="1254"/>
    </row>
    <row r="55" spans="1:17" ht="13.2">
      <c r="A55" s="357"/>
      <c r="B55" s="250"/>
      <c r="C55" s="246"/>
      <c r="D55" s="246"/>
      <c r="E55" s="246"/>
      <c r="F55" s="246"/>
      <c r="G55" s="1225" t="s">
        <v>582</v>
      </c>
      <c r="H55" s="1226"/>
      <c r="I55" s="1231" t="s">
        <v>580</v>
      </c>
      <c r="J55" s="1231"/>
      <c r="K55" s="1256"/>
      <c r="L55" s="1256"/>
      <c r="M55" s="1256"/>
      <c r="N55" s="1221">
        <v>124.2</v>
      </c>
      <c r="O55" s="1221">
        <v>115.7</v>
      </c>
    </row>
    <row r="56" spans="1:17" ht="13.2">
      <c r="A56" s="357"/>
      <c r="B56" s="250"/>
      <c r="C56" s="246"/>
      <c r="D56" s="246"/>
      <c r="E56" s="246"/>
      <c r="F56" s="246"/>
      <c r="G56" s="1227"/>
      <c r="H56" s="1228"/>
      <c r="I56" s="1231"/>
      <c r="J56" s="1231"/>
      <c r="K56" s="1221"/>
      <c r="L56" s="1221"/>
      <c r="M56" s="1221"/>
      <c r="N56" s="1221"/>
      <c r="O56" s="1221"/>
    </row>
    <row r="57" spans="1:17" s="357" customFormat="1" ht="13.2">
      <c r="B57" s="358"/>
      <c r="C57" s="354"/>
      <c r="D57" s="354"/>
      <c r="E57" s="354"/>
      <c r="F57" s="354"/>
      <c r="G57" s="1227"/>
      <c r="H57" s="1228"/>
      <c r="I57" s="1223" t="s">
        <v>581</v>
      </c>
      <c r="J57" s="1223"/>
      <c r="K57" s="1255"/>
      <c r="L57" s="1255"/>
      <c r="M57" s="1255"/>
      <c r="N57" s="1253">
        <v>59.4</v>
      </c>
      <c r="O57" s="1253">
        <v>58.7</v>
      </c>
      <c r="P57" s="359"/>
      <c r="Q57" s="358"/>
    </row>
    <row r="58" spans="1:17" s="357" customFormat="1" ht="13.2">
      <c r="A58" s="245"/>
      <c r="B58" s="358"/>
      <c r="C58" s="354"/>
      <c r="D58" s="354"/>
      <c r="E58" s="354"/>
      <c r="F58" s="354"/>
      <c r="G58" s="1229"/>
      <c r="H58" s="1230"/>
      <c r="I58" s="1223"/>
      <c r="J58" s="1223"/>
      <c r="K58" s="1254"/>
      <c r="L58" s="1254"/>
      <c r="M58" s="1254"/>
      <c r="N58" s="1254"/>
      <c r="O58" s="1254"/>
      <c r="P58" s="359"/>
      <c r="Q58" s="358"/>
    </row>
    <row r="59" spans="1:17" s="357" customFormat="1" ht="13.2">
      <c r="A59" s="245"/>
      <c r="B59" s="358"/>
      <c r="C59" s="354"/>
      <c r="D59" s="354"/>
      <c r="E59" s="354"/>
      <c r="F59" s="354"/>
      <c r="G59" s="354"/>
      <c r="H59" s="354"/>
      <c r="I59" s="354"/>
      <c r="J59" s="354"/>
      <c r="K59" s="360"/>
      <c r="L59" s="360"/>
      <c r="M59" s="360"/>
      <c r="N59" s="360"/>
      <c r="O59" s="360"/>
      <c r="P59" s="359"/>
      <c r="Q59" s="358"/>
    </row>
    <row r="60" spans="1:17" s="357" customFormat="1" ht="13.2">
      <c r="A60" s="245"/>
      <c r="B60" s="358"/>
      <c r="C60" s="354"/>
      <c r="D60" s="354"/>
      <c r="E60" s="354"/>
      <c r="F60" s="354"/>
      <c r="G60" s="354"/>
      <c r="H60" s="354"/>
      <c r="I60" s="354"/>
      <c r="J60" s="354"/>
      <c r="K60" s="360"/>
      <c r="L60" s="360"/>
      <c r="M60" s="360"/>
      <c r="N60" s="360"/>
      <c r="O60" s="360"/>
      <c r="P60" s="359"/>
      <c r="Q60" s="358"/>
    </row>
    <row r="61" spans="1:17" s="357" customFormat="1" ht="13.2">
      <c r="A61" s="245"/>
      <c r="B61" s="361"/>
      <c r="C61" s="362"/>
      <c r="D61" s="362"/>
      <c r="E61" s="362"/>
      <c r="F61" s="362"/>
      <c r="G61" s="362"/>
      <c r="H61" s="362"/>
      <c r="I61" s="362"/>
      <c r="J61" s="362"/>
      <c r="K61" s="362"/>
      <c r="L61" s="362"/>
      <c r="M61" s="363"/>
      <c r="N61" s="363"/>
      <c r="O61" s="363"/>
      <c r="P61" s="364"/>
      <c r="Q61" s="358"/>
    </row>
    <row r="62" spans="1:17" ht="13.2">
      <c r="B62" s="352"/>
      <c r="C62" s="352"/>
      <c r="D62" s="352"/>
      <c r="E62" s="352"/>
      <c r="F62" s="352"/>
      <c r="G62" s="352"/>
      <c r="H62" s="352"/>
      <c r="I62" s="352"/>
      <c r="J62" s="352"/>
      <c r="K62" s="352"/>
      <c r="L62" s="352"/>
      <c r="M62" s="352"/>
      <c r="N62" s="352"/>
      <c r="O62" s="352"/>
      <c r="P62" s="352"/>
      <c r="Q62" s="246"/>
    </row>
    <row r="63" spans="1:17" ht="16.2">
      <c r="B63" s="309" t="s">
        <v>583</v>
      </c>
      <c r="C63" s="246"/>
      <c r="D63" s="246"/>
      <c r="E63" s="246"/>
      <c r="F63" s="246"/>
      <c r="G63" s="246"/>
      <c r="H63" s="246"/>
      <c r="I63" s="246"/>
      <c r="J63" s="246"/>
      <c r="K63" s="246"/>
      <c r="L63" s="246"/>
      <c r="M63" s="246"/>
      <c r="N63" s="246"/>
      <c r="O63" s="246"/>
    </row>
    <row r="64" spans="1:17" ht="13.2">
      <c r="B64" s="250"/>
      <c r="C64" s="246"/>
      <c r="D64" s="246"/>
      <c r="E64" s="246"/>
      <c r="F64" s="246"/>
      <c r="G64" s="353" t="s">
        <v>576</v>
      </c>
      <c r="I64" s="354"/>
      <c r="J64" s="354"/>
      <c r="K64" s="354"/>
      <c r="L64" s="246"/>
      <c r="M64" s="246"/>
      <c r="N64" s="246"/>
      <c r="O64" s="246"/>
    </row>
    <row r="65" spans="2:30" ht="13.2">
      <c r="B65" s="250"/>
      <c r="C65" s="246"/>
      <c r="D65" s="246"/>
      <c r="E65" s="246"/>
      <c r="F65" s="246"/>
      <c r="G65" s="1233" t="s">
        <v>584</v>
      </c>
      <c r="H65" s="1234"/>
      <c r="I65" s="1234"/>
      <c r="J65" s="1234"/>
      <c r="K65" s="1234"/>
      <c r="L65" s="1234"/>
      <c r="M65" s="1234"/>
      <c r="N65" s="1234"/>
      <c r="O65" s="1235"/>
    </row>
    <row r="66" spans="2:30" ht="13.2">
      <c r="B66" s="250"/>
      <c r="C66" s="246"/>
      <c r="D66" s="246"/>
      <c r="E66" s="246"/>
      <c r="F66" s="246"/>
      <c r="G66" s="1236"/>
      <c r="H66" s="1237"/>
      <c r="I66" s="1237"/>
      <c r="J66" s="1237"/>
      <c r="K66" s="1237"/>
      <c r="L66" s="1237"/>
      <c r="M66" s="1237"/>
      <c r="N66" s="1237"/>
      <c r="O66" s="1238"/>
    </row>
    <row r="67" spans="2:30" ht="13.2">
      <c r="B67" s="250"/>
      <c r="C67" s="246"/>
      <c r="D67" s="246"/>
      <c r="E67" s="246"/>
      <c r="F67" s="246"/>
      <c r="G67" s="1236"/>
      <c r="H67" s="1237"/>
      <c r="I67" s="1237"/>
      <c r="J67" s="1237"/>
      <c r="K67" s="1237"/>
      <c r="L67" s="1237"/>
      <c r="M67" s="1237"/>
      <c r="N67" s="1237"/>
      <c r="O67" s="1238"/>
    </row>
    <row r="68" spans="2:30" ht="13.2">
      <c r="B68" s="250"/>
      <c r="C68" s="246"/>
      <c r="D68" s="246"/>
      <c r="E68" s="246"/>
      <c r="F68" s="246"/>
      <c r="G68" s="1236"/>
      <c r="H68" s="1237"/>
      <c r="I68" s="1237"/>
      <c r="J68" s="1237"/>
      <c r="K68" s="1237"/>
      <c r="L68" s="1237"/>
      <c r="M68" s="1237"/>
      <c r="N68" s="1237"/>
      <c r="O68" s="1238"/>
    </row>
    <row r="69" spans="2:30" ht="13.2">
      <c r="B69" s="250"/>
      <c r="C69" s="246"/>
      <c r="D69" s="246"/>
      <c r="E69" s="246"/>
      <c r="F69" s="246"/>
      <c r="G69" s="1239"/>
      <c r="H69" s="1240"/>
      <c r="I69" s="1240"/>
      <c r="J69" s="1240"/>
      <c r="K69" s="1240"/>
      <c r="L69" s="1240"/>
      <c r="M69" s="1240"/>
      <c r="N69" s="1240"/>
      <c r="O69" s="1241"/>
    </row>
    <row r="70" spans="2:30" ht="13.2">
      <c r="B70" s="250"/>
      <c r="C70" s="246"/>
      <c r="D70" s="246"/>
      <c r="E70" s="246"/>
      <c r="F70" s="246"/>
      <c r="G70" s="246"/>
      <c r="H70" s="365"/>
      <c r="I70" s="365"/>
      <c r="J70" s="366"/>
      <c r="K70" s="366"/>
      <c r="L70" s="367"/>
      <c r="M70" s="366"/>
      <c r="N70" s="367"/>
      <c r="O70" s="368"/>
    </row>
    <row r="71" spans="2:30" ht="13.2">
      <c r="B71" s="250"/>
      <c r="C71" s="246"/>
      <c r="D71" s="246"/>
      <c r="E71" s="246"/>
      <c r="F71" s="246"/>
      <c r="G71" s="369" t="s">
        <v>585</v>
      </c>
      <c r="I71" s="370"/>
      <c r="J71" s="366"/>
      <c r="K71" s="366"/>
      <c r="L71" s="367"/>
      <c r="M71" s="366"/>
      <c r="N71" s="367"/>
      <c r="O71" s="368"/>
    </row>
    <row r="72" spans="2:30" ht="13.2">
      <c r="B72" s="250"/>
      <c r="C72" s="246"/>
      <c r="D72" s="246"/>
      <c r="E72" s="246"/>
      <c r="F72" s="246"/>
      <c r="G72" s="1242"/>
      <c r="H72" s="1243"/>
      <c r="I72" s="1243"/>
      <c r="J72" s="1244"/>
      <c r="K72" s="356" t="s">
        <v>532</v>
      </c>
      <c r="L72" s="356" t="s">
        <v>533</v>
      </c>
      <c r="M72" s="356" t="s">
        <v>534</v>
      </c>
      <c r="N72" s="356" t="s">
        <v>535</v>
      </c>
      <c r="O72" s="356" t="s">
        <v>536</v>
      </c>
    </row>
    <row r="73" spans="2:30" ht="13.2">
      <c r="B73" s="250"/>
      <c r="C73" s="246"/>
      <c r="D73" s="246"/>
      <c r="E73" s="246"/>
      <c r="F73" s="246"/>
      <c r="G73" s="1245" t="s">
        <v>579</v>
      </c>
      <c r="H73" s="1246"/>
      <c r="I73" s="1251" t="s">
        <v>580</v>
      </c>
      <c r="J73" s="1251"/>
      <c r="K73" s="1232">
        <v>120.7</v>
      </c>
      <c r="L73" s="1232">
        <v>122.5</v>
      </c>
      <c r="M73" s="1221">
        <v>122.4</v>
      </c>
      <c r="N73" s="1221">
        <v>125.5</v>
      </c>
      <c r="O73" s="1221">
        <v>124</v>
      </c>
      <c r="S73" s="245">
        <v>9.9</v>
      </c>
    </row>
    <row r="74" spans="2:30" ht="13.2">
      <c r="B74" s="250"/>
      <c r="C74" s="246"/>
      <c r="D74" s="246"/>
      <c r="E74" s="246"/>
      <c r="F74" s="246"/>
      <c r="G74" s="1247"/>
      <c r="H74" s="1248"/>
      <c r="I74" s="1252"/>
      <c r="J74" s="1252"/>
      <c r="K74" s="1232"/>
      <c r="L74" s="1232"/>
      <c r="M74" s="1221"/>
      <c r="N74" s="1221"/>
      <c r="O74" s="1221"/>
    </row>
    <row r="75" spans="2:30" ht="13.2">
      <c r="B75" s="250"/>
      <c r="C75" s="246"/>
      <c r="D75" s="246"/>
      <c r="E75" s="246"/>
      <c r="F75" s="246"/>
      <c r="G75" s="1247"/>
      <c r="H75" s="1248"/>
      <c r="I75" s="1231" t="s">
        <v>586</v>
      </c>
      <c r="J75" s="1231"/>
      <c r="K75" s="1253">
        <v>11.1</v>
      </c>
      <c r="L75" s="1253">
        <v>10.6</v>
      </c>
      <c r="M75" s="1253">
        <v>9.9</v>
      </c>
      <c r="N75" s="1253">
        <v>9.6</v>
      </c>
      <c r="O75" s="1253">
        <v>9.3000000000000007</v>
      </c>
      <c r="U75" s="245">
        <v>81.2</v>
      </c>
      <c r="W75" s="245">
        <v>87.2</v>
      </c>
      <c r="Y75" s="245">
        <v>99.8</v>
      </c>
      <c r="AA75" s="245">
        <v>109.5</v>
      </c>
      <c r="AC75" s="245">
        <v>115.2</v>
      </c>
    </row>
    <row r="76" spans="2:30" ht="13.2">
      <c r="B76" s="250"/>
      <c r="C76" s="246"/>
      <c r="D76" s="246"/>
      <c r="E76" s="246"/>
      <c r="F76" s="246"/>
      <c r="G76" s="1249"/>
      <c r="H76" s="1250"/>
      <c r="I76" s="1231"/>
      <c r="J76" s="1231"/>
      <c r="K76" s="1254"/>
      <c r="L76" s="1254"/>
      <c r="M76" s="1254"/>
      <c r="N76" s="1254"/>
      <c r="O76" s="1254"/>
    </row>
    <row r="77" spans="2:30" ht="13.2">
      <c r="B77" s="250"/>
      <c r="C77" s="246"/>
      <c r="D77" s="246"/>
      <c r="E77" s="246"/>
      <c r="F77" s="246"/>
      <c r="G77" s="1225" t="s">
        <v>582</v>
      </c>
      <c r="H77" s="1226"/>
      <c r="I77" s="1231" t="s">
        <v>580</v>
      </c>
      <c r="J77" s="1231"/>
      <c r="K77" s="1232">
        <v>150.5</v>
      </c>
      <c r="L77" s="1232">
        <v>139</v>
      </c>
      <c r="M77" s="1221">
        <v>132.4</v>
      </c>
      <c r="N77" s="1221">
        <v>124.2</v>
      </c>
      <c r="O77" s="1221">
        <v>115.7</v>
      </c>
      <c r="R77" s="245">
        <v>12.3</v>
      </c>
      <c r="T77" s="245">
        <v>11.1</v>
      </c>
    </row>
    <row r="78" spans="2:30" ht="13.2">
      <c r="B78" s="250"/>
      <c r="C78" s="246"/>
      <c r="D78" s="246"/>
      <c r="E78" s="246"/>
      <c r="F78" s="246"/>
      <c r="G78" s="1227"/>
      <c r="H78" s="1228"/>
      <c r="I78" s="1231"/>
      <c r="J78" s="1231"/>
      <c r="K78" s="1232"/>
      <c r="L78" s="1232"/>
      <c r="M78" s="1221"/>
      <c r="N78" s="1221"/>
      <c r="O78" s="1221"/>
    </row>
    <row r="79" spans="2:30" ht="13.2">
      <c r="B79" s="250"/>
      <c r="C79" s="246"/>
      <c r="D79" s="246"/>
      <c r="E79" s="246"/>
      <c r="F79" s="246"/>
      <c r="G79" s="1227"/>
      <c r="H79" s="1228"/>
      <c r="I79" s="1222" t="s">
        <v>586</v>
      </c>
      <c r="J79" s="1223"/>
      <c r="K79" s="1224">
        <v>11.5</v>
      </c>
      <c r="L79" s="1224">
        <v>11.2</v>
      </c>
      <c r="M79" s="1224">
        <v>11.2</v>
      </c>
      <c r="N79" s="1224">
        <v>10.9</v>
      </c>
      <c r="O79" s="1224">
        <v>10.3</v>
      </c>
      <c r="V79" s="245">
        <v>53.5</v>
      </c>
      <c r="X79" s="245">
        <v>48.2</v>
      </c>
      <c r="Z79" s="245">
        <v>34.200000000000003</v>
      </c>
      <c r="AB79" s="245">
        <v>30.3</v>
      </c>
      <c r="AD79" s="245">
        <v>28.9</v>
      </c>
    </row>
    <row r="80" spans="2:30" ht="13.2">
      <c r="B80" s="250"/>
      <c r="C80" s="246"/>
      <c r="D80" s="246"/>
      <c r="E80" s="246"/>
      <c r="F80" s="246"/>
      <c r="G80" s="1229"/>
      <c r="H80" s="1230"/>
      <c r="I80" s="1223"/>
      <c r="J80" s="1223"/>
      <c r="K80" s="1224"/>
      <c r="L80" s="1224"/>
      <c r="M80" s="1224"/>
      <c r="N80" s="1224"/>
      <c r="O80" s="1224"/>
    </row>
    <row r="81" spans="2:17" ht="13.2">
      <c r="B81" s="250"/>
      <c r="C81" s="246"/>
      <c r="D81" s="246"/>
      <c r="E81" s="246"/>
      <c r="F81" s="246"/>
      <c r="G81" s="246"/>
      <c r="H81" s="246"/>
      <c r="I81" s="246"/>
      <c r="J81" s="246"/>
      <c r="K81" s="371"/>
      <c r="L81" s="246"/>
      <c r="M81" s="246"/>
      <c r="N81" s="246"/>
      <c r="O81" s="246"/>
    </row>
    <row r="82" spans="2:17" ht="16.2">
      <c r="B82" s="250"/>
      <c r="C82" s="246"/>
      <c r="D82" s="246"/>
      <c r="E82" s="246"/>
      <c r="F82" s="246"/>
      <c r="G82" s="246"/>
      <c r="H82" s="246"/>
      <c r="I82" s="246"/>
      <c r="J82" s="246"/>
      <c r="K82" s="372"/>
      <c r="L82" s="372"/>
      <c r="M82" s="372"/>
      <c r="N82" s="372"/>
      <c r="O82" s="372"/>
    </row>
    <row r="83" spans="2:17" ht="13.2">
      <c r="B83" s="342"/>
      <c r="C83" s="308"/>
      <c r="D83" s="308"/>
      <c r="E83" s="308"/>
      <c r="F83" s="308"/>
      <c r="G83" s="308"/>
      <c r="H83" s="308"/>
      <c r="I83" s="308"/>
      <c r="J83" s="308"/>
      <c r="K83" s="308"/>
      <c r="L83" s="308"/>
      <c r="M83" s="308"/>
      <c r="N83" s="308"/>
      <c r="O83" s="308"/>
      <c r="P83" s="343"/>
    </row>
    <row r="84" spans="2:17" ht="13.2">
      <c r="H84" s="246"/>
      <c r="I84" s="246"/>
      <c r="J84" s="246"/>
      <c r="K84" s="246"/>
      <c r="L84" s="246"/>
      <c r="M84" s="246"/>
      <c r="N84" s="246"/>
      <c r="O84" s="246"/>
      <c r="P84" s="246"/>
      <c r="Q84" s="246"/>
    </row>
    <row r="85" spans="2:17" ht="13.2">
      <c r="B85" s="246"/>
      <c r="C85" s="246"/>
      <c r="D85" s="246"/>
      <c r="E85" s="246"/>
      <c r="F85" s="246"/>
      <c r="G85" s="246"/>
      <c r="H85" s="246"/>
      <c r="I85" s="246"/>
      <c r="J85" s="246"/>
      <c r="K85" s="246"/>
      <c r="L85" s="246"/>
      <c r="M85" s="246"/>
      <c r="N85" s="246"/>
      <c r="O85" s="246"/>
      <c r="P85" s="246"/>
      <c r="Q85" s="246"/>
    </row>
    <row r="86" spans="2:17" ht="13.2" hidden="1">
      <c r="B86" s="246"/>
      <c r="C86" s="246"/>
      <c r="D86" s="246"/>
      <c r="E86" s="246"/>
      <c r="F86" s="246"/>
      <c r="G86" s="246"/>
      <c r="H86" s="246"/>
      <c r="I86" s="246"/>
      <c r="J86" s="246"/>
      <c r="K86" s="246"/>
      <c r="L86" s="246"/>
      <c r="M86" s="246"/>
      <c r="N86" s="246"/>
      <c r="O86" s="246"/>
      <c r="P86" s="246"/>
      <c r="Q86" s="246"/>
    </row>
    <row r="87" spans="2:17" ht="13.2" hidden="1">
      <c r="B87" s="246"/>
      <c r="C87" s="246"/>
      <c r="D87" s="246"/>
      <c r="E87" s="246"/>
      <c r="F87" s="246"/>
      <c r="G87" s="246"/>
      <c r="H87" s="246"/>
      <c r="I87" s="246"/>
      <c r="J87" s="246"/>
      <c r="K87" s="373"/>
      <c r="L87" s="246"/>
      <c r="M87" s="246"/>
      <c r="N87" s="246"/>
      <c r="O87" s="246"/>
      <c r="P87" s="246"/>
      <c r="Q87" s="246"/>
    </row>
    <row r="88" spans="2:17" ht="13.2" hidden="1">
      <c r="B88" s="246"/>
      <c r="C88" s="246"/>
      <c r="D88" s="246"/>
      <c r="E88" s="246"/>
      <c r="F88" s="246"/>
      <c r="G88" s="246"/>
      <c r="H88" s="246"/>
      <c r="I88" s="246"/>
      <c r="J88" s="246"/>
      <c r="K88" s="246"/>
      <c r="L88" s="246"/>
      <c r="M88" s="246"/>
      <c r="N88" s="246"/>
      <c r="O88" s="246"/>
      <c r="P88" s="246"/>
      <c r="Q88" s="246"/>
    </row>
    <row r="89" spans="2:17" ht="13.2" hidden="1">
      <c r="B89" s="246"/>
      <c r="C89" s="246"/>
      <c r="D89" s="246"/>
      <c r="E89" s="246"/>
      <c r="F89" s="246"/>
      <c r="G89" s="246"/>
      <c r="H89" s="246"/>
      <c r="I89" s="246"/>
      <c r="J89" s="246"/>
      <c r="K89" s="246"/>
      <c r="L89" s="246"/>
      <c r="M89" s="246"/>
      <c r="N89" s="246"/>
      <c r="O89" s="246"/>
      <c r="P89" s="246"/>
      <c r="Q89" s="246"/>
    </row>
    <row r="90" spans="2:17" ht="13.2" hidden="1">
      <c r="B90" s="246"/>
      <c r="C90" s="246"/>
      <c r="D90" s="246"/>
      <c r="E90" s="246"/>
      <c r="F90" s="246"/>
      <c r="G90" s="246"/>
      <c r="H90" s="246"/>
      <c r="I90" s="246"/>
      <c r="J90" s="246"/>
      <c r="K90" s="246"/>
      <c r="L90" s="246"/>
      <c r="M90" s="246"/>
      <c r="N90" s="246"/>
      <c r="O90" s="246"/>
      <c r="P90" s="246"/>
      <c r="Q90" s="246"/>
    </row>
    <row r="91" spans="2:17" ht="13.2"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1oKUUN2eaWnT6AFD4DU7yn76tVQlVmMavk71p1XXkx5qJ9pMwGydSf0l6mrH4c3abq/WAAcYcLuePgGCrJ85A==" saltValue="moM9wUNQYljrhNQ1P/DcOQ==" spinCount="100000"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c r="AG59" s="243"/>
      <c r="AH59" s="243"/>
    </row>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40</v>
      </c>
      <c r="E2" s="111"/>
      <c r="F2" s="112" t="s">
        <v>531</v>
      </c>
      <c r="G2" s="113"/>
      <c r="H2" s="114"/>
    </row>
    <row r="3" spans="1:8">
      <c r="A3" s="110" t="s">
        <v>524</v>
      </c>
      <c r="B3" s="115"/>
      <c r="C3" s="116"/>
      <c r="D3" s="117">
        <v>47866</v>
      </c>
      <c r="E3" s="118"/>
      <c r="F3" s="119">
        <v>47129</v>
      </c>
      <c r="G3" s="120"/>
      <c r="H3" s="121"/>
    </row>
    <row r="4" spans="1:8">
      <c r="A4" s="122"/>
      <c r="B4" s="123"/>
      <c r="C4" s="124"/>
      <c r="D4" s="125">
        <v>22525</v>
      </c>
      <c r="E4" s="126"/>
      <c r="F4" s="127">
        <v>23069</v>
      </c>
      <c r="G4" s="128"/>
      <c r="H4" s="129"/>
    </row>
    <row r="5" spans="1:8">
      <c r="A5" s="110" t="s">
        <v>526</v>
      </c>
      <c r="B5" s="115"/>
      <c r="C5" s="116"/>
      <c r="D5" s="117">
        <v>62857</v>
      </c>
      <c r="E5" s="118"/>
      <c r="F5" s="119">
        <v>50848</v>
      </c>
      <c r="G5" s="120"/>
      <c r="H5" s="121"/>
    </row>
    <row r="6" spans="1:8">
      <c r="A6" s="122"/>
      <c r="B6" s="123"/>
      <c r="C6" s="124"/>
      <c r="D6" s="125">
        <v>27610</v>
      </c>
      <c r="E6" s="126"/>
      <c r="F6" s="127">
        <v>22583</v>
      </c>
      <c r="G6" s="128"/>
      <c r="H6" s="129"/>
    </row>
    <row r="7" spans="1:8">
      <c r="A7" s="110" t="s">
        <v>527</v>
      </c>
      <c r="B7" s="115"/>
      <c r="C7" s="116"/>
      <c r="D7" s="117">
        <v>59595</v>
      </c>
      <c r="E7" s="118"/>
      <c r="F7" s="119">
        <v>53572</v>
      </c>
      <c r="G7" s="120"/>
      <c r="H7" s="121"/>
    </row>
    <row r="8" spans="1:8">
      <c r="A8" s="122"/>
      <c r="B8" s="123"/>
      <c r="C8" s="124"/>
      <c r="D8" s="125">
        <v>26221</v>
      </c>
      <c r="E8" s="126"/>
      <c r="F8" s="127">
        <v>25259</v>
      </c>
      <c r="G8" s="128"/>
      <c r="H8" s="129"/>
    </row>
    <row r="9" spans="1:8">
      <c r="A9" s="110" t="s">
        <v>528</v>
      </c>
      <c r="B9" s="115"/>
      <c r="C9" s="116"/>
      <c r="D9" s="117">
        <v>65964</v>
      </c>
      <c r="E9" s="118"/>
      <c r="F9" s="119">
        <v>51898</v>
      </c>
      <c r="G9" s="120"/>
      <c r="H9" s="121"/>
    </row>
    <row r="10" spans="1:8">
      <c r="A10" s="122"/>
      <c r="B10" s="123"/>
      <c r="C10" s="124"/>
      <c r="D10" s="125">
        <v>24882</v>
      </c>
      <c r="E10" s="126"/>
      <c r="F10" s="127">
        <v>25986</v>
      </c>
      <c r="G10" s="128"/>
      <c r="H10" s="129"/>
    </row>
    <row r="11" spans="1:8">
      <c r="A11" s="110" t="s">
        <v>529</v>
      </c>
      <c r="B11" s="115"/>
      <c r="C11" s="116"/>
      <c r="D11" s="117">
        <v>47989</v>
      </c>
      <c r="E11" s="118"/>
      <c r="F11" s="119">
        <v>51684</v>
      </c>
      <c r="G11" s="120"/>
      <c r="H11" s="121"/>
    </row>
    <row r="12" spans="1:8">
      <c r="A12" s="122"/>
      <c r="B12" s="123"/>
      <c r="C12" s="130"/>
      <c r="D12" s="125">
        <v>16048</v>
      </c>
      <c r="E12" s="126"/>
      <c r="F12" s="127">
        <v>26671</v>
      </c>
      <c r="G12" s="128"/>
      <c r="H12" s="129"/>
    </row>
    <row r="13" spans="1:8">
      <c r="A13" s="110"/>
      <c r="B13" s="115"/>
      <c r="C13" s="131"/>
      <c r="D13" s="132">
        <v>56854</v>
      </c>
      <c r="E13" s="133"/>
      <c r="F13" s="134">
        <v>51026</v>
      </c>
      <c r="G13" s="135"/>
      <c r="H13" s="121"/>
    </row>
    <row r="14" spans="1:8">
      <c r="A14" s="122"/>
      <c r="B14" s="123"/>
      <c r="C14" s="124"/>
      <c r="D14" s="125">
        <v>23457</v>
      </c>
      <c r="E14" s="126"/>
      <c r="F14" s="127">
        <v>24714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1.82</v>
      </c>
      <c r="C19" s="136">
        <f>ROUND(VALUE(SUBSTITUTE(実質収支比率等に係る経年分析!G$48,"▲","-")),2)</f>
        <v>2.15</v>
      </c>
      <c r="D19" s="136">
        <f>ROUND(VALUE(SUBSTITUTE(実質収支比率等に係る経年分析!H$48,"▲","-")),2)</f>
        <v>1.87</v>
      </c>
      <c r="E19" s="136">
        <f>ROUND(VALUE(SUBSTITUTE(実質収支比率等に係る経年分析!I$48,"▲","-")),2)</f>
        <v>2.58</v>
      </c>
      <c r="F19" s="136">
        <f>ROUND(VALUE(SUBSTITUTE(実質収支比率等に係る経年分析!J$48,"▲","-")),2)</f>
        <v>3.16</v>
      </c>
    </row>
    <row r="20" spans="1:11">
      <c r="A20" s="136" t="s">
        <v>43</v>
      </c>
      <c r="B20" s="136">
        <f>ROUND(VALUE(SUBSTITUTE(実質収支比率等に係る経年分析!F$47,"▲","-")),2)</f>
        <v>6.86</v>
      </c>
      <c r="C20" s="136">
        <f>ROUND(VALUE(SUBSTITUTE(実質収支比率等に係る経年分析!G$47,"▲","-")),2)</f>
        <v>6.29</v>
      </c>
      <c r="D20" s="136">
        <f>ROUND(VALUE(SUBSTITUTE(実質収支比率等に係る経年分析!H$47,"▲","-")),2)</f>
        <v>6.27</v>
      </c>
      <c r="E20" s="136">
        <f>ROUND(VALUE(SUBSTITUTE(実質収支比率等に係る経年分析!I$47,"▲","-")),2)</f>
        <v>6.33</v>
      </c>
      <c r="F20" s="136">
        <f>ROUND(VALUE(SUBSTITUTE(実質収支比率等に係る経年分析!J$47,"▲","-")),2)</f>
        <v>4.4000000000000004</v>
      </c>
    </row>
    <row r="21" spans="1:11">
      <c r="A21" s="136" t="s">
        <v>44</v>
      </c>
      <c r="B21" s="136">
        <f>IF(ISNUMBER(VALUE(SUBSTITUTE(実質収支比率等に係る経年分析!F$49,"▲","-"))),ROUND(VALUE(SUBSTITUTE(実質収支比率等に係る経年分析!F$49,"▲","-")),2),NA())</f>
        <v>-0.62</v>
      </c>
      <c r="C21" s="136">
        <f>IF(ISNUMBER(VALUE(SUBSTITUTE(実質収支比率等に係る経年分析!G$49,"▲","-"))),ROUND(VALUE(SUBSTITUTE(実質収支比率等に係る経年分析!G$49,"▲","-")),2),NA())</f>
        <v>-0.16</v>
      </c>
      <c r="D21" s="136">
        <f>IF(ISNUMBER(VALUE(SUBSTITUTE(実質収支比率等に係る経年分析!H$49,"▲","-"))),ROUND(VALUE(SUBSTITUTE(実質収支比率等に係る経年分析!H$49,"▲","-")),2),NA())</f>
        <v>-0.25</v>
      </c>
      <c r="E21" s="136">
        <f>IF(ISNUMBER(VALUE(SUBSTITUTE(実質収支比率等に係る経年分析!I$49,"▲","-"))),ROUND(VALUE(SUBSTITUTE(実質収支比率等に係る経年分析!I$49,"▲","-")),2),NA())</f>
        <v>0.72</v>
      </c>
      <c r="F21" s="136">
        <f>IF(ISNUMBER(VALUE(SUBSTITUTE(実質収支比率等に係る経年分析!J$49,"▲","-"))),ROUND(VALUE(SUBSTITUTE(実質収支比率等に係る経年分析!J$49,"▲","-")),2),NA())</f>
        <v>-1.24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1.25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0.94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0.24</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0.14000000000000001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0.14000000000000001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0.13</v>
      </c>
    </row>
    <row r="30" spans="1:11">
      <c r="A30" s="137" t="str">
        <f>IF(連結実質赤字比率に係る赤字・黒字の構成分析!C$40="",NA(),連結実質赤字比率に係る赤字・黒字の構成分析!C$40)</f>
        <v>競輪事業会計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0.15</v>
      </c>
    </row>
    <row r="31" spans="1:11">
      <c r="A31" s="137" t="str">
        <f>IF(連結実質赤字比率に係る赤字・黒字の構成分析!C$39="",NA(),連結実質赤字比率に係る赤字・黒字の構成分析!C$39)</f>
        <v>交通事業会計</v>
      </c>
      <c r="B31" s="137">
        <f>IF(ROUND(VALUE(SUBSTITUTE(連結実質赤字比率に係る赤字・黒字の構成分析!F$39,"▲", "-")), 2) &lt; 0, ABS(ROUND(VALUE(SUBSTITUTE(連結実質赤字比率に係る赤字・黒字の構成分析!F$39,"▲", "-")), 2)), NA())</f>
        <v>1.89</v>
      </c>
      <c r="C31" s="137" t="e">
        <f>IF(ROUND(VALUE(SUBSTITUTE(連結実質赤字比率に係る赤字・黒字の構成分析!F$39,"▲", "-")), 2) &gt;= 0, ABS(ROUND(VALUE(SUBSTITUTE(連結実質赤字比率に係る赤字・黒字の構成分析!F$39,"▲", "-")), 2)), NA())</f>
        <v>#N/A</v>
      </c>
      <c r="D31" s="137">
        <f>IF(ROUND(VALUE(SUBSTITUTE(連結実質赤字比率に係る赤字・黒字の構成分析!G$39,"▲", "-")), 2) &lt; 0, ABS(ROUND(VALUE(SUBSTITUTE(連結実質赤字比率に係る赤字・黒字の構成分析!G$39,"▲", "-")), 2)), NA())</f>
        <v>1.2</v>
      </c>
      <c r="E31" s="137" t="e">
        <f>IF(ROUND(VALUE(SUBSTITUTE(連結実質赤字比率に係る赤字・黒字の構成分析!G$39,"▲", "-")), 2) &gt;= 0, ABS(ROUND(VALUE(SUBSTITUTE(連結実質赤字比率に係る赤字・黒字の構成分析!G$39,"▲", "-")), 2)), NA())</f>
        <v>#N/A</v>
      </c>
      <c r="F31" s="137">
        <f>IF(ROUND(VALUE(SUBSTITUTE(連結実質赤字比率に係る赤字・黒字の構成分析!H$39,"▲", "-")), 2) &lt; 0, ABS(ROUND(VALUE(SUBSTITUTE(連結実質赤字比率に係る赤字・黒字の構成分析!H$39,"▲", "-")), 2)), NA())</f>
        <v>0.66</v>
      </c>
      <c r="G31" s="137" t="e">
        <f>IF(ROUND(VALUE(SUBSTITUTE(連結実質赤字比率に係る赤字・黒字の構成分析!H$39,"▲", "-")), 2) &gt;= 0, ABS(ROUND(VALUE(SUBSTITUTE(連結実質赤字比率に係る赤字・黒字の構成分析!H$39,"▲", "-")), 2)), NA())</f>
        <v>#N/A</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0.59</v>
      </c>
    </row>
    <row r="32" spans="1:11">
      <c r="A32" s="137" t="str">
        <f>IF(連結実質赤字比率に係る赤字・黒字の構成分析!C$38="",NA(),連結実質赤字比率に係る赤字・黒字の構成分析!C$38)</f>
        <v>介護保険会計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1.1000000000000001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0.94</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2.93</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5.81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5.77</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7.19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7.4</v>
      </c>
    </row>
    <row r="36" spans="1:16">
      <c r="A36" s="137" t="str">
        <f>IF(連結実質赤字比率に係る赤字・黒字の構成分析!C$34="",NA(),連結実質赤字比率に係る赤字・黒字の構成分析!C$34)</f>
        <v>国民健康保険会計</v>
      </c>
      <c r="B36" s="137">
        <f>IF(ROUND(VALUE(SUBSTITUTE(連結実質赤字比率に係る赤字・黒字の構成分析!F$34,"▲", "-")), 2) &lt; 0, ABS(ROUND(VALUE(SUBSTITUTE(連結実質赤字比率に係る赤字・黒字の構成分析!F$34,"▲", "-")), 2)), NA())</f>
        <v>1.38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0.93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1.27</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2.5499999999999998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2.61</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26275</v>
      </c>
      <c r="E42" s="138"/>
      <c r="F42" s="138"/>
      <c r="G42" s="138">
        <f>'実質公債費比率（分子）の構造'!L$52</f>
        <v>26287</v>
      </c>
      <c r="H42" s="138"/>
      <c r="I42" s="138"/>
      <c r="J42" s="138">
        <f>'実質公債費比率（分子）の構造'!M$52</f>
        <v>27078</v>
      </c>
      <c r="K42" s="138"/>
      <c r="L42" s="138"/>
      <c r="M42" s="138">
        <f>'実質公債費比率（分子）の構造'!N$52</f>
        <v>26358</v>
      </c>
      <c r="N42" s="138"/>
      <c r="O42" s="138"/>
      <c r="P42" s="138">
        <f>'実質公債費比率（分子）の構造'!O$52</f>
        <v>26942</v>
      </c>
    </row>
    <row r="43" spans="1:16">
      <c r="A43" s="138" t="s">
        <v>52</v>
      </c>
      <c r="B43" s="138">
        <f>'実質公債費比率（分子）の構造'!K$51</f>
        <v>4</v>
      </c>
      <c r="C43" s="138"/>
      <c r="D43" s="138"/>
      <c r="E43" s="138">
        <f>'実質公債費比率（分子）の構造'!L$51</f>
        <v>1</v>
      </c>
      <c r="F43" s="138"/>
      <c r="G43" s="138"/>
      <c r="H43" s="138">
        <f>'実質公債費比率（分子）の構造'!M$51</f>
        <v>3</v>
      </c>
      <c r="I43" s="138"/>
      <c r="J43" s="138"/>
      <c r="K43" s="138">
        <f>'実質公債費比率（分子）の構造'!N$51</f>
        <v>1</v>
      </c>
      <c r="L43" s="138"/>
      <c r="M43" s="138"/>
      <c r="N43" s="138">
        <f>'実質公債費比率（分子）の構造'!O$51</f>
        <v>0</v>
      </c>
      <c r="O43" s="138"/>
      <c r="P43" s="138"/>
    </row>
    <row r="44" spans="1:16">
      <c r="A44" s="138" t="s">
        <v>53</v>
      </c>
      <c r="B44" s="138">
        <f>'実質公債費比率（分子）の構造'!K$50</f>
        <v>406</v>
      </c>
      <c r="C44" s="138"/>
      <c r="D44" s="138"/>
      <c r="E44" s="138">
        <f>'実質公債費比率（分子）の構造'!L$50</f>
        <v>392</v>
      </c>
      <c r="F44" s="138"/>
      <c r="G44" s="138"/>
      <c r="H44" s="138">
        <f>'実質公債費比率（分子）の構造'!M$50</f>
        <v>362</v>
      </c>
      <c r="I44" s="138"/>
      <c r="J44" s="138"/>
      <c r="K44" s="138">
        <f>'実質公債費比率（分子）の構造'!N$50</f>
        <v>357</v>
      </c>
      <c r="L44" s="138"/>
      <c r="M44" s="138"/>
      <c r="N44" s="138">
        <f>'実質公債費比率（分子）の構造'!O$50</f>
        <v>351</v>
      </c>
      <c r="O44" s="138"/>
      <c r="P44" s="138"/>
    </row>
    <row r="45" spans="1:16">
      <c r="A45" s="138" t="s">
        <v>54</v>
      </c>
      <c r="B45" s="138">
        <f>'実質公債費比率（分子）の構造'!K$49</f>
        <v>207</v>
      </c>
      <c r="C45" s="138"/>
      <c r="D45" s="138"/>
      <c r="E45" s="138">
        <f>'実質公債費比率（分子）の構造'!L$49</f>
        <v>166</v>
      </c>
      <c r="F45" s="138"/>
      <c r="G45" s="138"/>
      <c r="H45" s="138">
        <f>'実質公債費比率（分子）の構造'!M$49</f>
        <v>254</v>
      </c>
      <c r="I45" s="138"/>
      <c r="J45" s="138"/>
      <c r="K45" s="138">
        <f>'実質公債費比率（分子）の構造'!N$49</f>
        <v>61</v>
      </c>
      <c r="L45" s="138"/>
      <c r="M45" s="138"/>
      <c r="N45" s="138">
        <f>'実質公債費比率（分子）の構造'!O$49</f>
        <v>61</v>
      </c>
      <c r="O45" s="138"/>
      <c r="P45" s="138"/>
    </row>
    <row r="46" spans="1:16">
      <c r="A46" s="138" t="s">
        <v>55</v>
      </c>
      <c r="B46" s="138">
        <f>'実質公債費比率（分子）の構造'!K$48</f>
        <v>7095</v>
      </c>
      <c r="C46" s="138"/>
      <c r="D46" s="138"/>
      <c r="E46" s="138">
        <f>'実質公債費比率（分子）の構造'!L$48</f>
        <v>6866</v>
      </c>
      <c r="F46" s="138"/>
      <c r="G46" s="138"/>
      <c r="H46" s="138">
        <f>'実質公債費比率（分子）の構造'!M$48</f>
        <v>6782</v>
      </c>
      <c r="I46" s="138"/>
      <c r="J46" s="138"/>
      <c r="K46" s="138">
        <f>'実質公債費比率（分子）の構造'!N$48</f>
        <v>6647</v>
      </c>
      <c r="L46" s="138"/>
      <c r="M46" s="138"/>
      <c r="N46" s="138">
        <f>'実質公債費比率（分子）の構造'!O$48</f>
        <v>6618</v>
      </c>
      <c r="O46" s="138"/>
      <c r="P46" s="138"/>
    </row>
    <row r="47" spans="1:16">
      <c r="A47" s="138" t="s">
        <v>56</v>
      </c>
      <c r="B47" s="138">
        <f>'実質公債費比率（分子）の構造'!K$47</f>
        <v>4</v>
      </c>
      <c r="C47" s="138"/>
      <c r="D47" s="138"/>
      <c r="E47" s="138">
        <f>'実質公債費比率（分子）の構造'!L$47</f>
        <v>333</v>
      </c>
      <c r="F47" s="138"/>
      <c r="G47" s="138"/>
      <c r="H47" s="138">
        <f>'実質公債費比率（分子）の構造'!M$47</f>
        <v>667</v>
      </c>
      <c r="I47" s="138"/>
      <c r="J47" s="138"/>
      <c r="K47" s="138">
        <f>'実質公債費比率（分子）の構造'!N$47</f>
        <v>1000</v>
      </c>
      <c r="L47" s="138"/>
      <c r="M47" s="138"/>
      <c r="N47" s="138">
        <f>'実質公債費比率（分子）の構造'!O$47</f>
        <v>1333</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32879</v>
      </c>
      <c r="C49" s="138"/>
      <c r="D49" s="138"/>
      <c r="E49" s="138">
        <f>'実質公債費比率（分子）の構造'!L$45</f>
        <v>32520</v>
      </c>
      <c r="F49" s="138"/>
      <c r="G49" s="138"/>
      <c r="H49" s="138">
        <f>'実質公債費比率（分子）の構造'!M$45</f>
        <v>32131</v>
      </c>
      <c r="I49" s="138"/>
      <c r="J49" s="138"/>
      <c r="K49" s="138">
        <f>'実質公債費比率（分子）の構造'!N$45</f>
        <v>31644</v>
      </c>
      <c r="L49" s="138"/>
      <c r="M49" s="138"/>
      <c r="N49" s="138">
        <f>'実質公債費比率（分子）の構造'!O$45</f>
        <v>31481</v>
      </c>
      <c r="O49" s="138"/>
      <c r="P49" s="138"/>
    </row>
    <row r="50" spans="1:16">
      <c r="A50" s="138" t="s">
        <v>59</v>
      </c>
      <c r="B50" s="138" t="e">
        <f>NA()</f>
        <v>#N/A</v>
      </c>
      <c r="C50" s="138">
        <f>IF(ISNUMBER('実質公債費比率（分子）の構造'!K$53),'実質公債費比率（分子）の構造'!K$53,NA())</f>
        <v>14320</v>
      </c>
      <c r="D50" s="138" t="e">
        <f>NA()</f>
        <v>#N/A</v>
      </c>
      <c r="E50" s="138" t="e">
        <f>NA()</f>
        <v>#N/A</v>
      </c>
      <c r="F50" s="138">
        <f>IF(ISNUMBER('実質公債費比率（分子）の構造'!L$53),'実質公債費比率（分子）の構造'!L$53,NA())</f>
        <v>13991</v>
      </c>
      <c r="G50" s="138" t="e">
        <f>NA()</f>
        <v>#N/A</v>
      </c>
      <c r="H50" s="138" t="e">
        <f>NA()</f>
        <v>#N/A</v>
      </c>
      <c r="I50" s="138">
        <f>IF(ISNUMBER('実質公債費比率（分子）の構造'!M$53),'実質公債費比率（分子）の構造'!M$53,NA())</f>
        <v>13121</v>
      </c>
      <c r="J50" s="138" t="e">
        <f>NA()</f>
        <v>#N/A</v>
      </c>
      <c r="K50" s="138" t="e">
        <f>NA()</f>
        <v>#N/A</v>
      </c>
      <c r="L50" s="138">
        <f>IF(ISNUMBER('実質公債費比率（分子）の構造'!N$53),'実質公債費比率（分子）の構造'!N$53,NA())</f>
        <v>13352</v>
      </c>
      <c r="M50" s="138" t="e">
        <f>NA()</f>
        <v>#N/A</v>
      </c>
      <c r="N50" s="138" t="e">
        <f>NA()</f>
        <v>#N/A</v>
      </c>
      <c r="O50" s="138">
        <f>IF(ISNUMBER('実質公債費比率（分子）の構造'!O$53),'実質公債費比率（分子）の構造'!O$53,NA())</f>
        <v>12902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235676</v>
      </c>
      <c r="E56" s="137"/>
      <c r="F56" s="137"/>
      <c r="G56" s="137">
        <f>'将来負担比率（分子）の構造'!J$52</f>
        <v>249404</v>
      </c>
      <c r="H56" s="137"/>
      <c r="I56" s="137"/>
      <c r="J56" s="137">
        <f>'将来負担比率（分子）の構造'!K$52</f>
        <v>262084</v>
      </c>
      <c r="K56" s="137"/>
      <c r="L56" s="137"/>
      <c r="M56" s="137">
        <f>'将来負担比率（分子）の構造'!L$52</f>
        <v>272313</v>
      </c>
      <c r="N56" s="137"/>
      <c r="O56" s="137"/>
      <c r="P56" s="137">
        <f>'将来負担比率（分子）の構造'!M$52</f>
        <v>297204</v>
      </c>
    </row>
    <row r="57" spans="1:16">
      <c r="A57" s="137" t="s">
        <v>36</v>
      </c>
      <c r="B57" s="137"/>
      <c r="C57" s="137"/>
      <c r="D57" s="137">
        <f>'将来負担比率（分子）の構造'!I$51</f>
        <v>28020</v>
      </c>
      <c r="E57" s="137"/>
      <c r="F57" s="137"/>
      <c r="G57" s="137">
        <f>'将来負担比率（分子）の構造'!J$51</f>
        <v>27710</v>
      </c>
      <c r="H57" s="137"/>
      <c r="I57" s="137"/>
      <c r="J57" s="137">
        <f>'将来負担比率（分子）の構造'!K$51</f>
        <v>28119</v>
      </c>
      <c r="K57" s="137"/>
      <c r="L57" s="137"/>
      <c r="M57" s="137">
        <f>'将来負担比率（分子）の構造'!L$51</f>
        <v>28076</v>
      </c>
      <c r="N57" s="137"/>
      <c r="O57" s="137"/>
      <c r="P57" s="137">
        <f>'将来負担比率（分子）の構造'!M$51</f>
        <v>31125</v>
      </c>
    </row>
    <row r="58" spans="1:16">
      <c r="A58" s="137" t="s">
        <v>35</v>
      </c>
      <c r="B58" s="137"/>
      <c r="C58" s="137"/>
      <c r="D58" s="137">
        <f>'将来負担比率（分子）の構造'!I$50</f>
        <v>17271</v>
      </c>
      <c r="E58" s="137"/>
      <c r="F58" s="137"/>
      <c r="G58" s="137">
        <f>'将来負担比率（分子）の構造'!J$50</f>
        <v>15435</v>
      </c>
      <c r="H58" s="137"/>
      <c r="I58" s="137"/>
      <c r="J58" s="137">
        <f>'将来負担比率（分子）の構造'!K$50</f>
        <v>15128</v>
      </c>
      <c r="K58" s="137"/>
      <c r="L58" s="137"/>
      <c r="M58" s="137">
        <f>'将来負担比率（分子）の構造'!L$50</f>
        <v>13385</v>
      </c>
      <c r="N58" s="137"/>
      <c r="O58" s="137"/>
      <c r="P58" s="137">
        <f>'将来負担比率（分子）の構造'!M$50</f>
        <v>17386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46611</v>
      </c>
      <c r="C62" s="137"/>
      <c r="D62" s="137"/>
      <c r="E62" s="137">
        <f>'将来負担比率（分子）の構造'!J$45</f>
        <v>46290</v>
      </c>
      <c r="F62" s="137"/>
      <c r="G62" s="137"/>
      <c r="H62" s="137">
        <f>'将来負担比率（分子）の構造'!K$45</f>
        <v>44003</v>
      </c>
      <c r="I62" s="137"/>
      <c r="J62" s="137"/>
      <c r="K62" s="137">
        <f>'将来負担比率（分子）の構造'!L$45</f>
        <v>40682</v>
      </c>
      <c r="L62" s="137"/>
      <c r="M62" s="137"/>
      <c r="N62" s="137">
        <f>'将来負担比率（分子）の構造'!M$45</f>
        <v>42517</v>
      </c>
      <c r="O62" s="137"/>
      <c r="P62" s="137"/>
    </row>
    <row r="63" spans="1:16">
      <c r="A63" s="137" t="s">
        <v>28</v>
      </c>
      <c r="B63" s="137">
        <f>'将来負担比率（分子）の構造'!I$44</f>
        <v>635</v>
      </c>
      <c r="C63" s="137"/>
      <c r="D63" s="137"/>
      <c r="E63" s="137">
        <f>'将来負担比率（分子）の構造'!J$44</f>
        <v>533</v>
      </c>
      <c r="F63" s="137"/>
      <c r="G63" s="137"/>
      <c r="H63" s="137">
        <f>'将来負担比率（分子）の構造'!K$44</f>
        <v>229</v>
      </c>
      <c r="I63" s="137"/>
      <c r="J63" s="137"/>
      <c r="K63" s="137">
        <f>'将来負担比率（分子）の構造'!L$44</f>
        <v>150</v>
      </c>
      <c r="L63" s="137"/>
      <c r="M63" s="137"/>
      <c r="N63" s="137">
        <f>'将来負担比率（分子）の構造'!M$44</f>
        <v>70</v>
      </c>
      <c r="O63" s="137"/>
      <c r="P63" s="137"/>
    </row>
    <row r="64" spans="1:16">
      <c r="A64" s="137" t="s">
        <v>27</v>
      </c>
      <c r="B64" s="137">
        <f>'将来負担比率（分子）の構造'!I$43</f>
        <v>79510</v>
      </c>
      <c r="C64" s="137"/>
      <c r="D64" s="137"/>
      <c r="E64" s="137">
        <f>'将来負担比率（分子）の構造'!J$43</f>
        <v>79964</v>
      </c>
      <c r="F64" s="137"/>
      <c r="G64" s="137"/>
      <c r="H64" s="137">
        <f>'将来負担比率（分子）の構造'!K$43</f>
        <v>78990</v>
      </c>
      <c r="I64" s="137"/>
      <c r="J64" s="137"/>
      <c r="K64" s="137">
        <f>'将来負担比率（分子）の構造'!L$43</f>
        <v>78386</v>
      </c>
      <c r="L64" s="137"/>
      <c r="M64" s="137"/>
      <c r="N64" s="137">
        <f>'将来負担比率（分子）の構造'!M$43</f>
        <v>77061</v>
      </c>
      <c r="O64" s="137"/>
      <c r="P64" s="137"/>
    </row>
    <row r="65" spans="1:16">
      <c r="A65" s="137" t="s">
        <v>26</v>
      </c>
      <c r="B65" s="137">
        <f>'将来負担比率（分子）の構造'!I$42</f>
        <v>3635</v>
      </c>
      <c r="C65" s="137"/>
      <c r="D65" s="137"/>
      <c r="E65" s="137">
        <f>'将来負担比率（分子）の構造'!J$42</f>
        <v>3283</v>
      </c>
      <c r="F65" s="137"/>
      <c r="G65" s="137"/>
      <c r="H65" s="137">
        <f>'将来負担比率（分子）の構造'!K$42</f>
        <v>2927</v>
      </c>
      <c r="I65" s="137"/>
      <c r="J65" s="137"/>
      <c r="K65" s="137">
        <f>'将来負担比率（分子）の構造'!L$42</f>
        <v>2568</v>
      </c>
      <c r="L65" s="137"/>
      <c r="M65" s="137"/>
      <c r="N65" s="137">
        <f>'将来負担比率（分子）の構造'!M$42</f>
        <v>2206</v>
      </c>
      <c r="O65" s="137"/>
      <c r="P65" s="137"/>
    </row>
    <row r="66" spans="1:16">
      <c r="A66" s="137" t="s">
        <v>25</v>
      </c>
      <c r="B66" s="137">
        <f>'将来負担比率（分子）の構造'!I$41</f>
        <v>317632</v>
      </c>
      <c r="C66" s="137"/>
      <c r="D66" s="137"/>
      <c r="E66" s="137">
        <f>'将来負担比率（分子）の構造'!J$41</f>
        <v>333942</v>
      </c>
      <c r="F66" s="137"/>
      <c r="G66" s="137"/>
      <c r="H66" s="137">
        <f>'将来負担比率（分子）の構造'!K$41</f>
        <v>350443</v>
      </c>
      <c r="I66" s="137"/>
      <c r="J66" s="137"/>
      <c r="K66" s="137">
        <f>'将来負担比率（分子）の構造'!L$41</f>
        <v>366706</v>
      </c>
      <c r="L66" s="137"/>
      <c r="M66" s="137"/>
      <c r="N66" s="137">
        <f>'将来負担比率（分子）の構造'!M$41</f>
        <v>398565</v>
      </c>
      <c r="O66" s="137"/>
      <c r="P66" s="137"/>
    </row>
    <row r="67" spans="1:16">
      <c r="A67" s="137" t="s">
        <v>63</v>
      </c>
      <c r="B67" s="137" t="e">
        <f>NA()</f>
        <v>#N/A</v>
      </c>
      <c r="C67" s="137">
        <f>IF(ISNUMBER('将来負担比率（分子）の構造'!I$53), IF('将来負担比率（分子）の構造'!I$53 &lt; 0, 0, '将来負担比率（分子）の構造'!I$53), NA())</f>
        <v>167056</v>
      </c>
      <c r="D67" s="137" t="e">
        <f>NA()</f>
        <v>#N/A</v>
      </c>
      <c r="E67" s="137" t="e">
        <f>NA()</f>
        <v>#N/A</v>
      </c>
      <c r="F67" s="137">
        <f>IF(ISNUMBER('将来負担比率（分子）の構造'!J$53), IF('将来負担比率（分子）の構造'!J$53 &lt; 0, 0, '将来負担比率（分子）の構造'!J$53), NA())</f>
        <v>171463</v>
      </c>
      <c r="G67" s="137" t="e">
        <f>NA()</f>
        <v>#N/A</v>
      </c>
      <c r="H67" s="137" t="e">
        <f>NA()</f>
        <v>#N/A</v>
      </c>
      <c r="I67" s="137">
        <f>IF(ISNUMBER('将来負担比率（分子）の構造'!K$53), IF('将来負担比率（分子）の構造'!K$53 &lt; 0, 0, '将来負担比率（分子）の構造'!K$53), NA())</f>
        <v>171262</v>
      </c>
      <c r="J67" s="137" t="e">
        <f>NA()</f>
        <v>#N/A</v>
      </c>
      <c r="K67" s="137" t="e">
        <f>NA()</f>
        <v>#N/A</v>
      </c>
      <c r="L67" s="137">
        <f>IF(ISNUMBER('将来負担比率（分子）の構造'!L$53), IF('将来負担比率（分子）の構造'!L$53 &lt; 0, 0, '将来負担比率（分子）の構造'!L$53), NA())</f>
        <v>174718</v>
      </c>
      <c r="M67" s="137" t="e">
        <f>NA()</f>
        <v>#N/A</v>
      </c>
      <c r="N67" s="137" t="e">
        <f>NA()</f>
        <v>#N/A</v>
      </c>
      <c r="O67" s="137">
        <f>IF(ISNUMBER('将来負担比率（分子）の構造'!M$53), IF('将来負担比率（分子）の構造'!M$53 &lt; 0, 0, '将来負担比率（分子）の構造'!M$53), NA())</f>
        <v>174704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98115570</v>
      </c>
      <c r="S5" s="615"/>
      <c r="T5" s="615"/>
      <c r="U5" s="615"/>
      <c r="V5" s="615"/>
      <c r="W5" s="615"/>
      <c r="X5" s="615"/>
      <c r="Y5" s="616"/>
      <c r="Z5" s="617">
        <v>26.1</v>
      </c>
      <c r="AA5" s="617"/>
      <c r="AB5" s="617"/>
      <c r="AC5" s="617"/>
      <c r="AD5" s="618">
        <v>93048447</v>
      </c>
      <c r="AE5" s="618"/>
      <c r="AF5" s="618"/>
      <c r="AG5" s="618"/>
      <c r="AH5" s="618"/>
      <c r="AI5" s="618"/>
      <c r="AJ5" s="618"/>
      <c r="AK5" s="618"/>
      <c r="AL5" s="619">
        <v>64.3</v>
      </c>
      <c r="AM5" s="620"/>
      <c r="AN5" s="620"/>
      <c r="AO5" s="621"/>
      <c r="AP5" s="611" t="s">
        <v>209</v>
      </c>
      <c r="AQ5" s="612"/>
      <c r="AR5" s="612"/>
      <c r="AS5" s="612"/>
      <c r="AT5" s="612"/>
      <c r="AU5" s="612"/>
      <c r="AV5" s="612"/>
      <c r="AW5" s="612"/>
      <c r="AX5" s="612"/>
      <c r="AY5" s="612"/>
      <c r="AZ5" s="612"/>
      <c r="BA5" s="612"/>
      <c r="BB5" s="612"/>
      <c r="BC5" s="612"/>
      <c r="BD5" s="612"/>
      <c r="BE5" s="612"/>
      <c r="BF5" s="613"/>
      <c r="BG5" s="625">
        <v>90769248</v>
      </c>
      <c r="BH5" s="626"/>
      <c r="BI5" s="626"/>
      <c r="BJ5" s="626"/>
      <c r="BK5" s="626"/>
      <c r="BL5" s="626"/>
      <c r="BM5" s="626"/>
      <c r="BN5" s="627"/>
      <c r="BO5" s="628">
        <v>92.5</v>
      </c>
      <c r="BP5" s="628"/>
      <c r="BQ5" s="628"/>
      <c r="BR5" s="628"/>
      <c r="BS5" s="629">
        <v>1687048</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2156575</v>
      </c>
      <c r="S6" s="626"/>
      <c r="T6" s="626"/>
      <c r="U6" s="626"/>
      <c r="V6" s="626"/>
      <c r="W6" s="626"/>
      <c r="X6" s="626"/>
      <c r="Y6" s="627"/>
      <c r="Z6" s="628">
        <v>0.6</v>
      </c>
      <c r="AA6" s="628"/>
      <c r="AB6" s="628"/>
      <c r="AC6" s="628"/>
      <c r="AD6" s="629">
        <v>2156575</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90769248</v>
      </c>
      <c r="BH6" s="626"/>
      <c r="BI6" s="626"/>
      <c r="BJ6" s="626"/>
      <c r="BK6" s="626"/>
      <c r="BL6" s="626"/>
      <c r="BM6" s="626"/>
      <c r="BN6" s="627"/>
      <c r="BO6" s="628">
        <v>92.5</v>
      </c>
      <c r="BP6" s="628"/>
      <c r="BQ6" s="628"/>
      <c r="BR6" s="628"/>
      <c r="BS6" s="629">
        <v>1687048</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1038240</v>
      </c>
      <c r="CS6" s="626"/>
      <c r="CT6" s="626"/>
      <c r="CU6" s="626"/>
      <c r="CV6" s="626"/>
      <c r="CW6" s="626"/>
      <c r="CX6" s="626"/>
      <c r="CY6" s="627"/>
      <c r="CZ6" s="628">
        <v>0.3</v>
      </c>
      <c r="DA6" s="628"/>
      <c r="DB6" s="628"/>
      <c r="DC6" s="628"/>
      <c r="DD6" s="634" t="s">
        <v>216</v>
      </c>
      <c r="DE6" s="626"/>
      <c r="DF6" s="626"/>
      <c r="DG6" s="626"/>
      <c r="DH6" s="626"/>
      <c r="DI6" s="626"/>
      <c r="DJ6" s="626"/>
      <c r="DK6" s="626"/>
      <c r="DL6" s="626"/>
      <c r="DM6" s="626"/>
      <c r="DN6" s="626"/>
      <c r="DO6" s="626"/>
      <c r="DP6" s="627"/>
      <c r="DQ6" s="634">
        <v>1038217</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89608</v>
      </c>
      <c r="S7" s="626"/>
      <c r="T7" s="626"/>
      <c r="U7" s="626"/>
      <c r="V7" s="626"/>
      <c r="W7" s="626"/>
      <c r="X7" s="626"/>
      <c r="Y7" s="627"/>
      <c r="Z7" s="628">
        <v>0</v>
      </c>
      <c r="AA7" s="628"/>
      <c r="AB7" s="628"/>
      <c r="AC7" s="628"/>
      <c r="AD7" s="629">
        <v>89608</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45110676</v>
      </c>
      <c r="BH7" s="626"/>
      <c r="BI7" s="626"/>
      <c r="BJ7" s="626"/>
      <c r="BK7" s="626"/>
      <c r="BL7" s="626"/>
      <c r="BM7" s="626"/>
      <c r="BN7" s="627"/>
      <c r="BO7" s="628">
        <v>46</v>
      </c>
      <c r="BP7" s="628"/>
      <c r="BQ7" s="628"/>
      <c r="BR7" s="628"/>
      <c r="BS7" s="629">
        <v>1687048</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30162873</v>
      </c>
      <c r="CS7" s="626"/>
      <c r="CT7" s="626"/>
      <c r="CU7" s="626"/>
      <c r="CV7" s="626"/>
      <c r="CW7" s="626"/>
      <c r="CX7" s="626"/>
      <c r="CY7" s="627"/>
      <c r="CZ7" s="628">
        <v>8.3000000000000007</v>
      </c>
      <c r="DA7" s="628"/>
      <c r="DB7" s="628"/>
      <c r="DC7" s="628"/>
      <c r="DD7" s="634">
        <v>180292</v>
      </c>
      <c r="DE7" s="626"/>
      <c r="DF7" s="626"/>
      <c r="DG7" s="626"/>
      <c r="DH7" s="626"/>
      <c r="DI7" s="626"/>
      <c r="DJ7" s="626"/>
      <c r="DK7" s="626"/>
      <c r="DL7" s="626"/>
      <c r="DM7" s="626"/>
      <c r="DN7" s="626"/>
      <c r="DO7" s="626"/>
      <c r="DP7" s="627"/>
      <c r="DQ7" s="634">
        <v>27732715</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207055</v>
      </c>
      <c r="S8" s="626"/>
      <c r="T8" s="626"/>
      <c r="U8" s="626"/>
      <c r="V8" s="626"/>
      <c r="W8" s="626"/>
      <c r="X8" s="626"/>
      <c r="Y8" s="627"/>
      <c r="Z8" s="628">
        <v>0.1</v>
      </c>
      <c r="AA8" s="628"/>
      <c r="AB8" s="628"/>
      <c r="AC8" s="628"/>
      <c r="AD8" s="629">
        <v>207055</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1166143</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152300640</v>
      </c>
      <c r="CS8" s="626"/>
      <c r="CT8" s="626"/>
      <c r="CU8" s="626"/>
      <c r="CV8" s="626"/>
      <c r="CW8" s="626"/>
      <c r="CX8" s="626"/>
      <c r="CY8" s="627"/>
      <c r="CZ8" s="628">
        <v>41.7</v>
      </c>
      <c r="DA8" s="628"/>
      <c r="DB8" s="628"/>
      <c r="DC8" s="628"/>
      <c r="DD8" s="634">
        <v>1393970</v>
      </c>
      <c r="DE8" s="626"/>
      <c r="DF8" s="626"/>
      <c r="DG8" s="626"/>
      <c r="DH8" s="626"/>
      <c r="DI8" s="626"/>
      <c r="DJ8" s="626"/>
      <c r="DK8" s="626"/>
      <c r="DL8" s="626"/>
      <c r="DM8" s="626"/>
      <c r="DN8" s="626"/>
      <c r="DO8" s="626"/>
      <c r="DP8" s="627"/>
      <c r="DQ8" s="634">
        <v>60292655</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151004</v>
      </c>
      <c r="S9" s="626"/>
      <c r="T9" s="626"/>
      <c r="U9" s="626"/>
      <c r="V9" s="626"/>
      <c r="W9" s="626"/>
      <c r="X9" s="626"/>
      <c r="Y9" s="627"/>
      <c r="Z9" s="628">
        <v>0</v>
      </c>
      <c r="AA9" s="628"/>
      <c r="AB9" s="628"/>
      <c r="AC9" s="628"/>
      <c r="AD9" s="629">
        <v>151004</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34832351</v>
      </c>
      <c r="BH9" s="626"/>
      <c r="BI9" s="626"/>
      <c r="BJ9" s="626"/>
      <c r="BK9" s="626"/>
      <c r="BL9" s="626"/>
      <c r="BM9" s="626"/>
      <c r="BN9" s="627"/>
      <c r="BO9" s="628">
        <v>35.5</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43703249</v>
      </c>
      <c r="CS9" s="626"/>
      <c r="CT9" s="626"/>
      <c r="CU9" s="626"/>
      <c r="CV9" s="626"/>
      <c r="CW9" s="626"/>
      <c r="CX9" s="626"/>
      <c r="CY9" s="627"/>
      <c r="CZ9" s="628">
        <v>12</v>
      </c>
      <c r="DA9" s="628"/>
      <c r="DB9" s="628"/>
      <c r="DC9" s="628"/>
      <c r="DD9" s="634">
        <v>1643942</v>
      </c>
      <c r="DE9" s="626"/>
      <c r="DF9" s="626"/>
      <c r="DG9" s="626"/>
      <c r="DH9" s="626"/>
      <c r="DI9" s="626"/>
      <c r="DJ9" s="626"/>
      <c r="DK9" s="626"/>
      <c r="DL9" s="626"/>
      <c r="DM9" s="626"/>
      <c r="DN9" s="626"/>
      <c r="DO9" s="626"/>
      <c r="DP9" s="627"/>
      <c r="DQ9" s="634">
        <v>13574144</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13086200</v>
      </c>
      <c r="S10" s="626"/>
      <c r="T10" s="626"/>
      <c r="U10" s="626"/>
      <c r="V10" s="626"/>
      <c r="W10" s="626"/>
      <c r="X10" s="626"/>
      <c r="Y10" s="627"/>
      <c r="Z10" s="628">
        <v>3.5</v>
      </c>
      <c r="AA10" s="628"/>
      <c r="AB10" s="628"/>
      <c r="AC10" s="628"/>
      <c r="AD10" s="629">
        <v>13086200</v>
      </c>
      <c r="AE10" s="629"/>
      <c r="AF10" s="629"/>
      <c r="AG10" s="629"/>
      <c r="AH10" s="629"/>
      <c r="AI10" s="629"/>
      <c r="AJ10" s="629"/>
      <c r="AK10" s="629"/>
      <c r="AL10" s="630">
        <v>9</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2754113</v>
      </c>
      <c r="BH10" s="626"/>
      <c r="BI10" s="626"/>
      <c r="BJ10" s="626"/>
      <c r="BK10" s="626"/>
      <c r="BL10" s="626"/>
      <c r="BM10" s="626"/>
      <c r="BN10" s="627"/>
      <c r="BO10" s="628">
        <v>2.8</v>
      </c>
      <c r="BP10" s="628"/>
      <c r="BQ10" s="628"/>
      <c r="BR10" s="628"/>
      <c r="BS10" s="634">
        <v>444810</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206831</v>
      </c>
      <c r="CS10" s="626"/>
      <c r="CT10" s="626"/>
      <c r="CU10" s="626"/>
      <c r="CV10" s="626"/>
      <c r="CW10" s="626"/>
      <c r="CX10" s="626"/>
      <c r="CY10" s="627"/>
      <c r="CZ10" s="628">
        <v>0.1</v>
      </c>
      <c r="DA10" s="628"/>
      <c r="DB10" s="628"/>
      <c r="DC10" s="628"/>
      <c r="DD10" s="634">
        <v>7666</v>
      </c>
      <c r="DE10" s="626"/>
      <c r="DF10" s="626"/>
      <c r="DG10" s="626"/>
      <c r="DH10" s="626"/>
      <c r="DI10" s="626"/>
      <c r="DJ10" s="626"/>
      <c r="DK10" s="626"/>
      <c r="DL10" s="626"/>
      <c r="DM10" s="626"/>
      <c r="DN10" s="626"/>
      <c r="DO10" s="626"/>
      <c r="DP10" s="627"/>
      <c r="DQ10" s="634">
        <v>195683</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10046</v>
      </c>
      <c r="S11" s="626"/>
      <c r="T11" s="626"/>
      <c r="U11" s="626"/>
      <c r="V11" s="626"/>
      <c r="W11" s="626"/>
      <c r="X11" s="626"/>
      <c r="Y11" s="627"/>
      <c r="Z11" s="628">
        <v>0</v>
      </c>
      <c r="AA11" s="628"/>
      <c r="AB11" s="628"/>
      <c r="AC11" s="628"/>
      <c r="AD11" s="629">
        <v>10046</v>
      </c>
      <c r="AE11" s="629"/>
      <c r="AF11" s="629"/>
      <c r="AG11" s="629"/>
      <c r="AH11" s="629"/>
      <c r="AI11" s="629"/>
      <c r="AJ11" s="629"/>
      <c r="AK11" s="629"/>
      <c r="AL11" s="630">
        <v>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6358069</v>
      </c>
      <c r="BH11" s="626"/>
      <c r="BI11" s="626"/>
      <c r="BJ11" s="626"/>
      <c r="BK11" s="626"/>
      <c r="BL11" s="626"/>
      <c r="BM11" s="626"/>
      <c r="BN11" s="627"/>
      <c r="BO11" s="628">
        <v>6.5</v>
      </c>
      <c r="BP11" s="628"/>
      <c r="BQ11" s="628"/>
      <c r="BR11" s="628"/>
      <c r="BS11" s="634">
        <v>1242238</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5644482</v>
      </c>
      <c r="CS11" s="626"/>
      <c r="CT11" s="626"/>
      <c r="CU11" s="626"/>
      <c r="CV11" s="626"/>
      <c r="CW11" s="626"/>
      <c r="CX11" s="626"/>
      <c r="CY11" s="627"/>
      <c r="CZ11" s="628">
        <v>1.5</v>
      </c>
      <c r="DA11" s="628"/>
      <c r="DB11" s="628"/>
      <c r="DC11" s="628"/>
      <c r="DD11" s="634">
        <v>2598457</v>
      </c>
      <c r="DE11" s="626"/>
      <c r="DF11" s="626"/>
      <c r="DG11" s="626"/>
      <c r="DH11" s="626"/>
      <c r="DI11" s="626"/>
      <c r="DJ11" s="626"/>
      <c r="DK11" s="626"/>
      <c r="DL11" s="626"/>
      <c r="DM11" s="626"/>
      <c r="DN11" s="626"/>
      <c r="DO11" s="626"/>
      <c r="DP11" s="627"/>
      <c r="DQ11" s="634">
        <v>2583106</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38541330</v>
      </c>
      <c r="BH12" s="626"/>
      <c r="BI12" s="626"/>
      <c r="BJ12" s="626"/>
      <c r="BK12" s="626"/>
      <c r="BL12" s="626"/>
      <c r="BM12" s="626"/>
      <c r="BN12" s="627"/>
      <c r="BO12" s="628">
        <v>39.299999999999997</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10042910</v>
      </c>
      <c r="CS12" s="626"/>
      <c r="CT12" s="626"/>
      <c r="CU12" s="626"/>
      <c r="CV12" s="626"/>
      <c r="CW12" s="626"/>
      <c r="CX12" s="626"/>
      <c r="CY12" s="627"/>
      <c r="CZ12" s="628">
        <v>2.8</v>
      </c>
      <c r="DA12" s="628"/>
      <c r="DB12" s="628"/>
      <c r="DC12" s="628"/>
      <c r="DD12" s="634">
        <v>3986371</v>
      </c>
      <c r="DE12" s="626"/>
      <c r="DF12" s="626"/>
      <c r="DG12" s="626"/>
      <c r="DH12" s="626"/>
      <c r="DI12" s="626"/>
      <c r="DJ12" s="626"/>
      <c r="DK12" s="626"/>
      <c r="DL12" s="626"/>
      <c r="DM12" s="626"/>
      <c r="DN12" s="626"/>
      <c r="DO12" s="626"/>
      <c r="DP12" s="627"/>
      <c r="DQ12" s="634">
        <v>4456595</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363923</v>
      </c>
      <c r="S13" s="626"/>
      <c r="T13" s="626"/>
      <c r="U13" s="626"/>
      <c r="V13" s="626"/>
      <c r="W13" s="626"/>
      <c r="X13" s="626"/>
      <c r="Y13" s="627"/>
      <c r="Z13" s="628">
        <v>0.1</v>
      </c>
      <c r="AA13" s="628"/>
      <c r="AB13" s="628"/>
      <c r="AC13" s="628"/>
      <c r="AD13" s="629">
        <v>363923</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38206114</v>
      </c>
      <c r="BH13" s="626"/>
      <c r="BI13" s="626"/>
      <c r="BJ13" s="626"/>
      <c r="BK13" s="626"/>
      <c r="BL13" s="626"/>
      <c r="BM13" s="626"/>
      <c r="BN13" s="627"/>
      <c r="BO13" s="628">
        <v>38.9</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41376721</v>
      </c>
      <c r="CS13" s="626"/>
      <c r="CT13" s="626"/>
      <c r="CU13" s="626"/>
      <c r="CV13" s="626"/>
      <c r="CW13" s="626"/>
      <c r="CX13" s="626"/>
      <c r="CY13" s="627"/>
      <c r="CZ13" s="628">
        <v>11.3</v>
      </c>
      <c r="DA13" s="628"/>
      <c r="DB13" s="628"/>
      <c r="DC13" s="628"/>
      <c r="DD13" s="634">
        <v>20903878</v>
      </c>
      <c r="DE13" s="626"/>
      <c r="DF13" s="626"/>
      <c r="DG13" s="626"/>
      <c r="DH13" s="626"/>
      <c r="DI13" s="626"/>
      <c r="DJ13" s="626"/>
      <c r="DK13" s="626"/>
      <c r="DL13" s="626"/>
      <c r="DM13" s="626"/>
      <c r="DN13" s="626"/>
      <c r="DO13" s="626"/>
      <c r="DP13" s="627"/>
      <c r="DQ13" s="634">
        <v>17514733</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v>2866906</v>
      </c>
      <c r="S14" s="626"/>
      <c r="T14" s="626"/>
      <c r="U14" s="626"/>
      <c r="V14" s="626"/>
      <c r="W14" s="626"/>
      <c r="X14" s="626"/>
      <c r="Y14" s="627"/>
      <c r="Z14" s="628">
        <v>0.8</v>
      </c>
      <c r="AA14" s="628"/>
      <c r="AB14" s="628"/>
      <c r="AC14" s="628"/>
      <c r="AD14" s="629">
        <v>2866906</v>
      </c>
      <c r="AE14" s="629"/>
      <c r="AF14" s="629"/>
      <c r="AG14" s="629"/>
      <c r="AH14" s="629"/>
      <c r="AI14" s="629"/>
      <c r="AJ14" s="629"/>
      <c r="AK14" s="629"/>
      <c r="AL14" s="630">
        <v>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1592504</v>
      </c>
      <c r="BH14" s="626"/>
      <c r="BI14" s="626"/>
      <c r="BJ14" s="626"/>
      <c r="BK14" s="626"/>
      <c r="BL14" s="626"/>
      <c r="BM14" s="626"/>
      <c r="BN14" s="627"/>
      <c r="BO14" s="628">
        <v>1.6</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8103463</v>
      </c>
      <c r="CS14" s="626"/>
      <c r="CT14" s="626"/>
      <c r="CU14" s="626"/>
      <c r="CV14" s="626"/>
      <c r="CW14" s="626"/>
      <c r="CX14" s="626"/>
      <c r="CY14" s="627"/>
      <c r="CZ14" s="628">
        <v>2.2000000000000002</v>
      </c>
      <c r="DA14" s="628"/>
      <c r="DB14" s="628"/>
      <c r="DC14" s="628"/>
      <c r="DD14" s="634">
        <v>733323</v>
      </c>
      <c r="DE14" s="626"/>
      <c r="DF14" s="626"/>
      <c r="DG14" s="626"/>
      <c r="DH14" s="626"/>
      <c r="DI14" s="626"/>
      <c r="DJ14" s="626"/>
      <c r="DK14" s="626"/>
      <c r="DL14" s="626"/>
      <c r="DM14" s="626"/>
      <c r="DN14" s="626"/>
      <c r="DO14" s="626"/>
      <c r="DP14" s="627"/>
      <c r="DQ14" s="634">
        <v>6753784</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418635</v>
      </c>
      <c r="S15" s="626"/>
      <c r="T15" s="626"/>
      <c r="U15" s="626"/>
      <c r="V15" s="626"/>
      <c r="W15" s="626"/>
      <c r="X15" s="626"/>
      <c r="Y15" s="627"/>
      <c r="Z15" s="628">
        <v>0.1</v>
      </c>
      <c r="AA15" s="628"/>
      <c r="AB15" s="628"/>
      <c r="AC15" s="628"/>
      <c r="AD15" s="629">
        <v>418635</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5518554</v>
      </c>
      <c r="BH15" s="626"/>
      <c r="BI15" s="626"/>
      <c r="BJ15" s="626"/>
      <c r="BK15" s="626"/>
      <c r="BL15" s="626"/>
      <c r="BM15" s="626"/>
      <c r="BN15" s="627"/>
      <c r="BO15" s="628">
        <v>5.6</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26616997</v>
      </c>
      <c r="CS15" s="626"/>
      <c r="CT15" s="626"/>
      <c r="CU15" s="626"/>
      <c r="CV15" s="626"/>
      <c r="CW15" s="626"/>
      <c r="CX15" s="626"/>
      <c r="CY15" s="627"/>
      <c r="CZ15" s="628">
        <v>7.3</v>
      </c>
      <c r="DA15" s="628"/>
      <c r="DB15" s="628"/>
      <c r="DC15" s="628"/>
      <c r="DD15" s="634">
        <v>3768175</v>
      </c>
      <c r="DE15" s="626"/>
      <c r="DF15" s="626"/>
      <c r="DG15" s="626"/>
      <c r="DH15" s="626"/>
      <c r="DI15" s="626"/>
      <c r="DJ15" s="626"/>
      <c r="DK15" s="626"/>
      <c r="DL15" s="626"/>
      <c r="DM15" s="626"/>
      <c r="DN15" s="626"/>
      <c r="DO15" s="626"/>
      <c r="DP15" s="627"/>
      <c r="DQ15" s="634">
        <v>19414623</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39750811</v>
      </c>
      <c r="S16" s="626"/>
      <c r="T16" s="626"/>
      <c r="U16" s="626"/>
      <c r="V16" s="626"/>
      <c r="W16" s="626"/>
      <c r="X16" s="626"/>
      <c r="Y16" s="627"/>
      <c r="Z16" s="628">
        <v>10.6</v>
      </c>
      <c r="AA16" s="628"/>
      <c r="AB16" s="628"/>
      <c r="AC16" s="628"/>
      <c r="AD16" s="629">
        <v>31562362</v>
      </c>
      <c r="AE16" s="629"/>
      <c r="AF16" s="629"/>
      <c r="AG16" s="629"/>
      <c r="AH16" s="629"/>
      <c r="AI16" s="629"/>
      <c r="AJ16" s="629"/>
      <c r="AK16" s="629"/>
      <c r="AL16" s="630">
        <v>21.8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13319950</v>
      </c>
      <c r="CS16" s="626"/>
      <c r="CT16" s="626"/>
      <c r="CU16" s="626"/>
      <c r="CV16" s="626"/>
      <c r="CW16" s="626"/>
      <c r="CX16" s="626"/>
      <c r="CY16" s="627"/>
      <c r="CZ16" s="628">
        <v>3.7</v>
      </c>
      <c r="DA16" s="628"/>
      <c r="DB16" s="628"/>
      <c r="DC16" s="628"/>
      <c r="DD16" s="634" t="s">
        <v>112</v>
      </c>
      <c r="DE16" s="626"/>
      <c r="DF16" s="626"/>
      <c r="DG16" s="626"/>
      <c r="DH16" s="626"/>
      <c r="DI16" s="626"/>
      <c r="DJ16" s="626"/>
      <c r="DK16" s="626"/>
      <c r="DL16" s="626"/>
      <c r="DM16" s="626"/>
      <c r="DN16" s="626"/>
      <c r="DO16" s="626"/>
      <c r="DP16" s="627"/>
      <c r="DQ16" s="634">
        <v>2548906</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31562362</v>
      </c>
      <c r="S17" s="626"/>
      <c r="T17" s="626"/>
      <c r="U17" s="626"/>
      <c r="V17" s="626"/>
      <c r="W17" s="626"/>
      <c r="X17" s="626"/>
      <c r="Y17" s="627"/>
      <c r="Z17" s="628">
        <v>8.4</v>
      </c>
      <c r="AA17" s="628"/>
      <c r="AB17" s="628"/>
      <c r="AC17" s="628"/>
      <c r="AD17" s="629">
        <v>31562362</v>
      </c>
      <c r="AE17" s="629"/>
      <c r="AF17" s="629"/>
      <c r="AG17" s="629"/>
      <c r="AH17" s="629"/>
      <c r="AI17" s="629"/>
      <c r="AJ17" s="629"/>
      <c r="AK17" s="629"/>
      <c r="AL17" s="630">
        <v>21.8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v>6184</v>
      </c>
      <c r="BH17" s="626"/>
      <c r="BI17" s="626"/>
      <c r="BJ17" s="626"/>
      <c r="BK17" s="626"/>
      <c r="BL17" s="626"/>
      <c r="BM17" s="626"/>
      <c r="BN17" s="627"/>
      <c r="BO17" s="628">
        <v>0</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31879148</v>
      </c>
      <c r="CS17" s="626"/>
      <c r="CT17" s="626"/>
      <c r="CU17" s="626"/>
      <c r="CV17" s="626"/>
      <c r="CW17" s="626"/>
      <c r="CX17" s="626"/>
      <c r="CY17" s="627"/>
      <c r="CZ17" s="628">
        <v>8.6999999999999993</v>
      </c>
      <c r="DA17" s="628"/>
      <c r="DB17" s="628"/>
      <c r="DC17" s="628"/>
      <c r="DD17" s="634" t="s">
        <v>112</v>
      </c>
      <c r="DE17" s="626"/>
      <c r="DF17" s="626"/>
      <c r="DG17" s="626"/>
      <c r="DH17" s="626"/>
      <c r="DI17" s="626"/>
      <c r="DJ17" s="626"/>
      <c r="DK17" s="626"/>
      <c r="DL17" s="626"/>
      <c r="DM17" s="626"/>
      <c r="DN17" s="626"/>
      <c r="DO17" s="626"/>
      <c r="DP17" s="627"/>
      <c r="DQ17" s="634">
        <v>29750216</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8188449</v>
      </c>
      <c r="S18" s="626"/>
      <c r="T18" s="626"/>
      <c r="U18" s="626"/>
      <c r="V18" s="626"/>
      <c r="W18" s="626"/>
      <c r="X18" s="626"/>
      <c r="Y18" s="627"/>
      <c r="Z18" s="628">
        <v>2.2000000000000002</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v>426900</v>
      </c>
      <c r="CS18" s="626"/>
      <c r="CT18" s="626"/>
      <c r="CU18" s="626"/>
      <c r="CV18" s="626"/>
      <c r="CW18" s="626"/>
      <c r="CX18" s="626"/>
      <c r="CY18" s="627"/>
      <c r="CZ18" s="628">
        <v>0.1</v>
      </c>
      <c r="DA18" s="628"/>
      <c r="DB18" s="628"/>
      <c r="DC18" s="628"/>
      <c r="DD18" s="634" t="s">
        <v>112</v>
      </c>
      <c r="DE18" s="626"/>
      <c r="DF18" s="626"/>
      <c r="DG18" s="626"/>
      <c r="DH18" s="626"/>
      <c r="DI18" s="626"/>
      <c r="DJ18" s="626"/>
      <c r="DK18" s="626"/>
      <c r="DL18" s="626"/>
      <c r="DM18" s="626"/>
      <c r="DN18" s="626"/>
      <c r="DO18" s="626"/>
      <c r="DP18" s="627"/>
      <c r="DQ18" s="634">
        <v>420813</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7346322</v>
      </c>
      <c r="BH19" s="626"/>
      <c r="BI19" s="626"/>
      <c r="BJ19" s="626"/>
      <c r="BK19" s="626"/>
      <c r="BL19" s="626"/>
      <c r="BM19" s="626"/>
      <c r="BN19" s="627"/>
      <c r="BO19" s="628">
        <v>7.5</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157216333</v>
      </c>
      <c r="S20" s="626"/>
      <c r="T20" s="626"/>
      <c r="U20" s="626"/>
      <c r="V20" s="626"/>
      <c r="W20" s="626"/>
      <c r="X20" s="626"/>
      <c r="Y20" s="627"/>
      <c r="Z20" s="628">
        <v>41.8</v>
      </c>
      <c r="AA20" s="628"/>
      <c r="AB20" s="628"/>
      <c r="AC20" s="628"/>
      <c r="AD20" s="629">
        <v>143960761</v>
      </c>
      <c r="AE20" s="629"/>
      <c r="AF20" s="629"/>
      <c r="AG20" s="629"/>
      <c r="AH20" s="629"/>
      <c r="AI20" s="629"/>
      <c r="AJ20" s="629"/>
      <c r="AK20" s="629"/>
      <c r="AL20" s="630">
        <v>99.5</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7346322</v>
      </c>
      <c r="BH20" s="626"/>
      <c r="BI20" s="626"/>
      <c r="BJ20" s="626"/>
      <c r="BK20" s="626"/>
      <c r="BL20" s="626"/>
      <c r="BM20" s="626"/>
      <c r="BN20" s="627"/>
      <c r="BO20" s="628">
        <v>7.5</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364822404</v>
      </c>
      <c r="CS20" s="626"/>
      <c r="CT20" s="626"/>
      <c r="CU20" s="626"/>
      <c r="CV20" s="626"/>
      <c r="CW20" s="626"/>
      <c r="CX20" s="626"/>
      <c r="CY20" s="627"/>
      <c r="CZ20" s="628">
        <v>100</v>
      </c>
      <c r="DA20" s="628"/>
      <c r="DB20" s="628"/>
      <c r="DC20" s="628"/>
      <c r="DD20" s="634">
        <v>35216074</v>
      </c>
      <c r="DE20" s="626"/>
      <c r="DF20" s="626"/>
      <c r="DG20" s="626"/>
      <c r="DH20" s="626"/>
      <c r="DI20" s="626"/>
      <c r="DJ20" s="626"/>
      <c r="DK20" s="626"/>
      <c r="DL20" s="626"/>
      <c r="DM20" s="626"/>
      <c r="DN20" s="626"/>
      <c r="DO20" s="626"/>
      <c r="DP20" s="627"/>
      <c r="DQ20" s="634">
        <v>186276190</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274467</v>
      </c>
      <c r="S21" s="626"/>
      <c r="T21" s="626"/>
      <c r="U21" s="626"/>
      <c r="V21" s="626"/>
      <c r="W21" s="626"/>
      <c r="X21" s="626"/>
      <c r="Y21" s="627"/>
      <c r="Z21" s="628">
        <v>0.1</v>
      </c>
      <c r="AA21" s="628"/>
      <c r="AB21" s="628"/>
      <c r="AC21" s="628"/>
      <c r="AD21" s="629">
        <v>274467</v>
      </c>
      <c r="AE21" s="629"/>
      <c r="AF21" s="629"/>
      <c r="AG21" s="629"/>
      <c r="AH21" s="629"/>
      <c r="AI21" s="629"/>
      <c r="AJ21" s="629"/>
      <c r="AK21" s="629"/>
      <c r="AL21" s="630">
        <v>0.2</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26207</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3433770</v>
      </c>
      <c r="S22" s="626"/>
      <c r="T22" s="626"/>
      <c r="U22" s="626"/>
      <c r="V22" s="626"/>
      <c r="W22" s="626"/>
      <c r="X22" s="626"/>
      <c r="Y22" s="627"/>
      <c r="Z22" s="628">
        <v>0.9</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v>2252992</v>
      </c>
      <c r="BH22" s="626"/>
      <c r="BI22" s="626"/>
      <c r="BJ22" s="626"/>
      <c r="BK22" s="626"/>
      <c r="BL22" s="626"/>
      <c r="BM22" s="626"/>
      <c r="BN22" s="627"/>
      <c r="BO22" s="628">
        <v>2.2999999999999998</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5246610</v>
      </c>
      <c r="S23" s="626"/>
      <c r="T23" s="626"/>
      <c r="U23" s="626"/>
      <c r="V23" s="626"/>
      <c r="W23" s="626"/>
      <c r="X23" s="626"/>
      <c r="Y23" s="627"/>
      <c r="Z23" s="628">
        <v>1.4</v>
      </c>
      <c r="AA23" s="628"/>
      <c r="AB23" s="628"/>
      <c r="AC23" s="628"/>
      <c r="AD23" s="629">
        <v>319739</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5067123</v>
      </c>
      <c r="BH23" s="626"/>
      <c r="BI23" s="626"/>
      <c r="BJ23" s="626"/>
      <c r="BK23" s="626"/>
      <c r="BL23" s="626"/>
      <c r="BM23" s="626"/>
      <c r="BN23" s="627"/>
      <c r="BO23" s="628">
        <v>5.2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2800037</v>
      </c>
      <c r="S24" s="626"/>
      <c r="T24" s="626"/>
      <c r="U24" s="626"/>
      <c r="V24" s="626"/>
      <c r="W24" s="626"/>
      <c r="X24" s="626"/>
      <c r="Y24" s="627"/>
      <c r="Z24" s="628">
        <v>0.7</v>
      </c>
      <c r="AA24" s="628"/>
      <c r="AB24" s="628"/>
      <c r="AC24" s="628"/>
      <c r="AD24" s="629">
        <v>120531</v>
      </c>
      <c r="AE24" s="629"/>
      <c r="AF24" s="629"/>
      <c r="AG24" s="629"/>
      <c r="AH24" s="629"/>
      <c r="AI24" s="629"/>
      <c r="AJ24" s="629"/>
      <c r="AK24" s="629"/>
      <c r="AL24" s="630">
        <v>0.1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177315505</v>
      </c>
      <c r="CS24" s="615"/>
      <c r="CT24" s="615"/>
      <c r="CU24" s="615"/>
      <c r="CV24" s="615"/>
      <c r="CW24" s="615"/>
      <c r="CX24" s="615"/>
      <c r="CY24" s="616"/>
      <c r="CZ24" s="652">
        <v>48.6</v>
      </c>
      <c r="DA24" s="653"/>
      <c r="DB24" s="653"/>
      <c r="DC24" s="654"/>
      <c r="DD24" s="651">
        <v>105442318</v>
      </c>
      <c r="DE24" s="615"/>
      <c r="DF24" s="615"/>
      <c r="DG24" s="615"/>
      <c r="DH24" s="615"/>
      <c r="DI24" s="615"/>
      <c r="DJ24" s="615"/>
      <c r="DK24" s="616"/>
      <c r="DL24" s="651">
        <v>101942986</v>
      </c>
      <c r="DM24" s="615"/>
      <c r="DN24" s="615"/>
      <c r="DO24" s="615"/>
      <c r="DP24" s="615"/>
      <c r="DQ24" s="615"/>
      <c r="DR24" s="615"/>
      <c r="DS24" s="615"/>
      <c r="DT24" s="615"/>
      <c r="DU24" s="615"/>
      <c r="DV24" s="616"/>
      <c r="DW24" s="619">
        <v>62.9</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81532380</v>
      </c>
      <c r="S25" s="626"/>
      <c r="T25" s="626"/>
      <c r="U25" s="626"/>
      <c r="V25" s="626"/>
      <c r="W25" s="626"/>
      <c r="X25" s="626"/>
      <c r="Y25" s="627"/>
      <c r="Z25" s="628">
        <v>21.7</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50188931</v>
      </c>
      <c r="CS25" s="657"/>
      <c r="CT25" s="657"/>
      <c r="CU25" s="657"/>
      <c r="CV25" s="657"/>
      <c r="CW25" s="657"/>
      <c r="CX25" s="657"/>
      <c r="CY25" s="658"/>
      <c r="CZ25" s="659">
        <v>13.8</v>
      </c>
      <c r="DA25" s="660"/>
      <c r="DB25" s="660"/>
      <c r="DC25" s="661"/>
      <c r="DD25" s="634">
        <v>45253902</v>
      </c>
      <c r="DE25" s="657"/>
      <c r="DF25" s="657"/>
      <c r="DG25" s="657"/>
      <c r="DH25" s="657"/>
      <c r="DI25" s="657"/>
      <c r="DJ25" s="657"/>
      <c r="DK25" s="658"/>
      <c r="DL25" s="634">
        <v>43457206</v>
      </c>
      <c r="DM25" s="657"/>
      <c r="DN25" s="657"/>
      <c r="DO25" s="657"/>
      <c r="DP25" s="657"/>
      <c r="DQ25" s="657"/>
      <c r="DR25" s="657"/>
      <c r="DS25" s="657"/>
      <c r="DT25" s="657"/>
      <c r="DU25" s="657"/>
      <c r="DV25" s="658"/>
      <c r="DW25" s="630">
        <v>26.8</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v>4850</v>
      </c>
      <c r="S26" s="626"/>
      <c r="T26" s="626"/>
      <c r="U26" s="626"/>
      <c r="V26" s="626"/>
      <c r="W26" s="626"/>
      <c r="X26" s="626"/>
      <c r="Y26" s="627"/>
      <c r="Z26" s="628">
        <v>0</v>
      </c>
      <c r="AA26" s="628"/>
      <c r="AB26" s="628"/>
      <c r="AC26" s="628"/>
      <c r="AD26" s="629">
        <v>4850</v>
      </c>
      <c r="AE26" s="629"/>
      <c r="AF26" s="629"/>
      <c r="AG26" s="629"/>
      <c r="AH26" s="629"/>
      <c r="AI26" s="629"/>
      <c r="AJ26" s="629"/>
      <c r="AK26" s="629"/>
      <c r="AL26" s="630">
        <v>0</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34915451</v>
      </c>
      <c r="CS26" s="626"/>
      <c r="CT26" s="626"/>
      <c r="CU26" s="626"/>
      <c r="CV26" s="626"/>
      <c r="CW26" s="626"/>
      <c r="CX26" s="626"/>
      <c r="CY26" s="627"/>
      <c r="CZ26" s="659">
        <v>9.6</v>
      </c>
      <c r="DA26" s="660"/>
      <c r="DB26" s="660"/>
      <c r="DC26" s="661"/>
      <c r="DD26" s="634">
        <v>30796161</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40436411</v>
      </c>
      <c r="S27" s="626"/>
      <c r="T27" s="626"/>
      <c r="U27" s="626"/>
      <c r="V27" s="626"/>
      <c r="W27" s="626"/>
      <c r="X27" s="626"/>
      <c r="Y27" s="627"/>
      <c r="Z27" s="628">
        <v>10.8</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98115570</v>
      </c>
      <c r="BH27" s="626"/>
      <c r="BI27" s="626"/>
      <c r="BJ27" s="626"/>
      <c r="BK27" s="626"/>
      <c r="BL27" s="626"/>
      <c r="BM27" s="626"/>
      <c r="BN27" s="627"/>
      <c r="BO27" s="628">
        <v>100</v>
      </c>
      <c r="BP27" s="628"/>
      <c r="BQ27" s="628"/>
      <c r="BR27" s="628"/>
      <c r="BS27" s="634">
        <v>1687048</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95284811</v>
      </c>
      <c r="CS27" s="657"/>
      <c r="CT27" s="657"/>
      <c r="CU27" s="657"/>
      <c r="CV27" s="657"/>
      <c r="CW27" s="657"/>
      <c r="CX27" s="657"/>
      <c r="CY27" s="658"/>
      <c r="CZ27" s="659">
        <v>26.1</v>
      </c>
      <c r="DA27" s="660"/>
      <c r="DB27" s="660"/>
      <c r="DC27" s="661"/>
      <c r="DD27" s="634">
        <v>30475585</v>
      </c>
      <c r="DE27" s="657"/>
      <c r="DF27" s="657"/>
      <c r="DG27" s="657"/>
      <c r="DH27" s="657"/>
      <c r="DI27" s="657"/>
      <c r="DJ27" s="657"/>
      <c r="DK27" s="658"/>
      <c r="DL27" s="634">
        <v>28772949</v>
      </c>
      <c r="DM27" s="657"/>
      <c r="DN27" s="657"/>
      <c r="DO27" s="657"/>
      <c r="DP27" s="657"/>
      <c r="DQ27" s="657"/>
      <c r="DR27" s="657"/>
      <c r="DS27" s="657"/>
      <c r="DT27" s="657"/>
      <c r="DU27" s="657"/>
      <c r="DV27" s="658"/>
      <c r="DW27" s="630">
        <v>17.7</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1192401</v>
      </c>
      <c r="S28" s="626"/>
      <c r="T28" s="626"/>
      <c r="U28" s="626"/>
      <c r="V28" s="626"/>
      <c r="W28" s="626"/>
      <c r="X28" s="626"/>
      <c r="Y28" s="627"/>
      <c r="Z28" s="628">
        <v>0.3</v>
      </c>
      <c r="AA28" s="628"/>
      <c r="AB28" s="628"/>
      <c r="AC28" s="628"/>
      <c r="AD28" s="629">
        <v>1200</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31841763</v>
      </c>
      <c r="CS28" s="626"/>
      <c r="CT28" s="626"/>
      <c r="CU28" s="626"/>
      <c r="CV28" s="626"/>
      <c r="CW28" s="626"/>
      <c r="CX28" s="626"/>
      <c r="CY28" s="627"/>
      <c r="CZ28" s="659">
        <v>8.6999999999999993</v>
      </c>
      <c r="DA28" s="660"/>
      <c r="DB28" s="660"/>
      <c r="DC28" s="661"/>
      <c r="DD28" s="634">
        <v>29712831</v>
      </c>
      <c r="DE28" s="626"/>
      <c r="DF28" s="626"/>
      <c r="DG28" s="626"/>
      <c r="DH28" s="626"/>
      <c r="DI28" s="626"/>
      <c r="DJ28" s="626"/>
      <c r="DK28" s="627"/>
      <c r="DL28" s="634">
        <v>29712831</v>
      </c>
      <c r="DM28" s="626"/>
      <c r="DN28" s="626"/>
      <c r="DO28" s="626"/>
      <c r="DP28" s="626"/>
      <c r="DQ28" s="626"/>
      <c r="DR28" s="626"/>
      <c r="DS28" s="626"/>
      <c r="DT28" s="626"/>
      <c r="DU28" s="626"/>
      <c r="DV28" s="627"/>
      <c r="DW28" s="630">
        <v>18.3</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3682212</v>
      </c>
      <c r="S29" s="626"/>
      <c r="T29" s="626"/>
      <c r="U29" s="626"/>
      <c r="V29" s="626"/>
      <c r="W29" s="626"/>
      <c r="X29" s="626"/>
      <c r="Y29" s="627"/>
      <c r="Z29" s="628">
        <v>1</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31841029</v>
      </c>
      <c r="CS29" s="657"/>
      <c r="CT29" s="657"/>
      <c r="CU29" s="657"/>
      <c r="CV29" s="657"/>
      <c r="CW29" s="657"/>
      <c r="CX29" s="657"/>
      <c r="CY29" s="658"/>
      <c r="CZ29" s="659">
        <v>8.6999999999999993</v>
      </c>
      <c r="DA29" s="660"/>
      <c r="DB29" s="660"/>
      <c r="DC29" s="661"/>
      <c r="DD29" s="634">
        <v>29712097</v>
      </c>
      <c r="DE29" s="657"/>
      <c r="DF29" s="657"/>
      <c r="DG29" s="657"/>
      <c r="DH29" s="657"/>
      <c r="DI29" s="657"/>
      <c r="DJ29" s="657"/>
      <c r="DK29" s="658"/>
      <c r="DL29" s="634">
        <v>29712097</v>
      </c>
      <c r="DM29" s="657"/>
      <c r="DN29" s="657"/>
      <c r="DO29" s="657"/>
      <c r="DP29" s="657"/>
      <c r="DQ29" s="657"/>
      <c r="DR29" s="657"/>
      <c r="DS29" s="657"/>
      <c r="DT29" s="657"/>
      <c r="DU29" s="657"/>
      <c r="DV29" s="658"/>
      <c r="DW29" s="630">
        <v>18.3</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4929477</v>
      </c>
      <c r="S30" s="626"/>
      <c r="T30" s="626"/>
      <c r="U30" s="626"/>
      <c r="V30" s="626"/>
      <c r="W30" s="626"/>
      <c r="X30" s="626"/>
      <c r="Y30" s="627"/>
      <c r="Z30" s="628">
        <v>1.3</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99.1</v>
      </c>
      <c r="BH30" s="684"/>
      <c r="BI30" s="684"/>
      <c r="BJ30" s="684"/>
      <c r="BK30" s="684"/>
      <c r="BL30" s="684"/>
      <c r="BM30" s="620">
        <v>96.1</v>
      </c>
      <c r="BN30" s="684"/>
      <c r="BO30" s="684"/>
      <c r="BP30" s="684"/>
      <c r="BQ30" s="685"/>
      <c r="BR30" s="683">
        <v>98.8</v>
      </c>
      <c r="BS30" s="684"/>
      <c r="BT30" s="684"/>
      <c r="BU30" s="684"/>
      <c r="BV30" s="684"/>
      <c r="BW30" s="684"/>
      <c r="BX30" s="620">
        <v>95.4</v>
      </c>
      <c r="BY30" s="684"/>
      <c r="BZ30" s="684"/>
      <c r="CA30" s="684"/>
      <c r="CB30" s="685"/>
      <c r="CD30" s="688"/>
      <c r="CE30" s="689"/>
      <c r="CF30" s="639" t="s">
        <v>292</v>
      </c>
      <c r="CG30" s="640"/>
      <c r="CH30" s="640"/>
      <c r="CI30" s="640"/>
      <c r="CJ30" s="640"/>
      <c r="CK30" s="640"/>
      <c r="CL30" s="640"/>
      <c r="CM30" s="640"/>
      <c r="CN30" s="640"/>
      <c r="CO30" s="640"/>
      <c r="CP30" s="640"/>
      <c r="CQ30" s="641"/>
      <c r="CR30" s="625">
        <v>28511411</v>
      </c>
      <c r="CS30" s="626"/>
      <c r="CT30" s="626"/>
      <c r="CU30" s="626"/>
      <c r="CV30" s="626"/>
      <c r="CW30" s="626"/>
      <c r="CX30" s="626"/>
      <c r="CY30" s="627"/>
      <c r="CZ30" s="659">
        <v>7.8</v>
      </c>
      <c r="DA30" s="660"/>
      <c r="DB30" s="660"/>
      <c r="DC30" s="661"/>
      <c r="DD30" s="634">
        <v>26382479</v>
      </c>
      <c r="DE30" s="626"/>
      <c r="DF30" s="626"/>
      <c r="DG30" s="626"/>
      <c r="DH30" s="626"/>
      <c r="DI30" s="626"/>
      <c r="DJ30" s="626"/>
      <c r="DK30" s="627"/>
      <c r="DL30" s="634">
        <v>26382479</v>
      </c>
      <c r="DM30" s="626"/>
      <c r="DN30" s="626"/>
      <c r="DO30" s="626"/>
      <c r="DP30" s="626"/>
      <c r="DQ30" s="626"/>
      <c r="DR30" s="626"/>
      <c r="DS30" s="626"/>
      <c r="DT30" s="626"/>
      <c r="DU30" s="626"/>
      <c r="DV30" s="627"/>
      <c r="DW30" s="630">
        <v>16.3</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5356360</v>
      </c>
      <c r="S31" s="626"/>
      <c r="T31" s="626"/>
      <c r="U31" s="626"/>
      <c r="V31" s="626"/>
      <c r="W31" s="626"/>
      <c r="X31" s="626"/>
      <c r="Y31" s="627"/>
      <c r="Z31" s="628">
        <v>1.4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99.2</v>
      </c>
      <c r="BH31" s="657"/>
      <c r="BI31" s="657"/>
      <c r="BJ31" s="657"/>
      <c r="BK31" s="657"/>
      <c r="BL31" s="657"/>
      <c r="BM31" s="631">
        <v>96</v>
      </c>
      <c r="BN31" s="681"/>
      <c r="BO31" s="681"/>
      <c r="BP31" s="681"/>
      <c r="BQ31" s="682"/>
      <c r="BR31" s="680">
        <v>98.8</v>
      </c>
      <c r="BS31" s="657"/>
      <c r="BT31" s="657"/>
      <c r="BU31" s="657"/>
      <c r="BV31" s="657"/>
      <c r="BW31" s="657"/>
      <c r="BX31" s="631">
        <v>95.2</v>
      </c>
      <c r="BY31" s="681"/>
      <c r="BZ31" s="681"/>
      <c r="CA31" s="681"/>
      <c r="CB31" s="682"/>
      <c r="CD31" s="688"/>
      <c r="CE31" s="689"/>
      <c r="CF31" s="639" t="s">
        <v>296</v>
      </c>
      <c r="CG31" s="640"/>
      <c r="CH31" s="640"/>
      <c r="CI31" s="640"/>
      <c r="CJ31" s="640"/>
      <c r="CK31" s="640"/>
      <c r="CL31" s="640"/>
      <c r="CM31" s="640"/>
      <c r="CN31" s="640"/>
      <c r="CO31" s="640"/>
      <c r="CP31" s="640"/>
      <c r="CQ31" s="641"/>
      <c r="CR31" s="625">
        <v>3329618</v>
      </c>
      <c r="CS31" s="657"/>
      <c r="CT31" s="657"/>
      <c r="CU31" s="657"/>
      <c r="CV31" s="657"/>
      <c r="CW31" s="657"/>
      <c r="CX31" s="657"/>
      <c r="CY31" s="658"/>
      <c r="CZ31" s="659">
        <v>0.9</v>
      </c>
      <c r="DA31" s="660"/>
      <c r="DB31" s="660"/>
      <c r="DC31" s="661"/>
      <c r="DD31" s="634">
        <v>3329618</v>
      </c>
      <c r="DE31" s="657"/>
      <c r="DF31" s="657"/>
      <c r="DG31" s="657"/>
      <c r="DH31" s="657"/>
      <c r="DI31" s="657"/>
      <c r="DJ31" s="657"/>
      <c r="DK31" s="658"/>
      <c r="DL31" s="634">
        <v>3329618</v>
      </c>
      <c r="DM31" s="657"/>
      <c r="DN31" s="657"/>
      <c r="DO31" s="657"/>
      <c r="DP31" s="657"/>
      <c r="DQ31" s="657"/>
      <c r="DR31" s="657"/>
      <c r="DS31" s="657"/>
      <c r="DT31" s="657"/>
      <c r="DU31" s="657"/>
      <c r="DV31" s="658"/>
      <c r="DW31" s="630">
        <v>2.1</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9193848</v>
      </c>
      <c r="S32" s="626"/>
      <c r="T32" s="626"/>
      <c r="U32" s="626"/>
      <c r="V32" s="626"/>
      <c r="W32" s="626"/>
      <c r="X32" s="626"/>
      <c r="Y32" s="627"/>
      <c r="Z32" s="628">
        <v>2.4</v>
      </c>
      <c r="AA32" s="628"/>
      <c r="AB32" s="628"/>
      <c r="AC32" s="628"/>
      <c r="AD32" s="629">
        <v>1510</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98.9</v>
      </c>
      <c r="BH32" s="693"/>
      <c r="BI32" s="693"/>
      <c r="BJ32" s="693"/>
      <c r="BK32" s="693"/>
      <c r="BL32" s="693"/>
      <c r="BM32" s="694">
        <v>95.5</v>
      </c>
      <c r="BN32" s="693"/>
      <c r="BO32" s="693"/>
      <c r="BP32" s="693"/>
      <c r="BQ32" s="695"/>
      <c r="BR32" s="692">
        <v>98.6</v>
      </c>
      <c r="BS32" s="693"/>
      <c r="BT32" s="693"/>
      <c r="BU32" s="693"/>
      <c r="BV32" s="693"/>
      <c r="BW32" s="693"/>
      <c r="BX32" s="694">
        <v>94.9</v>
      </c>
      <c r="BY32" s="693"/>
      <c r="BZ32" s="693"/>
      <c r="CA32" s="693"/>
      <c r="CB32" s="695"/>
      <c r="CD32" s="690"/>
      <c r="CE32" s="691"/>
      <c r="CF32" s="639" t="s">
        <v>299</v>
      </c>
      <c r="CG32" s="640"/>
      <c r="CH32" s="640"/>
      <c r="CI32" s="640"/>
      <c r="CJ32" s="640"/>
      <c r="CK32" s="640"/>
      <c r="CL32" s="640"/>
      <c r="CM32" s="640"/>
      <c r="CN32" s="640"/>
      <c r="CO32" s="640"/>
      <c r="CP32" s="640"/>
      <c r="CQ32" s="641"/>
      <c r="CR32" s="625">
        <v>734</v>
      </c>
      <c r="CS32" s="626"/>
      <c r="CT32" s="626"/>
      <c r="CU32" s="626"/>
      <c r="CV32" s="626"/>
      <c r="CW32" s="626"/>
      <c r="CX32" s="626"/>
      <c r="CY32" s="627"/>
      <c r="CZ32" s="659">
        <v>0</v>
      </c>
      <c r="DA32" s="660"/>
      <c r="DB32" s="660"/>
      <c r="DC32" s="661"/>
      <c r="DD32" s="634">
        <v>734</v>
      </c>
      <c r="DE32" s="626"/>
      <c r="DF32" s="626"/>
      <c r="DG32" s="626"/>
      <c r="DH32" s="626"/>
      <c r="DI32" s="626"/>
      <c r="DJ32" s="626"/>
      <c r="DK32" s="627"/>
      <c r="DL32" s="634">
        <v>734</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60457162</v>
      </c>
      <c r="S33" s="626"/>
      <c r="T33" s="626"/>
      <c r="U33" s="626"/>
      <c r="V33" s="626"/>
      <c r="W33" s="626"/>
      <c r="X33" s="626"/>
      <c r="Y33" s="627"/>
      <c r="Z33" s="628">
        <v>16.100000000000001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138970875</v>
      </c>
      <c r="CS33" s="657"/>
      <c r="CT33" s="657"/>
      <c r="CU33" s="657"/>
      <c r="CV33" s="657"/>
      <c r="CW33" s="657"/>
      <c r="CX33" s="657"/>
      <c r="CY33" s="658"/>
      <c r="CZ33" s="659">
        <v>38.1</v>
      </c>
      <c r="DA33" s="660"/>
      <c r="DB33" s="660"/>
      <c r="DC33" s="661"/>
      <c r="DD33" s="634">
        <v>72384795</v>
      </c>
      <c r="DE33" s="657"/>
      <c r="DF33" s="657"/>
      <c r="DG33" s="657"/>
      <c r="DH33" s="657"/>
      <c r="DI33" s="657"/>
      <c r="DJ33" s="657"/>
      <c r="DK33" s="658"/>
      <c r="DL33" s="634">
        <v>47910527</v>
      </c>
      <c r="DM33" s="657"/>
      <c r="DN33" s="657"/>
      <c r="DO33" s="657"/>
      <c r="DP33" s="657"/>
      <c r="DQ33" s="657"/>
      <c r="DR33" s="657"/>
      <c r="DS33" s="657"/>
      <c r="DT33" s="657"/>
      <c r="DU33" s="657"/>
      <c r="DV33" s="658"/>
      <c r="DW33" s="630">
        <v>29.6</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67354847</v>
      </c>
      <c r="CS34" s="626"/>
      <c r="CT34" s="626"/>
      <c r="CU34" s="626"/>
      <c r="CV34" s="626"/>
      <c r="CW34" s="626"/>
      <c r="CX34" s="626"/>
      <c r="CY34" s="627"/>
      <c r="CZ34" s="659">
        <v>18.5</v>
      </c>
      <c r="DA34" s="660"/>
      <c r="DB34" s="660"/>
      <c r="DC34" s="661"/>
      <c r="DD34" s="634">
        <v>23612995</v>
      </c>
      <c r="DE34" s="626"/>
      <c r="DF34" s="626"/>
      <c r="DG34" s="626"/>
      <c r="DH34" s="626"/>
      <c r="DI34" s="626"/>
      <c r="DJ34" s="626"/>
      <c r="DK34" s="627"/>
      <c r="DL34" s="634">
        <v>17238225</v>
      </c>
      <c r="DM34" s="626"/>
      <c r="DN34" s="626"/>
      <c r="DO34" s="626"/>
      <c r="DP34" s="626"/>
      <c r="DQ34" s="626"/>
      <c r="DR34" s="626"/>
      <c r="DS34" s="626"/>
      <c r="DT34" s="626"/>
      <c r="DU34" s="626"/>
      <c r="DV34" s="627"/>
      <c r="DW34" s="630">
        <v>10.6</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17444200</v>
      </c>
      <c r="S35" s="626"/>
      <c r="T35" s="626"/>
      <c r="U35" s="626"/>
      <c r="V35" s="626"/>
      <c r="W35" s="626"/>
      <c r="X35" s="626"/>
      <c r="Y35" s="627"/>
      <c r="Z35" s="628">
        <v>4.5999999999999996</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35438756</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-4219294</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2476132</v>
      </c>
      <c r="CS35" s="657"/>
      <c r="CT35" s="657"/>
      <c r="CU35" s="657"/>
      <c r="CV35" s="657"/>
      <c r="CW35" s="657"/>
      <c r="CX35" s="657"/>
      <c r="CY35" s="658"/>
      <c r="CZ35" s="659">
        <v>0.7</v>
      </c>
      <c r="DA35" s="660"/>
      <c r="DB35" s="660"/>
      <c r="DC35" s="661"/>
      <c r="DD35" s="634">
        <v>2232925</v>
      </c>
      <c r="DE35" s="657"/>
      <c r="DF35" s="657"/>
      <c r="DG35" s="657"/>
      <c r="DH35" s="657"/>
      <c r="DI35" s="657"/>
      <c r="DJ35" s="657"/>
      <c r="DK35" s="658"/>
      <c r="DL35" s="634">
        <v>2232925</v>
      </c>
      <c r="DM35" s="657"/>
      <c r="DN35" s="657"/>
      <c r="DO35" s="657"/>
      <c r="DP35" s="657"/>
      <c r="DQ35" s="657"/>
      <c r="DR35" s="657"/>
      <c r="DS35" s="657"/>
      <c r="DT35" s="657"/>
      <c r="DU35" s="657"/>
      <c r="DV35" s="658"/>
      <c r="DW35" s="630">
        <v>1.4</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375756318</v>
      </c>
      <c r="S36" s="698"/>
      <c r="T36" s="698"/>
      <c r="U36" s="698"/>
      <c r="V36" s="698"/>
      <c r="W36" s="698"/>
      <c r="X36" s="698"/>
      <c r="Y36" s="699"/>
      <c r="Z36" s="700">
        <v>100</v>
      </c>
      <c r="AA36" s="700"/>
      <c r="AB36" s="700"/>
      <c r="AC36" s="700"/>
      <c r="AD36" s="701">
        <v>144683058</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6498055</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-7238412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24606366</v>
      </c>
      <c r="CS36" s="626"/>
      <c r="CT36" s="626"/>
      <c r="CU36" s="626"/>
      <c r="CV36" s="626"/>
      <c r="CW36" s="626"/>
      <c r="CX36" s="626"/>
      <c r="CY36" s="627"/>
      <c r="CZ36" s="659">
        <v>6.7</v>
      </c>
      <c r="DA36" s="660"/>
      <c r="DB36" s="660"/>
      <c r="DC36" s="661"/>
      <c r="DD36" s="634">
        <v>16353263</v>
      </c>
      <c r="DE36" s="626"/>
      <c r="DF36" s="626"/>
      <c r="DG36" s="626"/>
      <c r="DH36" s="626"/>
      <c r="DI36" s="626"/>
      <c r="DJ36" s="626"/>
      <c r="DK36" s="627"/>
      <c r="DL36" s="634">
        <v>9786880</v>
      </c>
      <c r="DM36" s="626"/>
      <c r="DN36" s="626"/>
      <c r="DO36" s="626"/>
      <c r="DP36" s="626"/>
      <c r="DQ36" s="626"/>
      <c r="DR36" s="626"/>
      <c r="DS36" s="626"/>
      <c r="DT36" s="626"/>
      <c r="DU36" s="626"/>
      <c r="DV36" s="627"/>
      <c r="DW36" s="630">
        <v>6</v>
      </c>
      <c r="DX36" s="655"/>
      <c r="DY36" s="655"/>
      <c r="DZ36" s="655"/>
      <c r="EA36" s="655"/>
      <c r="EB36" s="655"/>
      <c r="EC36" s="656"/>
    </row>
    <row r="37" spans="2:133" ht="11.25" customHeight="1">
      <c r="AQ37" s="704" t="s">
        <v>314</v>
      </c>
      <c r="AR37" s="705"/>
      <c r="AS37" s="705"/>
      <c r="AT37" s="705"/>
      <c r="AU37" s="705"/>
      <c r="AV37" s="705"/>
      <c r="AW37" s="705"/>
      <c r="AX37" s="705"/>
      <c r="AY37" s="706"/>
      <c r="AZ37" s="625">
        <v>1338076</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104258</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378080</v>
      </c>
      <c r="CS37" s="657"/>
      <c r="CT37" s="657"/>
      <c r="CU37" s="657"/>
      <c r="CV37" s="657"/>
      <c r="CW37" s="657"/>
      <c r="CX37" s="657"/>
      <c r="CY37" s="658"/>
      <c r="CZ37" s="659">
        <v>0.1</v>
      </c>
      <c r="DA37" s="660"/>
      <c r="DB37" s="660"/>
      <c r="DC37" s="661"/>
      <c r="DD37" s="634">
        <v>378080</v>
      </c>
      <c r="DE37" s="657"/>
      <c r="DF37" s="657"/>
      <c r="DG37" s="657"/>
      <c r="DH37" s="657"/>
      <c r="DI37" s="657"/>
      <c r="DJ37" s="657"/>
      <c r="DK37" s="658"/>
      <c r="DL37" s="634">
        <v>378080</v>
      </c>
      <c r="DM37" s="657"/>
      <c r="DN37" s="657"/>
      <c r="DO37" s="657"/>
      <c r="DP37" s="657"/>
      <c r="DQ37" s="657"/>
      <c r="DR37" s="657"/>
      <c r="DS37" s="657"/>
      <c r="DT37" s="657"/>
      <c r="DU37" s="657"/>
      <c r="DV37" s="658"/>
      <c r="DW37" s="630">
        <v>0.2</v>
      </c>
      <c r="DX37" s="655"/>
      <c r="DY37" s="655"/>
      <c r="DZ37" s="655"/>
      <c r="EA37" s="655"/>
      <c r="EB37" s="655"/>
      <c r="EC37" s="656"/>
    </row>
    <row r="38" spans="2:133" ht="11.25" customHeight="1">
      <c r="AQ38" s="704" t="s">
        <v>317</v>
      </c>
      <c r="AR38" s="705"/>
      <c r="AS38" s="705"/>
      <c r="AT38" s="705"/>
      <c r="AU38" s="705"/>
      <c r="AV38" s="705"/>
      <c r="AW38" s="705"/>
      <c r="AX38" s="705"/>
      <c r="AY38" s="706"/>
      <c r="AZ38" s="625">
        <v>447649</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171937</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26869040</v>
      </c>
      <c r="CS38" s="626"/>
      <c r="CT38" s="626"/>
      <c r="CU38" s="626"/>
      <c r="CV38" s="626"/>
      <c r="CW38" s="626"/>
      <c r="CX38" s="626"/>
      <c r="CY38" s="627"/>
      <c r="CZ38" s="659">
        <v>7.4</v>
      </c>
      <c r="DA38" s="660"/>
      <c r="DB38" s="660"/>
      <c r="DC38" s="661"/>
      <c r="DD38" s="634">
        <v>21793215</v>
      </c>
      <c r="DE38" s="626"/>
      <c r="DF38" s="626"/>
      <c r="DG38" s="626"/>
      <c r="DH38" s="626"/>
      <c r="DI38" s="626"/>
      <c r="DJ38" s="626"/>
      <c r="DK38" s="627"/>
      <c r="DL38" s="634">
        <v>18652497</v>
      </c>
      <c r="DM38" s="626"/>
      <c r="DN38" s="626"/>
      <c r="DO38" s="626"/>
      <c r="DP38" s="626"/>
      <c r="DQ38" s="626"/>
      <c r="DR38" s="626"/>
      <c r="DS38" s="626"/>
      <c r="DT38" s="626"/>
      <c r="DU38" s="626"/>
      <c r="DV38" s="627"/>
      <c r="DW38" s="630">
        <v>11.5</v>
      </c>
      <c r="DX38" s="655"/>
      <c r="DY38" s="655"/>
      <c r="DZ38" s="655"/>
      <c r="EA38" s="655"/>
      <c r="EB38" s="655"/>
      <c r="EC38" s="656"/>
    </row>
    <row r="39" spans="2:133" ht="11.25" customHeight="1">
      <c r="AQ39" s="704" t="s">
        <v>320</v>
      </c>
      <c r="AR39" s="705"/>
      <c r="AS39" s="705"/>
      <c r="AT39" s="705"/>
      <c r="AU39" s="705"/>
      <c r="AV39" s="705"/>
      <c r="AW39" s="705"/>
      <c r="AX39" s="705"/>
      <c r="AY39" s="706"/>
      <c r="AZ39" s="625">
        <v>426900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83</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8462729</v>
      </c>
      <c r="CS39" s="657"/>
      <c r="CT39" s="657"/>
      <c r="CU39" s="657"/>
      <c r="CV39" s="657"/>
      <c r="CW39" s="657"/>
      <c r="CX39" s="657"/>
      <c r="CY39" s="658"/>
      <c r="CZ39" s="659">
        <v>2.2999999999999998</v>
      </c>
      <c r="DA39" s="660"/>
      <c r="DB39" s="660"/>
      <c r="DC39" s="661"/>
      <c r="DD39" s="634">
        <v>6230323</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8943717</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150</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9201761</v>
      </c>
      <c r="CS40" s="626"/>
      <c r="CT40" s="626"/>
      <c r="CU40" s="626"/>
      <c r="CV40" s="626"/>
      <c r="CW40" s="626"/>
      <c r="CX40" s="626"/>
      <c r="CY40" s="627"/>
      <c r="CZ40" s="659">
        <v>2.5</v>
      </c>
      <c r="DA40" s="660"/>
      <c r="DB40" s="660"/>
      <c r="DC40" s="661"/>
      <c r="DD40" s="634">
        <v>2162074</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17784359</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336</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48536024</v>
      </c>
      <c r="CS42" s="626"/>
      <c r="CT42" s="626"/>
      <c r="CU42" s="626"/>
      <c r="CV42" s="626"/>
      <c r="CW42" s="626"/>
      <c r="CX42" s="626"/>
      <c r="CY42" s="627"/>
      <c r="CZ42" s="659">
        <v>13.3</v>
      </c>
      <c r="DA42" s="708"/>
      <c r="DB42" s="708"/>
      <c r="DC42" s="709"/>
      <c r="DD42" s="634">
        <v>8449077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193012</v>
      </c>
      <c r="CS43" s="657"/>
      <c r="CT43" s="657"/>
      <c r="CU43" s="657"/>
      <c r="CV43" s="657"/>
      <c r="CW43" s="657"/>
      <c r="CX43" s="657"/>
      <c r="CY43" s="658"/>
      <c r="CZ43" s="659">
        <v>0.1</v>
      </c>
      <c r="DA43" s="660"/>
      <c r="DB43" s="660"/>
      <c r="DC43" s="661"/>
      <c r="DD43" s="634">
        <v>193012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35216074</v>
      </c>
      <c r="CS44" s="626"/>
      <c r="CT44" s="626"/>
      <c r="CU44" s="626"/>
      <c r="CV44" s="626"/>
      <c r="CW44" s="626"/>
      <c r="CX44" s="626"/>
      <c r="CY44" s="627"/>
      <c r="CZ44" s="659">
        <v>9.6999999999999993</v>
      </c>
      <c r="DA44" s="708"/>
      <c r="DB44" s="708"/>
      <c r="DC44" s="709"/>
      <c r="DD44" s="634">
        <v>5900171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21065599</v>
      </c>
      <c r="CS45" s="657"/>
      <c r="CT45" s="657"/>
      <c r="CU45" s="657"/>
      <c r="CV45" s="657"/>
      <c r="CW45" s="657"/>
      <c r="CX45" s="657"/>
      <c r="CY45" s="658"/>
      <c r="CZ45" s="659">
        <v>5.8</v>
      </c>
      <c r="DA45" s="660"/>
      <c r="DB45" s="660"/>
      <c r="DC45" s="661"/>
      <c r="DD45" s="634">
        <v>851230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11776702</v>
      </c>
      <c r="CS46" s="626"/>
      <c r="CT46" s="626"/>
      <c r="CU46" s="626"/>
      <c r="CV46" s="626"/>
      <c r="CW46" s="626"/>
      <c r="CX46" s="626"/>
      <c r="CY46" s="627"/>
      <c r="CZ46" s="659">
        <v>3.2</v>
      </c>
      <c r="DA46" s="708"/>
      <c r="DB46" s="708"/>
      <c r="DC46" s="709"/>
      <c r="DD46" s="634">
        <v>4858968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13319950</v>
      </c>
      <c r="CS47" s="657"/>
      <c r="CT47" s="657"/>
      <c r="CU47" s="657"/>
      <c r="CV47" s="657"/>
      <c r="CW47" s="657"/>
      <c r="CX47" s="657"/>
      <c r="CY47" s="658"/>
      <c r="CZ47" s="659">
        <v>3.7</v>
      </c>
      <c r="DA47" s="660"/>
      <c r="DB47" s="660"/>
      <c r="DC47" s="661"/>
      <c r="DD47" s="634">
        <v>2548906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364822404</v>
      </c>
      <c r="CS49" s="693"/>
      <c r="CT49" s="693"/>
      <c r="CU49" s="693"/>
      <c r="CV49" s="693"/>
      <c r="CW49" s="693"/>
      <c r="CX49" s="693"/>
      <c r="CY49" s="720"/>
      <c r="CZ49" s="721">
        <v>100</v>
      </c>
      <c r="DA49" s="722"/>
      <c r="DB49" s="722"/>
      <c r="DC49" s="723"/>
      <c r="DD49" s="724">
        <v>186276190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row r="51" spans="82:133" ht="10.8"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42" customWidth="1"/>
    <col min="131" max="131" width="1.6640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367832</v>
      </c>
      <c r="R7" s="755"/>
      <c r="S7" s="755"/>
      <c r="T7" s="755"/>
      <c r="U7" s="755"/>
      <c r="V7" s="755">
        <v>357338</v>
      </c>
      <c r="W7" s="755"/>
      <c r="X7" s="755"/>
      <c r="Y7" s="755"/>
      <c r="Z7" s="755"/>
      <c r="AA7" s="755">
        <v>10494</v>
      </c>
      <c r="AB7" s="755"/>
      <c r="AC7" s="755"/>
      <c r="AD7" s="755"/>
      <c r="AE7" s="756"/>
      <c r="AF7" s="757">
        <v>4729</v>
      </c>
      <c r="AG7" s="758"/>
      <c r="AH7" s="758"/>
      <c r="AI7" s="758"/>
      <c r="AJ7" s="759"/>
      <c r="AK7" s="794">
        <v>5179</v>
      </c>
      <c r="AL7" s="795"/>
      <c r="AM7" s="795"/>
      <c r="AN7" s="795"/>
      <c r="AO7" s="795"/>
      <c r="AP7" s="795">
        <v>388118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563</v>
      </c>
      <c r="BT7" s="799"/>
      <c r="BU7" s="799"/>
      <c r="BV7" s="799"/>
      <c r="BW7" s="799"/>
      <c r="BX7" s="799"/>
      <c r="BY7" s="799"/>
      <c r="BZ7" s="799"/>
      <c r="CA7" s="799"/>
      <c r="CB7" s="799"/>
      <c r="CC7" s="799"/>
      <c r="CD7" s="799"/>
      <c r="CE7" s="799"/>
      <c r="CF7" s="799"/>
      <c r="CG7" s="800"/>
      <c r="CH7" s="791">
        <v>4</v>
      </c>
      <c r="CI7" s="792"/>
      <c r="CJ7" s="792"/>
      <c r="CK7" s="792"/>
      <c r="CL7" s="793"/>
      <c r="CM7" s="791">
        <v>181</v>
      </c>
      <c r="CN7" s="792"/>
      <c r="CO7" s="792"/>
      <c r="CP7" s="792"/>
      <c r="CQ7" s="793"/>
      <c r="CR7" s="791">
        <v>32</v>
      </c>
      <c r="CS7" s="792"/>
      <c r="CT7" s="792"/>
      <c r="CU7" s="792"/>
      <c r="CV7" s="793"/>
      <c r="CW7" s="791" t="s">
        <v>559</v>
      </c>
      <c r="CX7" s="792"/>
      <c r="CY7" s="792"/>
      <c r="CZ7" s="792"/>
      <c r="DA7" s="793"/>
      <c r="DB7" s="791" t="s">
        <v>559</v>
      </c>
      <c r="DC7" s="792"/>
      <c r="DD7" s="792"/>
      <c r="DE7" s="792"/>
      <c r="DF7" s="793"/>
      <c r="DG7" s="791" t="s">
        <v>559</v>
      </c>
      <c r="DH7" s="792"/>
      <c r="DI7" s="792"/>
      <c r="DJ7" s="792"/>
      <c r="DK7" s="793"/>
      <c r="DL7" s="791" t="s">
        <v>559</v>
      </c>
      <c r="DM7" s="792"/>
      <c r="DN7" s="792"/>
      <c r="DO7" s="792"/>
      <c r="DP7" s="793"/>
      <c r="DQ7" s="791" t="s">
        <v>559</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283</v>
      </c>
      <c r="R8" s="779"/>
      <c r="S8" s="779"/>
      <c r="T8" s="779"/>
      <c r="U8" s="779"/>
      <c r="V8" s="779">
        <v>117</v>
      </c>
      <c r="W8" s="779"/>
      <c r="X8" s="779"/>
      <c r="Y8" s="779"/>
      <c r="Z8" s="779"/>
      <c r="AA8" s="779">
        <v>166</v>
      </c>
      <c r="AB8" s="779"/>
      <c r="AC8" s="779"/>
      <c r="AD8" s="779"/>
      <c r="AE8" s="780"/>
      <c r="AF8" s="781">
        <v>166</v>
      </c>
      <c r="AG8" s="782"/>
      <c r="AH8" s="782"/>
      <c r="AI8" s="782"/>
      <c r="AJ8" s="783"/>
      <c r="AK8" s="784" t="s">
        <v>559</v>
      </c>
      <c r="AL8" s="785"/>
      <c r="AM8" s="785"/>
      <c r="AN8" s="785"/>
      <c r="AO8" s="785"/>
      <c r="AP8" s="785" t="s">
        <v>559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564</v>
      </c>
      <c r="BT8" s="789"/>
      <c r="BU8" s="789"/>
      <c r="BV8" s="789"/>
      <c r="BW8" s="789"/>
      <c r="BX8" s="789"/>
      <c r="BY8" s="789"/>
      <c r="BZ8" s="789"/>
      <c r="CA8" s="789"/>
      <c r="CB8" s="789"/>
      <c r="CC8" s="789"/>
      <c r="CD8" s="789"/>
      <c r="CE8" s="789"/>
      <c r="CF8" s="789"/>
      <c r="CG8" s="790"/>
      <c r="CH8" s="801">
        <v>26</v>
      </c>
      <c r="CI8" s="802"/>
      <c r="CJ8" s="802"/>
      <c r="CK8" s="802"/>
      <c r="CL8" s="803"/>
      <c r="CM8" s="801">
        <v>200</v>
      </c>
      <c r="CN8" s="802"/>
      <c r="CO8" s="802"/>
      <c r="CP8" s="802"/>
      <c r="CQ8" s="803"/>
      <c r="CR8" s="801">
        <v>100</v>
      </c>
      <c r="CS8" s="802"/>
      <c r="CT8" s="802"/>
      <c r="CU8" s="802"/>
      <c r="CV8" s="803"/>
      <c r="CW8" s="801">
        <v>139</v>
      </c>
      <c r="CX8" s="802"/>
      <c r="CY8" s="802"/>
      <c r="CZ8" s="802"/>
      <c r="DA8" s="803"/>
      <c r="DB8" s="801" t="s">
        <v>559</v>
      </c>
      <c r="DC8" s="802"/>
      <c r="DD8" s="802"/>
      <c r="DE8" s="802"/>
      <c r="DF8" s="803"/>
      <c r="DG8" s="801" t="s">
        <v>559</v>
      </c>
      <c r="DH8" s="802"/>
      <c r="DI8" s="802"/>
      <c r="DJ8" s="802"/>
      <c r="DK8" s="803"/>
      <c r="DL8" s="801" t="s">
        <v>559</v>
      </c>
      <c r="DM8" s="802"/>
      <c r="DN8" s="802"/>
      <c r="DO8" s="802"/>
      <c r="DP8" s="803"/>
      <c r="DQ8" s="801" t="s">
        <v>559</v>
      </c>
      <c r="DR8" s="802"/>
      <c r="DS8" s="802"/>
      <c r="DT8" s="802"/>
      <c r="DU8" s="803"/>
      <c r="DV8" s="804"/>
      <c r="DW8" s="805"/>
      <c r="DX8" s="805"/>
      <c r="DY8" s="805"/>
      <c r="DZ8" s="806"/>
      <c r="EA8" s="207"/>
    </row>
    <row r="9" spans="1:131" s="208" customFormat="1" ht="26.25" customHeight="1">
      <c r="A9" s="214">
        <v>3</v>
      </c>
      <c r="B9" s="775" t="s">
        <v>367</v>
      </c>
      <c r="C9" s="776"/>
      <c r="D9" s="776"/>
      <c r="E9" s="776"/>
      <c r="F9" s="776"/>
      <c r="G9" s="776"/>
      <c r="H9" s="776"/>
      <c r="I9" s="776"/>
      <c r="J9" s="776"/>
      <c r="K9" s="776"/>
      <c r="L9" s="776"/>
      <c r="M9" s="776"/>
      <c r="N9" s="776"/>
      <c r="O9" s="776"/>
      <c r="P9" s="777"/>
      <c r="Q9" s="778">
        <v>3536</v>
      </c>
      <c r="R9" s="779"/>
      <c r="S9" s="779"/>
      <c r="T9" s="779"/>
      <c r="U9" s="779"/>
      <c r="V9" s="779">
        <v>3390</v>
      </c>
      <c r="W9" s="779"/>
      <c r="X9" s="779"/>
      <c r="Y9" s="779"/>
      <c r="Z9" s="779"/>
      <c r="AA9" s="779">
        <v>146</v>
      </c>
      <c r="AB9" s="779"/>
      <c r="AC9" s="779"/>
      <c r="AD9" s="779"/>
      <c r="AE9" s="780"/>
      <c r="AF9" s="781">
        <v>146</v>
      </c>
      <c r="AG9" s="782"/>
      <c r="AH9" s="782"/>
      <c r="AI9" s="782"/>
      <c r="AJ9" s="783"/>
      <c r="AK9" s="784" t="s">
        <v>559</v>
      </c>
      <c r="AL9" s="785"/>
      <c r="AM9" s="785"/>
      <c r="AN9" s="785"/>
      <c r="AO9" s="785"/>
      <c r="AP9" s="785" t="s">
        <v>559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565</v>
      </c>
      <c r="BT9" s="789"/>
      <c r="BU9" s="789"/>
      <c r="BV9" s="789"/>
      <c r="BW9" s="789"/>
      <c r="BX9" s="789"/>
      <c r="BY9" s="789"/>
      <c r="BZ9" s="789"/>
      <c r="CA9" s="789"/>
      <c r="CB9" s="789"/>
      <c r="CC9" s="789"/>
      <c r="CD9" s="789"/>
      <c r="CE9" s="789"/>
      <c r="CF9" s="789"/>
      <c r="CG9" s="790"/>
      <c r="CH9" s="801">
        <v>-1</v>
      </c>
      <c r="CI9" s="802"/>
      <c r="CJ9" s="802"/>
      <c r="CK9" s="802"/>
      <c r="CL9" s="803"/>
      <c r="CM9" s="801">
        <v>125</v>
      </c>
      <c r="CN9" s="802"/>
      <c r="CO9" s="802"/>
      <c r="CP9" s="802"/>
      <c r="CQ9" s="803"/>
      <c r="CR9" s="801">
        <v>50</v>
      </c>
      <c r="CS9" s="802"/>
      <c r="CT9" s="802"/>
      <c r="CU9" s="802"/>
      <c r="CV9" s="803"/>
      <c r="CW9" s="801" t="s">
        <v>559</v>
      </c>
      <c r="CX9" s="802"/>
      <c r="CY9" s="802"/>
      <c r="CZ9" s="802"/>
      <c r="DA9" s="803"/>
      <c r="DB9" s="801" t="s">
        <v>559</v>
      </c>
      <c r="DC9" s="802"/>
      <c r="DD9" s="802"/>
      <c r="DE9" s="802"/>
      <c r="DF9" s="803"/>
      <c r="DG9" s="801" t="s">
        <v>559</v>
      </c>
      <c r="DH9" s="802"/>
      <c r="DI9" s="802"/>
      <c r="DJ9" s="802"/>
      <c r="DK9" s="803"/>
      <c r="DL9" s="801" t="s">
        <v>559</v>
      </c>
      <c r="DM9" s="802"/>
      <c r="DN9" s="802"/>
      <c r="DO9" s="802"/>
      <c r="DP9" s="803"/>
      <c r="DQ9" s="801" t="s">
        <v>559</v>
      </c>
      <c r="DR9" s="802"/>
      <c r="DS9" s="802"/>
      <c r="DT9" s="802"/>
      <c r="DU9" s="803"/>
      <c r="DV9" s="804"/>
      <c r="DW9" s="805"/>
      <c r="DX9" s="805"/>
      <c r="DY9" s="805"/>
      <c r="DZ9" s="806"/>
      <c r="EA9" s="207"/>
    </row>
    <row r="10" spans="1:131" s="208" customFormat="1" ht="26.25" customHeight="1">
      <c r="A10" s="214">
        <v>4</v>
      </c>
      <c r="B10" s="775" t="s">
        <v>368</v>
      </c>
      <c r="C10" s="776"/>
      <c r="D10" s="776"/>
      <c r="E10" s="776"/>
      <c r="F10" s="776"/>
      <c r="G10" s="776"/>
      <c r="H10" s="776"/>
      <c r="I10" s="776"/>
      <c r="J10" s="776"/>
      <c r="K10" s="776"/>
      <c r="L10" s="776"/>
      <c r="M10" s="776"/>
      <c r="N10" s="776"/>
      <c r="O10" s="776"/>
      <c r="P10" s="777"/>
      <c r="Q10" s="778">
        <v>3000</v>
      </c>
      <c r="R10" s="779"/>
      <c r="S10" s="779"/>
      <c r="T10" s="779"/>
      <c r="U10" s="779"/>
      <c r="V10" s="779">
        <v>3000</v>
      </c>
      <c r="W10" s="779"/>
      <c r="X10" s="779"/>
      <c r="Y10" s="779"/>
      <c r="Z10" s="779"/>
      <c r="AA10" s="779">
        <v>0</v>
      </c>
      <c r="AB10" s="779"/>
      <c r="AC10" s="779"/>
      <c r="AD10" s="779"/>
      <c r="AE10" s="780"/>
      <c r="AF10" s="781" t="s">
        <v>112</v>
      </c>
      <c r="AG10" s="782"/>
      <c r="AH10" s="782"/>
      <c r="AI10" s="782"/>
      <c r="AJ10" s="783"/>
      <c r="AK10" s="784" t="s">
        <v>559</v>
      </c>
      <c r="AL10" s="785"/>
      <c r="AM10" s="785"/>
      <c r="AN10" s="785"/>
      <c r="AO10" s="785"/>
      <c r="AP10" s="785">
        <v>3609</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566</v>
      </c>
      <c r="BT10" s="789"/>
      <c r="BU10" s="789"/>
      <c r="BV10" s="789"/>
      <c r="BW10" s="789"/>
      <c r="BX10" s="789"/>
      <c r="BY10" s="789"/>
      <c r="BZ10" s="789"/>
      <c r="CA10" s="789"/>
      <c r="CB10" s="789"/>
      <c r="CC10" s="789"/>
      <c r="CD10" s="789"/>
      <c r="CE10" s="789"/>
      <c r="CF10" s="789"/>
      <c r="CG10" s="790"/>
      <c r="CH10" s="801">
        <v>19</v>
      </c>
      <c r="CI10" s="802"/>
      <c r="CJ10" s="802"/>
      <c r="CK10" s="802"/>
      <c r="CL10" s="803"/>
      <c r="CM10" s="801">
        <v>363</v>
      </c>
      <c r="CN10" s="802"/>
      <c r="CO10" s="802"/>
      <c r="CP10" s="802"/>
      <c r="CQ10" s="803"/>
      <c r="CR10" s="801">
        <v>20</v>
      </c>
      <c r="CS10" s="802"/>
      <c r="CT10" s="802"/>
      <c r="CU10" s="802"/>
      <c r="CV10" s="803"/>
      <c r="CW10" s="801" t="s">
        <v>559</v>
      </c>
      <c r="CX10" s="802"/>
      <c r="CY10" s="802"/>
      <c r="CZ10" s="802"/>
      <c r="DA10" s="803"/>
      <c r="DB10" s="801" t="s">
        <v>559</v>
      </c>
      <c r="DC10" s="802"/>
      <c r="DD10" s="802"/>
      <c r="DE10" s="802"/>
      <c r="DF10" s="803"/>
      <c r="DG10" s="801" t="s">
        <v>559</v>
      </c>
      <c r="DH10" s="802"/>
      <c r="DI10" s="802"/>
      <c r="DJ10" s="802"/>
      <c r="DK10" s="803"/>
      <c r="DL10" s="801" t="s">
        <v>559</v>
      </c>
      <c r="DM10" s="802"/>
      <c r="DN10" s="802"/>
      <c r="DO10" s="802"/>
      <c r="DP10" s="803"/>
      <c r="DQ10" s="801" t="s">
        <v>559</v>
      </c>
      <c r="DR10" s="802"/>
      <c r="DS10" s="802"/>
      <c r="DT10" s="802"/>
      <c r="DU10" s="803"/>
      <c r="DV10" s="804"/>
      <c r="DW10" s="805"/>
      <c r="DX10" s="805"/>
      <c r="DY10" s="805"/>
      <c r="DZ10" s="806"/>
      <c r="EA10" s="207"/>
    </row>
    <row r="11" spans="1:131" s="208" customFormat="1" ht="26.25" customHeight="1">
      <c r="A11" s="214">
        <v>5</v>
      </c>
      <c r="B11" s="775" t="s">
        <v>369</v>
      </c>
      <c r="C11" s="776"/>
      <c r="D11" s="776"/>
      <c r="E11" s="776"/>
      <c r="F11" s="776"/>
      <c r="G11" s="776"/>
      <c r="H11" s="776"/>
      <c r="I11" s="776"/>
      <c r="J11" s="776"/>
      <c r="K11" s="776"/>
      <c r="L11" s="776"/>
      <c r="M11" s="776"/>
      <c r="N11" s="776"/>
      <c r="O11" s="776"/>
      <c r="P11" s="777"/>
      <c r="Q11" s="778">
        <v>754</v>
      </c>
      <c r="R11" s="779"/>
      <c r="S11" s="779"/>
      <c r="T11" s="779"/>
      <c r="U11" s="779"/>
      <c r="V11" s="779">
        <v>715</v>
      </c>
      <c r="W11" s="779"/>
      <c r="X11" s="779"/>
      <c r="Y11" s="779"/>
      <c r="Z11" s="779"/>
      <c r="AA11" s="779">
        <v>39</v>
      </c>
      <c r="AB11" s="779"/>
      <c r="AC11" s="779"/>
      <c r="AD11" s="779"/>
      <c r="AE11" s="780"/>
      <c r="AF11" s="781">
        <v>25</v>
      </c>
      <c r="AG11" s="782"/>
      <c r="AH11" s="782"/>
      <c r="AI11" s="782"/>
      <c r="AJ11" s="783"/>
      <c r="AK11" s="784">
        <v>470</v>
      </c>
      <c r="AL11" s="785"/>
      <c r="AM11" s="785"/>
      <c r="AN11" s="785"/>
      <c r="AO11" s="785"/>
      <c r="AP11" s="785">
        <v>4179</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567</v>
      </c>
      <c r="BT11" s="789"/>
      <c r="BU11" s="789"/>
      <c r="BV11" s="789"/>
      <c r="BW11" s="789"/>
      <c r="BX11" s="789"/>
      <c r="BY11" s="789"/>
      <c r="BZ11" s="789"/>
      <c r="CA11" s="789"/>
      <c r="CB11" s="789"/>
      <c r="CC11" s="789"/>
      <c r="CD11" s="789"/>
      <c r="CE11" s="789"/>
      <c r="CF11" s="789"/>
      <c r="CG11" s="790"/>
      <c r="CH11" s="801">
        <v>35</v>
      </c>
      <c r="CI11" s="802"/>
      <c r="CJ11" s="802"/>
      <c r="CK11" s="802"/>
      <c r="CL11" s="803"/>
      <c r="CM11" s="801">
        <v>270</v>
      </c>
      <c r="CN11" s="802"/>
      <c r="CO11" s="802"/>
      <c r="CP11" s="802"/>
      <c r="CQ11" s="803"/>
      <c r="CR11" s="801">
        <v>131</v>
      </c>
      <c r="CS11" s="802"/>
      <c r="CT11" s="802"/>
      <c r="CU11" s="802"/>
      <c r="CV11" s="803"/>
      <c r="CW11" s="801">
        <v>5</v>
      </c>
      <c r="CX11" s="802"/>
      <c r="CY11" s="802"/>
      <c r="CZ11" s="802"/>
      <c r="DA11" s="803"/>
      <c r="DB11" s="801" t="s">
        <v>559</v>
      </c>
      <c r="DC11" s="802"/>
      <c r="DD11" s="802"/>
      <c r="DE11" s="802"/>
      <c r="DF11" s="803"/>
      <c r="DG11" s="801" t="s">
        <v>559</v>
      </c>
      <c r="DH11" s="802"/>
      <c r="DI11" s="802"/>
      <c r="DJ11" s="802"/>
      <c r="DK11" s="803"/>
      <c r="DL11" s="801" t="s">
        <v>559</v>
      </c>
      <c r="DM11" s="802"/>
      <c r="DN11" s="802"/>
      <c r="DO11" s="802"/>
      <c r="DP11" s="803"/>
      <c r="DQ11" s="801" t="s">
        <v>559</v>
      </c>
      <c r="DR11" s="802"/>
      <c r="DS11" s="802"/>
      <c r="DT11" s="802"/>
      <c r="DU11" s="803"/>
      <c r="DV11" s="804"/>
      <c r="DW11" s="805"/>
      <c r="DX11" s="805"/>
      <c r="DY11" s="805"/>
      <c r="DZ11" s="806"/>
      <c r="EA11" s="207"/>
    </row>
    <row r="12" spans="1:131" s="208" customFormat="1" ht="26.25" customHeight="1">
      <c r="A12" s="214">
        <v>6</v>
      </c>
      <c r="B12" s="775" t="s">
        <v>370</v>
      </c>
      <c r="C12" s="776"/>
      <c r="D12" s="776"/>
      <c r="E12" s="776"/>
      <c r="F12" s="776"/>
      <c r="G12" s="776"/>
      <c r="H12" s="776"/>
      <c r="I12" s="776"/>
      <c r="J12" s="776"/>
      <c r="K12" s="776"/>
      <c r="L12" s="776"/>
      <c r="M12" s="776"/>
      <c r="N12" s="776"/>
      <c r="O12" s="776"/>
      <c r="P12" s="777"/>
      <c r="Q12" s="778">
        <v>949</v>
      </c>
      <c r="R12" s="779"/>
      <c r="S12" s="779"/>
      <c r="T12" s="779"/>
      <c r="U12" s="779"/>
      <c r="V12" s="779">
        <v>866</v>
      </c>
      <c r="W12" s="779"/>
      <c r="X12" s="779"/>
      <c r="Y12" s="779"/>
      <c r="Z12" s="779"/>
      <c r="AA12" s="779">
        <v>83</v>
      </c>
      <c r="AB12" s="779"/>
      <c r="AC12" s="779"/>
      <c r="AD12" s="779"/>
      <c r="AE12" s="780"/>
      <c r="AF12" s="781">
        <v>15</v>
      </c>
      <c r="AG12" s="782"/>
      <c r="AH12" s="782"/>
      <c r="AI12" s="782"/>
      <c r="AJ12" s="783"/>
      <c r="AK12" s="784">
        <v>200</v>
      </c>
      <c r="AL12" s="785"/>
      <c r="AM12" s="785"/>
      <c r="AN12" s="785"/>
      <c r="AO12" s="785"/>
      <c r="AP12" s="785">
        <v>2659</v>
      </c>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568</v>
      </c>
      <c r="BT12" s="789"/>
      <c r="BU12" s="789"/>
      <c r="BV12" s="789"/>
      <c r="BW12" s="789"/>
      <c r="BX12" s="789"/>
      <c r="BY12" s="789"/>
      <c r="BZ12" s="789"/>
      <c r="CA12" s="789"/>
      <c r="CB12" s="789"/>
      <c r="CC12" s="789"/>
      <c r="CD12" s="789"/>
      <c r="CE12" s="789"/>
      <c r="CF12" s="789"/>
      <c r="CG12" s="790"/>
      <c r="CH12" s="801">
        <v>0</v>
      </c>
      <c r="CI12" s="802"/>
      <c r="CJ12" s="802"/>
      <c r="CK12" s="802"/>
      <c r="CL12" s="803"/>
      <c r="CM12" s="801">
        <v>413</v>
      </c>
      <c r="CN12" s="802"/>
      <c r="CO12" s="802"/>
      <c r="CP12" s="802"/>
      <c r="CQ12" s="803"/>
      <c r="CR12" s="801">
        <v>950</v>
      </c>
      <c r="CS12" s="802"/>
      <c r="CT12" s="802"/>
      <c r="CU12" s="802"/>
      <c r="CV12" s="803"/>
      <c r="CW12" s="801" t="s">
        <v>559</v>
      </c>
      <c r="CX12" s="802"/>
      <c r="CY12" s="802"/>
      <c r="CZ12" s="802"/>
      <c r="DA12" s="803"/>
      <c r="DB12" s="801" t="s">
        <v>559</v>
      </c>
      <c r="DC12" s="802"/>
      <c r="DD12" s="802"/>
      <c r="DE12" s="802"/>
      <c r="DF12" s="803"/>
      <c r="DG12" s="801" t="s">
        <v>559</v>
      </c>
      <c r="DH12" s="802"/>
      <c r="DI12" s="802"/>
      <c r="DJ12" s="802"/>
      <c r="DK12" s="803"/>
      <c r="DL12" s="801" t="s">
        <v>559</v>
      </c>
      <c r="DM12" s="802"/>
      <c r="DN12" s="802"/>
      <c r="DO12" s="802"/>
      <c r="DP12" s="803"/>
      <c r="DQ12" s="801" t="s">
        <v>559</v>
      </c>
      <c r="DR12" s="802"/>
      <c r="DS12" s="802"/>
      <c r="DT12" s="802"/>
      <c r="DU12" s="803"/>
      <c r="DV12" s="804"/>
      <c r="DW12" s="805"/>
      <c r="DX12" s="805"/>
      <c r="DY12" s="805"/>
      <c r="DZ12" s="806"/>
      <c r="EA12" s="207"/>
    </row>
    <row r="13" spans="1:131" s="208" customFormat="1" ht="26.25" customHeight="1">
      <c r="A13" s="214">
        <v>7</v>
      </c>
      <c r="B13" s="775" t="s">
        <v>371</v>
      </c>
      <c r="C13" s="776"/>
      <c r="D13" s="776"/>
      <c r="E13" s="776"/>
      <c r="F13" s="776"/>
      <c r="G13" s="776"/>
      <c r="H13" s="776"/>
      <c r="I13" s="776"/>
      <c r="J13" s="776"/>
      <c r="K13" s="776"/>
      <c r="L13" s="776"/>
      <c r="M13" s="776"/>
      <c r="N13" s="776"/>
      <c r="O13" s="776"/>
      <c r="P13" s="777"/>
      <c r="Q13" s="778">
        <v>126</v>
      </c>
      <c r="R13" s="779"/>
      <c r="S13" s="779"/>
      <c r="T13" s="779"/>
      <c r="U13" s="779"/>
      <c r="V13" s="779">
        <v>120</v>
      </c>
      <c r="W13" s="779"/>
      <c r="X13" s="779"/>
      <c r="Y13" s="779"/>
      <c r="Z13" s="779"/>
      <c r="AA13" s="779">
        <v>6</v>
      </c>
      <c r="AB13" s="779"/>
      <c r="AC13" s="779"/>
      <c r="AD13" s="779"/>
      <c r="AE13" s="780"/>
      <c r="AF13" s="781">
        <v>6</v>
      </c>
      <c r="AG13" s="782"/>
      <c r="AH13" s="782"/>
      <c r="AI13" s="782"/>
      <c r="AJ13" s="783"/>
      <c r="AK13" s="784" t="s">
        <v>559</v>
      </c>
      <c r="AL13" s="785"/>
      <c r="AM13" s="785"/>
      <c r="AN13" s="785"/>
      <c r="AO13" s="785"/>
      <c r="AP13" s="785" t="s">
        <v>559</v>
      </c>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569</v>
      </c>
      <c r="BT13" s="789"/>
      <c r="BU13" s="789"/>
      <c r="BV13" s="789"/>
      <c r="BW13" s="789"/>
      <c r="BX13" s="789"/>
      <c r="BY13" s="789"/>
      <c r="BZ13" s="789"/>
      <c r="CA13" s="789"/>
      <c r="CB13" s="789"/>
      <c r="CC13" s="789"/>
      <c r="CD13" s="789"/>
      <c r="CE13" s="789"/>
      <c r="CF13" s="789"/>
      <c r="CG13" s="790"/>
      <c r="CH13" s="801">
        <v>6</v>
      </c>
      <c r="CI13" s="802"/>
      <c r="CJ13" s="802"/>
      <c r="CK13" s="802"/>
      <c r="CL13" s="803"/>
      <c r="CM13" s="801">
        <v>221</v>
      </c>
      <c r="CN13" s="802"/>
      <c r="CO13" s="802"/>
      <c r="CP13" s="802"/>
      <c r="CQ13" s="803"/>
      <c r="CR13" s="801">
        <v>200</v>
      </c>
      <c r="CS13" s="802"/>
      <c r="CT13" s="802"/>
      <c r="CU13" s="802"/>
      <c r="CV13" s="803"/>
      <c r="CW13" s="801" t="s">
        <v>559</v>
      </c>
      <c r="CX13" s="802"/>
      <c r="CY13" s="802"/>
      <c r="CZ13" s="802"/>
      <c r="DA13" s="803"/>
      <c r="DB13" s="801" t="s">
        <v>559</v>
      </c>
      <c r="DC13" s="802"/>
      <c r="DD13" s="802"/>
      <c r="DE13" s="802"/>
      <c r="DF13" s="803"/>
      <c r="DG13" s="801" t="s">
        <v>559</v>
      </c>
      <c r="DH13" s="802"/>
      <c r="DI13" s="802"/>
      <c r="DJ13" s="802"/>
      <c r="DK13" s="803"/>
      <c r="DL13" s="801" t="s">
        <v>559</v>
      </c>
      <c r="DM13" s="802"/>
      <c r="DN13" s="802"/>
      <c r="DO13" s="802"/>
      <c r="DP13" s="803"/>
      <c r="DQ13" s="801" t="s">
        <v>559</v>
      </c>
      <c r="DR13" s="802"/>
      <c r="DS13" s="802"/>
      <c r="DT13" s="802"/>
      <c r="DU13" s="803"/>
      <c r="DV13" s="804"/>
      <c r="DW13" s="805"/>
      <c r="DX13" s="805"/>
      <c r="DY13" s="805"/>
      <c r="DZ13" s="806"/>
      <c r="EA13" s="207"/>
    </row>
    <row r="14" spans="1:131" s="208" customFormat="1" ht="26.25" customHeight="1">
      <c r="A14" s="214">
        <v>8</v>
      </c>
      <c r="B14" s="775" t="s">
        <v>372</v>
      </c>
      <c r="C14" s="776"/>
      <c r="D14" s="776"/>
      <c r="E14" s="776"/>
      <c r="F14" s="776"/>
      <c r="G14" s="776"/>
      <c r="H14" s="776"/>
      <c r="I14" s="776"/>
      <c r="J14" s="776"/>
      <c r="K14" s="776"/>
      <c r="L14" s="776"/>
      <c r="M14" s="776"/>
      <c r="N14" s="776"/>
      <c r="O14" s="776"/>
      <c r="P14" s="777"/>
      <c r="Q14" s="778">
        <v>32041</v>
      </c>
      <c r="R14" s="779"/>
      <c r="S14" s="779"/>
      <c r="T14" s="779"/>
      <c r="U14" s="779"/>
      <c r="V14" s="779">
        <v>32041</v>
      </c>
      <c r="W14" s="779"/>
      <c r="X14" s="779"/>
      <c r="Y14" s="779"/>
      <c r="Z14" s="779"/>
      <c r="AA14" s="779">
        <v>0</v>
      </c>
      <c r="AB14" s="779"/>
      <c r="AC14" s="779"/>
      <c r="AD14" s="779"/>
      <c r="AE14" s="780"/>
      <c r="AF14" s="781" t="s">
        <v>112</v>
      </c>
      <c r="AG14" s="782"/>
      <c r="AH14" s="782"/>
      <c r="AI14" s="782"/>
      <c r="AJ14" s="783"/>
      <c r="AK14" s="784">
        <v>32041</v>
      </c>
      <c r="AL14" s="785"/>
      <c r="AM14" s="785"/>
      <c r="AN14" s="785"/>
      <c r="AO14" s="785"/>
      <c r="AP14" s="785" t="s">
        <v>559</v>
      </c>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570</v>
      </c>
      <c r="BT14" s="789"/>
      <c r="BU14" s="789"/>
      <c r="BV14" s="789"/>
      <c r="BW14" s="789"/>
      <c r="BX14" s="789"/>
      <c r="BY14" s="789"/>
      <c r="BZ14" s="789"/>
      <c r="CA14" s="789"/>
      <c r="CB14" s="789"/>
      <c r="CC14" s="789"/>
      <c r="CD14" s="789"/>
      <c r="CE14" s="789"/>
      <c r="CF14" s="789"/>
      <c r="CG14" s="790"/>
      <c r="CH14" s="801">
        <v>-1</v>
      </c>
      <c r="CI14" s="802"/>
      <c r="CJ14" s="802"/>
      <c r="CK14" s="802"/>
      <c r="CL14" s="803"/>
      <c r="CM14" s="801">
        <v>101</v>
      </c>
      <c r="CN14" s="802"/>
      <c r="CO14" s="802"/>
      <c r="CP14" s="802"/>
      <c r="CQ14" s="803"/>
      <c r="CR14" s="801">
        <v>100</v>
      </c>
      <c r="CS14" s="802"/>
      <c r="CT14" s="802"/>
      <c r="CU14" s="802"/>
      <c r="CV14" s="803"/>
      <c r="CW14" s="801">
        <v>26</v>
      </c>
      <c r="CX14" s="802"/>
      <c r="CY14" s="802"/>
      <c r="CZ14" s="802"/>
      <c r="DA14" s="803"/>
      <c r="DB14" s="801" t="s">
        <v>559</v>
      </c>
      <c r="DC14" s="802"/>
      <c r="DD14" s="802"/>
      <c r="DE14" s="802"/>
      <c r="DF14" s="803"/>
      <c r="DG14" s="801" t="s">
        <v>559</v>
      </c>
      <c r="DH14" s="802"/>
      <c r="DI14" s="802"/>
      <c r="DJ14" s="802"/>
      <c r="DK14" s="803"/>
      <c r="DL14" s="801" t="s">
        <v>559</v>
      </c>
      <c r="DM14" s="802"/>
      <c r="DN14" s="802"/>
      <c r="DO14" s="802"/>
      <c r="DP14" s="803"/>
      <c r="DQ14" s="801" t="s">
        <v>559</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571</v>
      </c>
      <c r="BT15" s="789"/>
      <c r="BU15" s="789"/>
      <c r="BV15" s="789"/>
      <c r="BW15" s="789"/>
      <c r="BX15" s="789"/>
      <c r="BY15" s="789"/>
      <c r="BZ15" s="789"/>
      <c r="CA15" s="789"/>
      <c r="CB15" s="789"/>
      <c r="CC15" s="789"/>
      <c r="CD15" s="789"/>
      <c r="CE15" s="789"/>
      <c r="CF15" s="789"/>
      <c r="CG15" s="790"/>
      <c r="CH15" s="801">
        <v>25</v>
      </c>
      <c r="CI15" s="802"/>
      <c r="CJ15" s="802"/>
      <c r="CK15" s="802"/>
      <c r="CL15" s="803"/>
      <c r="CM15" s="801">
        <v>547</v>
      </c>
      <c r="CN15" s="802"/>
      <c r="CO15" s="802"/>
      <c r="CP15" s="802"/>
      <c r="CQ15" s="803"/>
      <c r="CR15" s="801">
        <v>28</v>
      </c>
      <c r="CS15" s="802"/>
      <c r="CT15" s="802"/>
      <c r="CU15" s="802"/>
      <c r="CV15" s="803"/>
      <c r="CW15" s="801" t="s">
        <v>559</v>
      </c>
      <c r="CX15" s="802"/>
      <c r="CY15" s="802"/>
      <c r="CZ15" s="802"/>
      <c r="DA15" s="803"/>
      <c r="DB15" s="801" t="s">
        <v>559</v>
      </c>
      <c r="DC15" s="802"/>
      <c r="DD15" s="802"/>
      <c r="DE15" s="802"/>
      <c r="DF15" s="803"/>
      <c r="DG15" s="801" t="s">
        <v>559</v>
      </c>
      <c r="DH15" s="802"/>
      <c r="DI15" s="802"/>
      <c r="DJ15" s="802"/>
      <c r="DK15" s="803"/>
      <c r="DL15" s="801" t="s">
        <v>559</v>
      </c>
      <c r="DM15" s="802"/>
      <c r="DN15" s="802"/>
      <c r="DO15" s="802"/>
      <c r="DP15" s="803"/>
      <c r="DQ15" s="801" t="s">
        <v>559</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572</v>
      </c>
      <c r="BT16" s="789"/>
      <c r="BU16" s="789"/>
      <c r="BV16" s="789"/>
      <c r="BW16" s="789"/>
      <c r="BX16" s="789"/>
      <c r="BY16" s="789"/>
      <c r="BZ16" s="789"/>
      <c r="CA16" s="789"/>
      <c r="CB16" s="789"/>
      <c r="CC16" s="789"/>
      <c r="CD16" s="789"/>
      <c r="CE16" s="789"/>
      <c r="CF16" s="789"/>
      <c r="CG16" s="790"/>
      <c r="CH16" s="801">
        <v>-32</v>
      </c>
      <c r="CI16" s="802"/>
      <c r="CJ16" s="802"/>
      <c r="CK16" s="802"/>
      <c r="CL16" s="803"/>
      <c r="CM16" s="801">
        <v>1319</v>
      </c>
      <c r="CN16" s="802"/>
      <c r="CO16" s="802"/>
      <c r="CP16" s="802"/>
      <c r="CQ16" s="803"/>
      <c r="CR16" s="801">
        <v>500</v>
      </c>
      <c r="CS16" s="802"/>
      <c r="CT16" s="802"/>
      <c r="CU16" s="802"/>
      <c r="CV16" s="803"/>
      <c r="CW16" s="801">
        <v>91</v>
      </c>
      <c r="CX16" s="802"/>
      <c r="CY16" s="802"/>
      <c r="CZ16" s="802"/>
      <c r="DA16" s="803"/>
      <c r="DB16" s="801" t="s">
        <v>559</v>
      </c>
      <c r="DC16" s="802"/>
      <c r="DD16" s="802"/>
      <c r="DE16" s="802"/>
      <c r="DF16" s="803"/>
      <c r="DG16" s="801" t="s">
        <v>559</v>
      </c>
      <c r="DH16" s="802"/>
      <c r="DI16" s="802"/>
      <c r="DJ16" s="802"/>
      <c r="DK16" s="803"/>
      <c r="DL16" s="801" t="s">
        <v>559</v>
      </c>
      <c r="DM16" s="802"/>
      <c r="DN16" s="802"/>
      <c r="DO16" s="802"/>
      <c r="DP16" s="803"/>
      <c r="DQ16" s="801" t="s">
        <v>559</v>
      </c>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t="s">
        <v>573</v>
      </c>
      <c r="BT17" s="789"/>
      <c r="BU17" s="789"/>
      <c r="BV17" s="789"/>
      <c r="BW17" s="789"/>
      <c r="BX17" s="789"/>
      <c r="BY17" s="789"/>
      <c r="BZ17" s="789"/>
      <c r="CA17" s="789"/>
      <c r="CB17" s="789"/>
      <c r="CC17" s="789"/>
      <c r="CD17" s="789"/>
      <c r="CE17" s="789"/>
      <c r="CF17" s="789"/>
      <c r="CG17" s="790"/>
      <c r="CH17" s="801">
        <v>1</v>
      </c>
      <c r="CI17" s="802"/>
      <c r="CJ17" s="802"/>
      <c r="CK17" s="802"/>
      <c r="CL17" s="803"/>
      <c r="CM17" s="801">
        <v>17</v>
      </c>
      <c r="CN17" s="802"/>
      <c r="CO17" s="802"/>
      <c r="CP17" s="802"/>
      <c r="CQ17" s="803"/>
      <c r="CR17" s="801">
        <v>5</v>
      </c>
      <c r="CS17" s="802"/>
      <c r="CT17" s="802"/>
      <c r="CU17" s="802"/>
      <c r="CV17" s="803"/>
      <c r="CW17" s="801" t="s">
        <v>559</v>
      </c>
      <c r="CX17" s="802"/>
      <c r="CY17" s="802"/>
      <c r="CZ17" s="802"/>
      <c r="DA17" s="803"/>
      <c r="DB17" s="801" t="s">
        <v>559</v>
      </c>
      <c r="DC17" s="802"/>
      <c r="DD17" s="802"/>
      <c r="DE17" s="802"/>
      <c r="DF17" s="803"/>
      <c r="DG17" s="801" t="s">
        <v>559</v>
      </c>
      <c r="DH17" s="802"/>
      <c r="DI17" s="802"/>
      <c r="DJ17" s="802"/>
      <c r="DK17" s="803"/>
      <c r="DL17" s="801" t="s">
        <v>559</v>
      </c>
      <c r="DM17" s="802"/>
      <c r="DN17" s="802"/>
      <c r="DO17" s="802"/>
      <c r="DP17" s="803"/>
      <c r="DQ17" s="801" t="s">
        <v>559</v>
      </c>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373</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374</v>
      </c>
      <c r="B23" s="810" t="s">
        <v>375</v>
      </c>
      <c r="C23" s="811"/>
      <c r="D23" s="811"/>
      <c r="E23" s="811"/>
      <c r="F23" s="811"/>
      <c r="G23" s="811"/>
      <c r="H23" s="811"/>
      <c r="I23" s="811"/>
      <c r="J23" s="811"/>
      <c r="K23" s="811"/>
      <c r="L23" s="811"/>
      <c r="M23" s="811"/>
      <c r="N23" s="811"/>
      <c r="O23" s="811"/>
      <c r="P23" s="812"/>
      <c r="Q23" s="813">
        <v>407159</v>
      </c>
      <c r="R23" s="814"/>
      <c r="S23" s="814"/>
      <c r="T23" s="814"/>
      <c r="U23" s="814"/>
      <c r="V23" s="814">
        <v>396225</v>
      </c>
      <c r="W23" s="814"/>
      <c r="X23" s="814"/>
      <c r="Y23" s="814"/>
      <c r="Z23" s="814"/>
      <c r="AA23" s="814">
        <v>10934</v>
      </c>
      <c r="AB23" s="814"/>
      <c r="AC23" s="814"/>
      <c r="AD23" s="814"/>
      <c r="AE23" s="815"/>
      <c r="AF23" s="816">
        <v>5087</v>
      </c>
      <c r="AG23" s="814"/>
      <c r="AH23" s="814"/>
      <c r="AI23" s="814"/>
      <c r="AJ23" s="817"/>
      <c r="AK23" s="818"/>
      <c r="AL23" s="819"/>
      <c r="AM23" s="819"/>
      <c r="AN23" s="819"/>
      <c r="AO23" s="819"/>
      <c r="AP23" s="814">
        <v>398565</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376</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378</v>
      </c>
      <c r="R26" s="738"/>
      <c r="S26" s="738"/>
      <c r="T26" s="738"/>
      <c r="U26" s="739"/>
      <c r="V26" s="737" t="s">
        <v>379</v>
      </c>
      <c r="W26" s="738"/>
      <c r="X26" s="738"/>
      <c r="Y26" s="738"/>
      <c r="Z26" s="739"/>
      <c r="AA26" s="737" t="s">
        <v>380</v>
      </c>
      <c r="AB26" s="738"/>
      <c r="AC26" s="738"/>
      <c r="AD26" s="738"/>
      <c r="AE26" s="738"/>
      <c r="AF26" s="832" t="s">
        <v>381</v>
      </c>
      <c r="AG26" s="833"/>
      <c r="AH26" s="833"/>
      <c r="AI26" s="833"/>
      <c r="AJ26" s="834"/>
      <c r="AK26" s="738" t="s">
        <v>382</v>
      </c>
      <c r="AL26" s="738"/>
      <c r="AM26" s="738"/>
      <c r="AN26" s="738"/>
      <c r="AO26" s="739"/>
      <c r="AP26" s="737" t="s">
        <v>383</v>
      </c>
      <c r="AQ26" s="738"/>
      <c r="AR26" s="738"/>
      <c r="AS26" s="738"/>
      <c r="AT26" s="739"/>
      <c r="AU26" s="737" t="s">
        <v>384</v>
      </c>
      <c r="AV26" s="738"/>
      <c r="AW26" s="738"/>
      <c r="AX26" s="738"/>
      <c r="AY26" s="739"/>
      <c r="AZ26" s="737" t="s">
        <v>385</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386</v>
      </c>
      <c r="C28" s="752"/>
      <c r="D28" s="752"/>
      <c r="E28" s="752"/>
      <c r="F28" s="752"/>
      <c r="G28" s="752"/>
      <c r="H28" s="752"/>
      <c r="I28" s="752"/>
      <c r="J28" s="752"/>
      <c r="K28" s="752"/>
      <c r="L28" s="752"/>
      <c r="M28" s="752"/>
      <c r="N28" s="752"/>
      <c r="O28" s="752"/>
      <c r="P28" s="753"/>
      <c r="Q28" s="842">
        <v>96108</v>
      </c>
      <c r="R28" s="843"/>
      <c r="S28" s="843"/>
      <c r="T28" s="843"/>
      <c r="U28" s="843"/>
      <c r="V28" s="843">
        <v>100327</v>
      </c>
      <c r="W28" s="843"/>
      <c r="X28" s="843"/>
      <c r="Y28" s="843"/>
      <c r="Z28" s="843"/>
      <c r="AA28" s="843">
        <v>-4219</v>
      </c>
      <c r="AB28" s="843"/>
      <c r="AC28" s="843"/>
      <c r="AD28" s="843"/>
      <c r="AE28" s="844"/>
      <c r="AF28" s="845">
        <v>-4219</v>
      </c>
      <c r="AG28" s="843"/>
      <c r="AH28" s="843"/>
      <c r="AI28" s="843"/>
      <c r="AJ28" s="846"/>
      <c r="AK28" s="847">
        <v>8944</v>
      </c>
      <c r="AL28" s="838"/>
      <c r="AM28" s="838"/>
      <c r="AN28" s="838"/>
      <c r="AO28" s="838"/>
      <c r="AP28" s="838" t="s">
        <v>559</v>
      </c>
      <c r="AQ28" s="838"/>
      <c r="AR28" s="838"/>
      <c r="AS28" s="838"/>
      <c r="AT28" s="838"/>
      <c r="AU28" s="838" t="s">
        <v>559</v>
      </c>
      <c r="AV28" s="838"/>
      <c r="AW28" s="838"/>
      <c r="AX28" s="838"/>
      <c r="AY28" s="838"/>
      <c r="AZ28" s="839" t="s">
        <v>559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387</v>
      </c>
      <c r="C29" s="776"/>
      <c r="D29" s="776"/>
      <c r="E29" s="776"/>
      <c r="F29" s="776"/>
      <c r="G29" s="776"/>
      <c r="H29" s="776"/>
      <c r="I29" s="776"/>
      <c r="J29" s="776"/>
      <c r="K29" s="776"/>
      <c r="L29" s="776"/>
      <c r="M29" s="776"/>
      <c r="N29" s="776"/>
      <c r="O29" s="776"/>
      <c r="P29" s="777"/>
      <c r="Q29" s="778">
        <v>58411</v>
      </c>
      <c r="R29" s="779"/>
      <c r="S29" s="779"/>
      <c r="T29" s="779"/>
      <c r="U29" s="779"/>
      <c r="V29" s="779">
        <v>56893</v>
      </c>
      <c r="W29" s="779"/>
      <c r="X29" s="779"/>
      <c r="Y29" s="779"/>
      <c r="Z29" s="779"/>
      <c r="AA29" s="779">
        <v>1518</v>
      </c>
      <c r="AB29" s="779"/>
      <c r="AC29" s="779"/>
      <c r="AD29" s="779"/>
      <c r="AE29" s="780"/>
      <c r="AF29" s="781">
        <v>1518</v>
      </c>
      <c r="AG29" s="782"/>
      <c r="AH29" s="782"/>
      <c r="AI29" s="782"/>
      <c r="AJ29" s="783"/>
      <c r="AK29" s="850">
        <v>8316</v>
      </c>
      <c r="AL29" s="851"/>
      <c r="AM29" s="851"/>
      <c r="AN29" s="851"/>
      <c r="AO29" s="851"/>
      <c r="AP29" s="851" t="s">
        <v>559</v>
      </c>
      <c r="AQ29" s="851"/>
      <c r="AR29" s="851"/>
      <c r="AS29" s="851"/>
      <c r="AT29" s="851"/>
      <c r="AU29" s="851" t="s">
        <v>559</v>
      </c>
      <c r="AV29" s="851"/>
      <c r="AW29" s="851"/>
      <c r="AX29" s="851"/>
      <c r="AY29" s="851"/>
      <c r="AZ29" s="852" t="s">
        <v>559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388</v>
      </c>
      <c r="C30" s="776"/>
      <c r="D30" s="776"/>
      <c r="E30" s="776"/>
      <c r="F30" s="776"/>
      <c r="G30" s="776"/>
      <c r="H30" s="776"/>
      <c r="I30" s="776"/>
      <c r="J30" s="776"/>
      <c r="K30" s="776"/>
      <c r="L30" s="776"/>
      <c r="M30" s="776"/>
      <c r="N30" s="776"/>
      <c r="O30" s="776"/>
      <c r="P30" s="777"/>
      <c r="Q30" s="778">
        <v>7654</v>
      </c>
      <c r="R30" s="779"/>
      <c r="S30" s="779"/>
      <c r="T30" s="779"/>
      <c r="U30" s="779"/>
      <c r="V30" s="779">
        <v>7439</v>
      </c>
      <c r="W30" s="779"/>
      <c r="X30" s="779"/>
      <c r="Y30" s="779"/>
      <c r="Z30" s="779"/>
      <c r="AA30" s="779">
        <v>215</v>
      </c>
      <c r="AB30" s="779"/>
      <c r="AC30" s="779"/>
      <c r="AD30" s="779"/>
      <c r="AE30" s="780"/>
      <c r="AF30" s="781">
        <v>215</v>
      </c>
      <c r="AG30" s="782"/>
      <c r="AH30" s="782"/>
      <c r="AI30" s="782"/>
      <c r="AJ30" s="783"/>
      <c r="AK30" s="850" t="s">
        <v>559</v>
      </c>
      <c r="AL30" s="851"/>
      <c r="AM30" s="851"/>
      <c r="AN30" s="851"/>
      <c r="AO30" s="851"/>
      <c r="AP30" s="851" t="s">
        <v>559</v>
      </c>
      <c r="AQ30" s="851"/>
      <c r="AR30" s="851"/>
      <c r="AS30" s="851"/>
      <c r="AT30" s="851"/>
      <c r="AU30" s="851" t="s">
        <v>559</v>
      </c>
      <c r="AV30" s="851"/>
      <c r="AW30" s="851"/>
      <c r="AX30" s="851"/>
      <c r="AY30" s="851"/>
      <c r="AZ30" s="852" t="s">
        <v>559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389</v>
      </c>
      <c r="C31" s="776"/>
      <c r="D31" s="776"/>
      <c r="E31" s="776"/>
      <c r="F31" s="776"/>
      <c r="G31" s="776"/>
      <c r="H31" s="776"/>
      <c r="I31" s="776"/>
      <c r="J31" s="776"/>
      <c r="K31" s="776"/>
      <c r="L31" s="776"/>
      <c r="M31" s="776"/>
      <c r="N31" s="776"/>
      <c r="O31" s="776"/>
      <c r="P31" s="777"/>
      <c r="Q31" s="778">
        <v>11512</v>
      </c>
      <c r="R31" s="779"/>
      <c r="S31" s="779"/>
      <c r="T31" s="779"/>
      <c r="U31" s="779"/>
      <c r="V31" s="779">
        <v>11262</v>
      </c>
      <c r="W31" s="779"/>
      <c r="X31" s="779"/>
      <c r="Y31" s="779"/>
      <c r="Z31" s="779"/>
      <c r="AA31" s="779">
        <v>250</v>
      </c>
      <c r="AB31" s="779"/>
      <c r="AC31" s="779"/>
      <c r="AD31" s="779"/>
      <c r="AE31" s="780"/>
      <c r="AF31" s="781">
        <v>250</v>
      </c>
      <c r="AG31" s="782"/>
      <c r="AH31" s="782"/>
      <c r="AI31" s="782"/>
      <c r="AJ31" s="783"/>
      <c r="AK31" s="850" t="s">
        <v>559</v>
      </c>
      <c r="AL31" s="851"/>
      <c r="AM31" s="851"/>
      <c r="AN31" s="851"/>
      <c r="AO31" s="851"/>
      <c r="AP31" s="851" t="s">
        <v>559</v>
      </c>
      <c r="AQ31" s="851"/>
      <c r="AR31" s="851"/>
      <c r="AS31" s="851"/>
      <c r="AT31" s="851"/>
      <c r="AU31" s="851" t="s">
        <v>559</v>
      </c>
      <c r="AV31" s="851"/>
      <c r="AW31" s="851"/>
      <c r="AX31" s="851"/>
      <c r="AY31" s="851"/>
      <c r="AZ31" s="852" t="s">
        <v>559</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390</v>
      </c>
      <c r="C32" s="776"/>
      <c r="D32" s="776"/>
      <c r="E32" s="776"/>
      <c r="F32" s="776"/>
      <c r="G32" s="776"/>
      <c r="H32" s="776"/>
      <c r="I32" s="776"/>
      <c r="J32" s="776"/>
      <c r="K32" s="776"/>
      <c r="L32" s="776"/>
      <c r="M32" s="776"/>
      <c r="N32" s="776"/>
      <c r="O32" s="776"/>
      <c r="P32" s="777"/>
      <c r="Q32" s="778">
        <v>195</v>
      </c>
      <c r="R32" s="779"/>
      <c r="S32" s="779"/>
      <c r="T32" s="779"/>
      <c r="U32" s="779"/>
      <c r="V32" s="779">
        <v>183</v>
      </c>
      <c r="W32" s="779"/>
      <c r="X32" s="779"/>
      <c r="Y32" s="779"/>
      <c r="Z32" s="779"/>
      <c r="AA32" s="779">
        <v>12</v>
      </c>
      <c r="AB32" s="779"/>
      <c r="AC32" s="779"/>
      <c r="AD32" s="779"/>
      <c r="AE32" s="780"/>
      <c r="AF32" s="781">
        <v>12</v>
      </c>
      <c r="AG32" s="782"/>
      <c r="AH32" s="782"/>
      <c r="AI32" s="782"/>
      <c r="AJ32" s="783"/>
      <c r="AK32" s="850" t="s">
        <v>559</v>
      </c>
      <c r="AL32" s="851"/>
      <c r="AM32" s="851"/>
      <c r="AN32" s="851"/>
      <c r="AO32" s="851"/>
      <c r="AP32" s="851" t="s">
        <v>559</v>
      </c>
      <c r="AQ32" s="851"/>
      <c r="AR32" s="851"/>
      <c r="AS32" s="851"/>
      <c r="AT32" s="851"/>
      <c r="AU32" s="851" t="s">
        <v>559</v>
      </c>
      <c r="AV32" s="851"/>
      <c r="AW32" s="851"/>
      <c r="AX32" s="851"/>
      <c r="AY32" s="851"/>
      <c r="AZ32" s="852" t="s">
        <v>559</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391</v>
      </c>
      <c r="C33" s="776"/>
      <c r="D33" s="776"/>
      <c r="E33" s="776"/>
      <c r="F33" s="776"/>
      <c r="G33" s="776"/>
      <c r="H33" s="776"/>
      <c r="I33" s="776"/>
      <c r="J33" s="776"/>
      <c r="K33" s="776"/>
      <c r="L33" s="776"/>
      <c r="M33" s="776"/>
      <c r="N33" s="776"/>
      <c r="O33" s="776"/>
      <c r="P33" s="777"/>
      <c r="Q33" s="778">
        <v>6490</v>
      </c>
      <c r="R33" s="779"/>
      <c r="S33" s="779"/>
      <c r="T33" s="779"/>
      <c r="U33" s="779"/>
      <c r="V33" s="779">
        <v>10612</v>
      </c>
      <c r="W33" s="779"/>
      <c r="X33" s="779"/>
      <c r="Y33" s="779"/>
      <c r="Z33" s="779"/>
      <c r="AA33" s="779">
        <v>-4122</v>
      </c>
      <c r="AB33" s="779"/>
      <c r="AC33" s="779"/>
      <c r="AD33" s="779"/>
      <c r="AE33" s="780"/>
      <c r="AF33" s="781" t="s">
        <v>112</v>
      </c>
      <c r="AG33" s="782"/>
      <c r="AH33" s="782"/>
      <c r="AI33" s="782"/>
      <c r="AJ33" s="783"/>
      <c r="AK33" s="850">
        <v>1025</v>
      </c>
      <c r="AL33" s="851"/>
      <c r="AM33" s="851"/>
      <c r="AN33" s="851"/>
      <c r="AO33" s="851"/>
      <c r="AP33" s="851">
        <v>12078</v>
      </c>
      <c r="AQ33" s="851"/>
      <c r="AR33" s="851"/>
      <c r="AS33" s="851"/>
      <c r="AT33" s="851"/>
      <c r="AU33" s="851">
        <v>7041</v>
      </c>
      <c r="AV33" s="851"/>
      <c r="AW33" s="851"/>
      <c r="AX33" s="851"/>
      <c r="AY33" s="851"/>
      <c r="AZ33" s="852" t="s">
        <v>559</v>
      </c>
      <c r="BA33" s="852"/>
      <c r="BB33" s="852"/>
      <c r="BC33" s="852"/>
      <c r="BD33" s="852"/>
      <c r="BE33" s="848" t="s">
        <v>392</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393</v>
      </c>
      <c r="C34" s="776"/>
      <c r="D34" s="776"/>
      <c r="E34" s="776"/>
      <c r="F34" s="776"/>
      <c r="G34" s="776"/>
      <c r="H34" s="776"/>
      <c r="I34" s="776"/>
      <c r="J34" s="776"/>
      <c r="K34" s="776"/>
      <c r="L34" s="776"/>
      <c r="M34" s="776"/>
      <c r="N34" s="776"/>
      <c r="O34" s="776"/>
      <c r="P34" s="777"/>
      <c r="Q34" s="778">
        <v>13191</v>
      </c>
      <c r="R34" s="779"/>
      <c r="S34" s="779"/>
      <c r="T34" s="779"/>
      <c r="U34" s="779"/>
      <c r="V34" s="779">
        <v>11727</v>
      </c>
      <c r="W34" s="779"/>
      <c r="X34" s="779"/>
      <c r="Y34" s="779"/>
      <c r="Z34" s="779"/>
      <c r="AA34" s="779">
        <v>1464</v>
      </c>
      <c r="AB34" s="779"/>
      <c r="AC34" s="779"/>
      <c r="AD34" s="779"/>
      <c r="AE34" s="780"/>
      <c r="AF34" s="781">
        <v>11945</v>
      </c>
      <c r="AG34" s="782"/>
      <c r="AH34" s="782"/>
      <c r="AI34" s="782"/>
      <c r="AJ34" s="783"/>
      <c r="AK34" s="850">
        <v>448</v>
      </c>
      <c r="AL34" s="851"/>
      <c r="AM34" s="851"/>
      <c r="AN34" s="851"/>
      <c r="AO34" s="851"/>
      <c r="AP34" s="851">
        <v>34023</v>
      </c>
      <c r="AQ34" s="851"/>
      <c r="AR34" s="851"/>
      <c r="AS34" s="851"/>
      <c r="AT34" s="851"/>
      <c r="AU34" s="851">
        <v>1599</v>
      </c>
      <c r="AV34" s="851"/>
      <c r="AW34" s="851"/>
      <c r="AX34" s="851"/>
      <c r="AY34" s="851"/>
      <c r="AZ34" s="852" t="s">
        <v>493</v>
      </c>
      <c r="BA34" s="852"/>
      <c r="BB34" s="852"/>
      <c r="BC34" s="852"/>
      <c r="BD34" s="852"/>
      <c r="BE34" s="848" t="s">
        <v>392</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394</v>
      </c>
      <c r="C35" s="776"/>
      <c r="D35" s="776"/>
      <c r="E35" s="776"/>
      <c r="F35" s="776"/>
      <c r="G35" s="776"/>
      <c r="H35" s="776"/>
      <c r="I35" s="776"/>
      <c r="J35" s="776"/>
      <c r="K35" s="776"/>
      <c r="L35" s="776"/>
      <c r="M35" s="776"/>
      <c r="N35" s="776"/>
      <c r="O35" s="776"/>
      <c r="P35" s="777"/>
      <c r="Q35" s="778">
        <v>9</v>
      </c>
      <c r="R35" s="779"/>
      <c r="S35" s="779"/>
      <c r="T35" s="779"/>
      <c r="U35" s="779"/>
      <c r="V35" s="779">
        <v>9</v>
      </c>
      <c r="W35" s="779"/>
      <c r="X35" s="779"/>
      <c r="Y35" s="779"/>
      <c r="Z35" s="779"/>
      <c r="AA35" s="779">
        <v>0</v>
      </c>
      <c r="AB35" s="779"/>
      <c r="AC35" s="779"/>
      <c r="AD35" s="779"/>
      <c r="AE35" s="780"/>
      <c r="AF35" s="781">
        <v>16</v>
      </c>
      <c r="AG35" s="782"/>
      <c r="AH35" s="782"/>
      <c r="AI35" s="782"/>
      <c r="AJ35" s="783"/>
      <c r="AK35" s="850">
        <v>4</v>
      </c>
      <c r="AL35" s="851"/>
      <c r="AM35" s="851"/>
      <c r="AN35" s="851"/>
      <c r="AO35" s="851"/>
      <c r="AP35" s="851">
        <v>1</v>
      </c>
      <c r="AQ35" s="851"/>
      <c r="AR35" s="851"/>
      <c r="AS35" s="851"/>
      <c r="AT35" s="851"/>
      <c r="AU35" s="851" t="s">
        <v>559</v>
      </c>
      <c r="AV35" s="851"/>
      <c r="AW35" s="851"/>
      <c r="AX35" s="851"/>
      <c r="AY35" s="851"/>
      <c r="AZ35" s="852" t="s">
        <v>493</v>
      </c>
      <c r="BA35" s="852"/>
      <c r="BB35" s="852"/>
      <c r="BC35" s="852"/>
      <c r="BD35" s="852"/>
      <c r="BE35" s="848" t="s">
        <v>392</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395</v>
      </c>
      <c r="C36" s="776"/>
      <c r="D36" s="776"/>
      <c r="E36" s="776"/>
      <c r="F36" s="776"/>
      <c r="G36" s="776"/>
      <c r="H36" s="776"/>
      <c r="I36" s="776"/>
      <c r="J36" s="776"/>
      <c r="K36" s="776"/>
      <c r="L36" s="776"/>
      <c r="M36" s="776"/>
      <c r="N36" s="776"/>
      <c r="O36" s="776"/>
      <c r="P36" s="777"/>
      <c r="Q36" s="778">
        <v>19918</v>
      </c>
      <c r="R36" s="779"/>
      <c r="S36" s="779"/>
      <c r="T36" s="779"/>
      <c r="U36" s="779"/>
      <c r="V36" s="779">
        <v>18990</v>
      </c>
      <c r="W36" s="779"/>
      <c r="X36" s="779"/>
      <c r="Y36" s="779"/>
      <c r="Z36" s="779"/>
      <c r="AA36" s="779">
        <v>928</v>
      </c>
      <c r="AB36" s="779"/>
      <c r="AC36" s="779"/>
      <c r="AD36" s="779"/>
      <c r="AE36" s="780"/>
      <c r="AF36" s="781">
        <v>9306</v>
      </c>
      <c r="AG36" s="782"/>
      <c r="AH36" s="782"/>
      <c r="AI36" s="782"/>
      <c r="AJ36" s="783"/>
      <c r="AK36" s="850">
        <v>6353</v>
      </c>
      <c r="AL36" s="851"/>
      <c r="AM36" s="851"/>
      <c r="AN36" s="851"/>
      <c r="AO36" s="851"/>
      <c r="AP36" s="851">
        <v>138928</v>
      </c>
      <c r="AQ36" s="851"/>
      <c r="AR36" s="851"/>
      <c r="AS36" s="851"/>
      <c r="AT36" s="851"/>
      <c r="AU36" s="851">
        <v>65296</v>
      </c>
      <c r="AV36" s="851"/>
      <c r="AW36" s="851"/>
      <c r="AX36" s="851"/>
      <c r="AY36" s="851"/>
      <c r="AZ36" s="852" t="s">
        <v>493</v>
      </c>
      <c r="BA36" s="852"/>
      <c r="BB36" s="852"/>
      <c r="BC36" s="852"/>
      <c r="BD36" s="852"/>
      <c r="BE36" s="848" t="s">
        <v>392</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396</v>
      </c>
      <c r="C37" s="776"/>
      <c r="D37" s="776"/>
      <c r="E37" s="776"/>
      <c r="F37" s="776"/>
      <c r="G37" s="776"/>
      <c r="H37" s="776"/>
      <c r="I37" s="776"/>
      <c r="J37" s="776"/>
      <c r="K37" s="776"/>
      <c r="L37" s="776"/>
      <c r="M37" s="776"/>
      <c r="N37" s="776"/>
      <c r="O37" s="776"/>
      <c r="P37" s="777"/>
      <c r="Q37" s="778">
        <v>2221</v>
      </c>
      <c r="R37" s="779"/>
      <c r="S37" s="779"/>
      <c r="T37" s="779"/>
      <c r="U37" s="779"/>
      <c r="V37" s="779">
        <v>2009</v>
      </c>
      <c r="W37" s="779"/>
      <c r="X37" s="779"/>
      <c r="Y37" s="779"/>
      <c r="Z37" s="779"/>
      <c r="AA37" s="779">
        <v>212</v>
      </c>
      <c r="AB37" s="779"/>
      <c r="AC37" s="779"/>
      <c r="AD37" s="779"/>
      <c r="AE37" s="780"/>
      <c r="AF37" s="781">
        <v>957</v>
      </c>
      <c r="AG37" s="782"/>
      <c r="AH37" s="782"/>
      <c r="AI37" s="782"/>
      <c r="AJ37" s="783"/>
      <c r="AK37" s="850">
        <v>427</v>
      </c>
      <c r="AL37" s="851"/>
      <c r="AM37" s="851"/>
      <c r="AN37" s="851"/>
      <c r="AO37" s="851"/>
      <c r="AP37" s="851">
        <v>2870</v>
      </c>
      <c r="AQ37" s="851"/>
      <c r="AR37" s="851"/>
      <c r="AS37" s="851"/>
      <c r="AT37" s="851"/>
      <c r="AU37" s="851">
        <v>1498</v>
      </c>
      <c r="AV37" s="851"/>
      <c r="AW37" s="851"/>
      <c r="AX37" s="851"/>
      <c r="AY37" s="851"/>
      <c r="AZ37" s="852" t="s">
        <v>493</v>
      </c>
      <c r="BA37" s="852"/>
      <c r="BB37" s="852"/>
      <c r="BC37" s="852"/>
      <c r="BD37" s="852"/>
      <c r="BE37" s="848" t="s">
        <v>392</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397</v>
      </c>
      <c r="C38" s="776"/>
      <c r="D38" s="776"/>
      <c r="E38" s="776"/>
      <c r="F38" s="776"/>
      <c r="G38" s="776"/>
      <c r="H38" s="776"/>
      <c r="I38" s="776"/>
      <c r="J38" s="776"/>
      <c r="K38" s="776"/>
      <c r="L38" s="776"/>
      <c r="M38" s="776"/>
      <c r="N38" s="776"/>
      <c r="O38" s="776"/>
      <c r="P38" s="777"/>
      <c r="Q38" s="778">
        <v>218</v>
      </c>
      <c r="R38" s="779"/>
      <c r="S38" s="779"/>
      <c r="T38" s="779"/>
      <c r="U38" s="779"/>
      <c r="V38" s="779">
        <v>211</v>
      </c>
      <c r="W38" s="779"/>
      <c r="X38" s="779"/>
      <c r="Y38" s="779"/>
      <c r="Z38" s="779"/>
      <c r="AA38" s="779">
        <v>7</v>
      </c>
      <c r="AB38" s="779"/>
      <c r="AC38" s="779"/>
      <c r="AD38" s="779"/>
      <c r="AE38" s="780"/>
      <c r="AF38" s="781">
        <v>7</v>
      </c>
      <c r="AG38" s="782"/>
      <c r="AH38" s="782"/>
      <c r="AI38" s="782"/>
      <c r="AJ38" s="783"/>
      <c r="AK38" s="850" t="s">
        <v>493</v>
      </c>
      <c r="AL38" s="851"/>
      <c r="AM38" s="851"/>
      <c r="AN38" s="851"/>
      <c r="AO38" s="851"/>
      <c r="AP38" s="851">
        <v>1010</v>
      </c>
      <c r="AQ38" s="851"/>
      <c r="AR38" s="851"/>
      <c r="AS38" s="851"/>
      <c r="AT38" s="851"/>
      <c r="AU38" s="851">
        <v>1007</v>
      </c>
      <c r="AV38" s="851"/>
      <c r="AW38" s="851"/>
      <c r="AX38" s="851"/>
      <c r="AY38" s="851"/>
      <c r="AZ38" s="852" t="s">
        <v>493</v>
      </c>
      <c r="BA38" s="852"/>
      <c r="BB38" s="852"/>
      <c r="BC38" s="852"/>
      <c r="BD38" s="852"/>
      <c r="BE38" s="848" t="s">
        <v>398</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t="s">
        <v>399</v>
      </c>
      <c r="C39" s="776"/>
      <c r="D39" s="776"/>
      <c r="E39" s="776"/>
      <c r="F39" s="776"/>
      <c r="G39" s="776"/>
      <c r="H39" s="776"/>
      <c r="I39" s="776"/>
      <c r="J39" s="776"/>
      <c r="K39" s="776"/>
      <c r="L39" s="776"/>
      <c r="M39" s="776"/>
      <c r="N39" s="776"/>
      <c r="O39" s="776"/>
      <c r="P39" s="777"/>
      <c r="Q39" s="778">
        <v>65</v>
      </c>
      <c r="R39" s="779"/>
      <c r="S39" s="779"/>
      <c r="T39" s="779"/>
      <c r="U39" s="779"/>
      <c r="V39" s="779">
        <v>64</v>
      </c>
      <c r="W39" s="779"/>
      <c r="X39" s="779"/>
      <c r="Y39" s="779"/>
      <c r="Z39" s="779"/>
      <c r="AA39" s="779">
        <v>1</v>
      </c>
      <c r="AB39" s="779"/>
      <c r="AC39" s="779"/>
      <c r="AD39" s="779"/>
      <c r="AE39" s="780"/>
      <c r="AF39" s="781">
        <v>1</v>
      </c>
      <c r="AG39" s="782"/>
      <c r="AH39" s="782"/>
      <c r="AI39" s="782"/>
      <c r="AJ39" s="783"/>
      <c r="AK39" s="850">
        <v>59</v>
      </c>
      <c r="AL39" s="851"/>
      <c r="AM39" s="851"/>
      <c r="AN39" s="851"/>
      <c r="AO39" s="851"/>
      <c r="AP39" s="851" t="s">
        <v>559</v>
      </c>
      <c r="AQ39" s="851"/>
      <c r="AR39" s="851"/>
      <c r="AS39" s="851"/>
      <c r="AT39" s="851"/>
      <c r="AU39" s="851" t="s">
        <v>559</v>
      </c>
      <c r="AV39" s="851"/>
      <c r="AW39" s="851"/>
      <c r="AX39" s="851"/>
      <c r="AY39" s="851"/>
      <c r="AZ39" s="852" t="s">
        <v>493</v>
      </c>
      <c r="BA39" s="852"/>
      <c r="BB39" s="852"/>
      <c r="BC39" s="852"/>
      <c r="BD39" s="852"/>
      <c r="BE39" s="848" t="s">
        <v>398</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400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374</v>
      </c>
      <c r="B63" s="810" t="s">
        <v>401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20008</v>
      </c>
      <c r="AG63" s="862"/>
      <c r="AH63" s="862"/>
      <c r="AI63" s="862"/>
      <c r="AJ63" s="863"/>
      <c r="AK63" s="864"/>
      <c r="AL63" s="859"/>
      <c r="AM63" s="859"/>
      <c r="AN63" s="859"/>
      <c r="AO63" s="859"/>
      <c r="AP63" s="862">
        <v>188910</v>
      </c>
      <c r="AQ63" s="862"/>
      <c r="AR63" s="862"/>
      <c r="AS63" s="862"/>
      <c r="AT63" s="862"/>
      <c r="AU63" s="862">
        <v>76441</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402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403</v>
      </c>
      <c r="B66" s="761"/>
      <c r="C66" s="761"/>
      <c r="D66" s="761"/>
      <c r="E66" s="761"/>
      <c r="F66" s="761"/>
      <c r="G66" s="761"/>
      <c r="H66" s="761"/>
      <c r="I66" s="761"/>
      <c r="J66" s="761"/>
      <c r="K66" s="761"/>
      <c r="L66" s="761"/>
      <c r="M66" s="761"/>
      <c r="N66" s="761"/>
      <c r="O66" s="761"/>
      <c r="P66" s="762"/>
      <c r="Q66" s="737" t="s">
        <v>378</v>
      </c>
      <c r="R66" s="738"/>
      <c r="S66" s="738"/>
      <c r="T66" s="738"/>
      <c r="U66" s="739"/>
      <c r="V66" s="737" t="s">
        <v>379</v>
      </c>
      <c r="W66" s="738"/>
      <c r="X66" s="738"/>
      <c r="Y66" s="738"/>
      <c r="Z66" s="739"/>
      <c r="AA66" s="737" t="s">
        <v>380</v>
      </c>
      <c r="AB66" s="738"/>
      <c r="AC66" s="738"/>
      <c r="AD66" s="738"/>
      <c r="AE66" s="739"/>
      <c r="AF66" s="872" t="s">
        <v>381</v>
      </c>
      <c r="AG66" s="833"/>
      <c r="AH66" s="833"/>
      <c r="AI66" s="833"/>
      <c r="AJ66" s="873"/>
      <c r="AK66" s="737" t="s">
        <v>382</v>
      </c>
      <c r="AL66" s="761"/>
      <c r="AM66" s="761"/>
      <c r="AN66" s="761"/>
      <c r="AO66" s="762"/>
      <c r="AP66" s="737" t="s">
        <v>383</v>
      </c>
      <c r="AQ66" s="738"/>
      <c r="AR66" s="738"/>
      <c r="AS66" s="738"/>
      <c r="AT66" s="739"/>
      <c r="AU66" s="737" t="s">
        <v>404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560</v>
      </c>
      <c r="C68" s="890"/>
      <c r="D68" s="890"/>
      <c r="E68" s="890"/>
      <c r="F68" s="890"/>
      <c r="G68" s="890"/>
      <c r="H68" s="890"/>
      <c r="I68" s="890"/>
      <c r="J68" s="890"/>
      <c r="K68" s="890"/>
      <c r="L68" s="890"/>
      <c r="M68" s="890"/>
      <c r="N68" s="890"/>
      <c r="O68" s="890"/>
      <c r="P68" s="891"/>
      <c r="Q68" s="892">
        <v>1005</v>
      </c>
      <c r="R68" s="886"/>
      <c r="S68" s="886"/>
      <c r="T68" s="886"/>
      <c r="U68" s="886"/>
      <c r="V68" s="886">
        <v>838</v>
      </c>
      <c r="W68" s="886"/>
      <c r="X68" s="886"/>
      <c r="Y68" s="886"/>
      <c r="Z68" s="886"/>
      <c r="AA68" s="886">
        <v>167</v>
      </c>
      <c r="AB68" s="886"/>
      <c r="AC68" s="886"/>
      <c r="AD68" s="886"/>
      <c r="AE68" s="886"/>
      <c r="AF68" s="886">
        <v>167</v>
      </c>
      <c r="AG68" s="886"/>
      <c r="AH68" s="886"/>
      <c r="AI68" s="886"/>
      <c r="AJ68" s="886"/>
      <c r="AK68" s="886" t="s">
        <v>559</v>
      </c>
      <c r="AL68" s="886"/>
      <c r="AM68" s="886"/>
      <c r="AN68" s="886"/>
      <c r="AO68" s="886"/>
      <c r="AP68" s="886">
        <v>103</v>
      </c>
      <c r="AQ68" s="886"/>
      <c r="AR68" s="886"/>
      <c r="AS68" s="886"/>
      <c r="AT68" s="886"/>
      <c r="AU68" s="886" t="s">
        <v>559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561</v>
      </c>
      <c r="C69" s="894"/>
      <c r="D69" s="894"/>
      <c r="E69" s="894"/>
      <c r="F69" s="894"/>
      <c r="G69" s="894"/>
      <c r="H69" s="894"/>
      <c r="I69" s="894"/>
      <c r="J69" s="894"/>
      <c r="K69" s="894"/>
      <c r="L69" s="894"/>
      <c r="M69" s="894"/>
      <c r="N69" s="894"/>
      <c r="O69" s="894"/>
      <c r="P69" s="895"/>
      <c r="Q69" s="896">
        <v>270</v>
      </c>
      <c r="R69" s="851"/>
      <c r="S69" s="851"/>
      <c r="T69" s="851"/>
      <c r="U69" s="851"/>
      <c r="V69" s="851">
        <v>262</v>
      </c>
      <c r="W69" s="851"/>
      <c r="X69" s="851"/>
      <c r="Y69" s="851"/>
      <c r="Z69" s="851"/>
      <c r="AA69" s="851">
        <v>8</v>
      </c>
      <c r="AB69" s="851"/>
      <c r="AC69" s="851"/>
      <c r="AD69" s="851"/>
      <c r="AE69" s="851"/>
      <c r="AF69" s="851">
        <v>8</v>
      </c>
      <c r="AG69" s="851"/>
      <c r="AH69" s="851"/>
      <c r="AI69" s="851"/>
      <c r="AJ69" s="851"/>
      <c r="AK69" s="851" t="s">
        <v>493</v>
      </c>
      <c r="AL69" s="851"/>
      <c r="AM69" s="851"/>
      <c r="AN69" s="851"/>
      <c r="AO69" s="851"/>
      <c r="AP69" s="851" t="s">
        <v>493</v>
      </c>
      <c r="AQ69" s="851"/>
      <c r="AR69" s="851"/>
      <c r="AS69" s="851"/>
      <c r="AT69" s="851"/>
      <c r="AU69" s="851" t="s">
        <v>493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562</v>
      </c>
      <c r="C70" s="894"/>
      <c r="D70" s="894"/>
      <c r="E70" s="894"/>
      <c r="F70" s="894"/>
      <c r="G70" s="894"/>
      <c r="H70" s="894"/>
      <c r="I70" s="894"/>
      <c r="J70" s="894"/>
      <c r="K70" s="894"/>
      <c r="L70" s="894"/>
      <c r="M70" s="894"/>
      <c r="N70" s="894"/>
      <c r="O70" s="894"/>
      <c r="P70" s="895"/>
      <c r="Q70" s="896">
        <v>287515</v>
      </c>
      <c r="R70" s="851"/>
      <c r="S70" s="851"/>
      <c r="T70" s="851"/>
      <c r="U70" s="851"/>
      <c r="V70" s="851">
        <v>274140</v>
      </c>
      <c r="W70" s="851"/>
      <c r="X70" s="851"/>
      <c r="Y70" s="851"/>
      <c r="Z70" s="851"/>
      <c r="AA70" s="851">
        <v>13375</v>
      </c>
      <c r="AB70" s="851"/>
      <c r="AC70" s="851"/>
      <c r="AD70" s="851"/>
      <c r="AE70" s="851"/>
      <c r="AF70" s="851">
        <v>13375</v>
      </c>
      <c r="AG70" s="851"/>
      <c r="AH70" s="851"/>
      <c r="AI70" s="851"/>
      <c r="AJ70" s="851"/>
      <c r="AK70" s="851" t="s">
        <v>493</v>
      </c>
      <c r="AL70" s="851"/>
      <c r="AM70" s="851"/>
      <c r="AN70" s="851"/>
      <c r="AO70" s="851"/>
      <c r="AP70" s="851" t="s">
        <v>493</v>
      </c>
      <c r="AQ70" s="851"/>
      <c r="AR70" s="851"/>
      <c r="AS70" s="851"/>
      <c r="AT70" s="851"/>
      <c r="AU70" s="851" t="s">
        <v>493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374</v>
      </c>
      <c r="B88" s="810" t="s">
        <v>405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13550</v>
      </c>
      <c r="AG88" s="862"/>
      <c r="AH88" s="862"/>
      <c r="AI88" s="862"/>
      <c r="AJ88" s="862"/>
      <c r="AK88" s="859"/>
      <c r="AL88" s="859"/>
      <c r="AM88" s="859"/>
      <c r="AN88" s="859"/>
      <c r="AO88" s="859"/>
      <c r="AP88" s="862">
        <v>103</v>
      </c>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374</v>
      </c>
      <c r="BR102" s="810" t="s">
        <v>406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2116</v>
      </c>
      <c r="CS102" s="870"/>
      <c r="CT102" s="870"/>
      <c r="CU102" s="870"/>
      <c r="CV102" s="913"/>
      <c r="CW102" s="912">
        <v>261</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411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414</v>
      </c>
      <c r="AB109" s="915"/>
      <c r="AC109" s="915"/>
      <c r="AD109" s="915"/>
      <c r="AE109" s="916"/>
      <c r="AF109" s="914" t="s">
        <v>287</v>
      </c>
      <c r="AG109" s="915"/>
      <c r="AH109" s="915"/>
      <c r="AI109" s="915"/>
      <c r="AJ109" s="916"/>
      <c r="AK109" s="914" t="s">
        <v>286</v>
      </c>
      <c r="AL109" s="915"/>
      <c r="AM109" s="915"/>
      <c r="AN109" s="915"/>
      <c r="AO109" s="916"/>
      <c r="AP109" s="914" t="s">
        <v>415</v>
      </c>
      <c r="AQ109" s="915"/>
      <c r="AR109" s="915"/>
      <c r="AS109" s="915"/>
      <c r="AT109" s="917"/>
      <c r="AU109" s="934" t="s">
        <v>413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414</v>
      </c>
      <c r="BR109" s="915"/>
      <c r="BS109" s="915"/>
      <c r="BT109" s="915"/>
      <c r="BU109" s="916"/>
      <c r="BV109" s="914" t="s">
        <v>287</v>
      </c>
      <c r="BW109" s="915"/>
      <c r="BX109" s="915"/>
      <c r="BY109" s="915"/>
      <c r="BZ109" s="916"/>
      <c r="CA109" s="914" t="s">
        <v>286</v>
      </c>
      <c r="CB109" s="915"/>
      <c r="CC109" s="915"/>
      <c r="CD109" s="915"/>
      <c r="CE109" s="916"/>
      <c r="CF109" s="935" t="s">
        <v>415</v>
      </c>
      <c r="CG109" s="935"/>
      <c r="CH109" s="935"/>
      <c r="CI109" s="935"/>
      <c r="CJ109" s="935"/>
      <c r="CK109" s="914" t="s">
        <v>416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414</v>
      </c>
      <c r="DH109" s="915"/>
      <c r="DI109" s="915"/>
      <c r="DJ109" s="915"/>
      <c r="DK109" s="916"/>
      <c r="DL109" s="914" t="s">
        <v>287</v>
      </c>
      <c r="DM109" s="915"/>
      <c r="DN109" s="915"/>
      <c r="DO109" s="915"/>
      <c r="DP109" s="916"/>
      <c r="DQ109" s="914" t="s">
        <v>286</v>
      </c>
      <c r="DR109" s="915"/>
      <c r="DS109" s="915"/>
      <c r="DT109" s="915"/>
      <c r="DU109" s="916"/>
      <c r="DV109" s="914" t="s">
        <v>415</v>
      </c>
      <c r="DW109" s="915"/>
      <c r="DX109" s="915"/>
      <c r="DY109" s="915"/>
      <c r="DZ109" s="917"/>
    </row>
    <row r="110" spans="1:131" s="199" customFormat="1" ht="26.25" customHeight="1">
      <c r="A110" s="918" t="s">
        <v>417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32130966</v>
      </c>
      <c r="AB110" s="922"/>
      <c r="AC110" s="922"/>
      <c r="AD110" s="922"/>
      <c r="AE110" s="923"/>
      <c r="AF110" s="924">
        <v>31644457</v>
      </c>
      <c r="AG110" s="922"/>
      <c r="AH110" s="922"/>
      <c r="AI110" s="922"/>
      <c r="AJ110" s="923"/>
      <c r="AK110" s="924">
        <v>31480625</v>
      </c>
      <c r="AL110" s="922"/>
      <c r="AM110" s="922"/>
      <c r="AN110" s="922"/>
      <c r="AO110" s="923"/>
      <c r="AP110" s="925">
        <v>22.3</v>
      </c>
      <c r="AQ110" s="926"/>
      <c r="AR110" s="926"/>
      <c r="AS110" s="926"/>
      <c r="AT110" s="927"/>
      <c r="AU110" s="928" t="s">
        <v>61</v>
      </c>
      <c r="AV110" s="929"/>
      <c r="AW110" s="929"/>
      <c r="AX110" s="929"/>
      <c r="AY110" s="929"/>
      <c r="AZ110" s="970" t="s">
        <v>418</v>
      </c>
      <c r="BA110" s="919"/>
      <c r="BB110" s="919"/>
      <c r="BC110" s="919"/>
      <c r="BD110" s="919"/>
      <c r="BE110" s="919"/>
      <c r="BF110" s="919"/>
      <c r="BG110" s="919"/>
      <c r="BH110" s="919"/>
      <c r="BI110" s="919"/>
      <c r="BJ110" s="919"/>
      <c r="BK110" s="919"/>
      <c r="BL110" s="919"/>
      <c r="BM110" s="919"/>
      <c r="BN110" s="919"/>
      <c r="BO110" s="919"/>
      <c r="BP110" s="920"/>
      <c r="BQ110" s="956">
        <v>350443344</v>
      </c>
      <c r="BR110" s="957"/>
      <c r="BS110" s="957"/>
      <c r="BT110" s="957"/>
      <c r="BU110" s="957"/>
      <c r="BV110" s="957">
        <v>366705987</v>
      </c>
      <c r="BW110" s="957"/>
      <c r="BX110" s="957"/>
      <c r="BY110" s="957"/>
      <c r="BZ110" s="957"/>
      <c r="CA110" s="957">
        <v>398564808</v>
      </c>
      <c r="CB110" s="957"/>
      <c r="CC110" s="957"/>
      <c r="CD110" s="957"/>
      <c r="CE110" s="957"/>
      <c r="CF110" s="971">
        <v>283</v>
      </c>
      <c r="CG110" s="972"/>
      <c r="CH110" s="972"/>
      <c r="CI110" s="972"/>
      <c r="CJ110" s="972"/>
      <c r="CK110" s="973" t="s">
        <v>419</v>
      </c>
      <c r="CL110" s="974"/>
      <c r="CM110" s="953" t="s">
        <v>420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2346826</v>
      </c>
      <c r="DH110" s="957"/>
      <c r="DI110" s="957"/>
      <c r="DJ110" s="957"/>
      <c r="DK110" s="957"/>
      <c r="DL110" s="957">
        <v>2179531</v>
      </c>
      <c r="DM110" s="957"/>
      <c r="DN110" s="957"/>
      <c r="DO110" s="957"/>
      <c r="DP110" s="957"/>
      <c r="DQ110" s="957">
        <v>2008882</v>
      </c>
      <c r="DR110" s="957"/>
      <c r="DS110" s="957"/>
      <c r="DT110" s="957"/>
      <c r="DU110" s="957"/>
      <c r="DV110" s="958">
        <v>1.4</v>
      </c>
      <c r="DW110" s="958"/>
      <c r="DX110" s="958"/>
      <c r="DY110" s="958"/>
      <c r="DZ110" s="959"/>
    </row>
    <row r="111" spans="1:131" s="199" customFormat="1" ht="26.25" customHeight="1">
      <c r="A111" s="960" t="s">
        <v>421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422</v>
      </c>
      <c r="AB111" s="964"/>
      <c r="AC111" s="964"/>
      <c r="AD111" s="964"/>
      <c r="AE111" s="965"/>
      <c r="AF111" s="966" t="s">
        <v>422</v>
      </c>
      <c r="AG111" s="964"/>
      <c r="AH111" s="964"/>
      <c r="AI111" s="964"/>
      <c r="AJ111" s="965"/>
      <c r="AK111" s="966" t="s">
        <v>422</v>
      </c>
      <c r="AL111" s="964"/>
      <c r="AM111" s="964"/>
      <c r="AN111" s="964"/>
      <c r="AO111" s="965"/>
      <c r="AP111" s="967" t="s">
        <v>422</v>
      </c>
      <c r="AQ111" s="968"/>
      <c r="AR111" s="968"/>
      <c r="AS111" s="968"/>
      <c r="AT111" s="969"/>
      <c r="AU111" s="930"/>
      <c r="AV111" s="931"/>
      <c r="AW111" s="931"/>
      <c r="AX111" s="931"/>
      <c r="AY111" s="931"/>
      <c r="AZ111" s="979" t="s">
        <v>423</v>
      </c>
      <c r="BA111" s="980"/>
      <c r="BB111" s="980"/>
      <c r="BC111" s="980"/>
      <c r="BD111" s="980"/>
      <c r="BE111" s="980"/>
      <c r="BF111" s="980"/>
      <c r="BG111" s="980"/>
      <c r="BH111" s="980"/>
      <c r="BI111" s="980"/>
      <c r="BJ111" s="980"/>
      <c r="BK111" s="980"/>
      <c r="BL111" s="980"/>
      <c r="BM111" s="980"/>
      <c r="BN111" s="980"/>
      <c r="BO111" s="980"/>
      <c r="BP111" s="981"/>
      <c r="BQ111" s="949">
        <v>2927134</v>
      </c>
      <c r="BR111" s="950"/>
      <c r="BS111" s="950"/>
      <c r="BT111" s="950"/>
      <c r="BU111" s="950"/>
      <c r="BV111" s="950">
        <v>2568413</v>
      </c>
      <c r="BW111" s="950"/>
      <c r="BX111" s="950"/>
      <c r="BY111" s="950"/>
      <c r="BZ111" s="950"/>
      <c r="CA111" s="950">
        <v>2206221</v>
      </c>
      <c r="CB111" s="950"/>
      <c r="CC111" s="950"/>
      <c r="CD111" s="950"/>
      <c r="CE111" s="950"/>
      <c r="CF111" s="944">
        <v>1.6</v>
      </c>
      <c r="CG111" s="945"/>
      <c r="CH111" s="945"/>
      <c r="CI111" s="945"/>
      <c r="CJ111" s="945"/>
      <c r="CK111" s="975"/>
      <c r="CL111" s="976"/>
      <c r="CM111" s="946" t="s">
        <v>424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425</v>
      </c>
      <c r="B112" s="983"/>
      <c r="C112" s="980" t="s">
        <v>426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666667</v>
      </c>
      <c r="AB112" s="989"/>
      <c r="AC112" s="989"/>
      <c r="AD112" s="989"/>
      <c r="AE112" s="990"/>
      <c r="AF112" s="991">
        <v>1000000</v>
      </c>
      <c r="AG112" s="989"/>
      <c r="AH112" s="989"/>
      <c r="AI112" s="989"/>
      <c r="AJ112" s="990"/>
      <c r="AK112" s="991">
        <v>1333333</v>
      </c>
      <c r="AL112" s="989"/>
      <c r="AM112" s="989"/>
      <c r="AN112" s="989"/>
      <c r="AO112" s="990"/>
      <c r="AP112" s="992">
        <v>0.9</v>
      </c>
      <c r="AQ112" s="993"/>
      <c r="AR112" s="993"/>
      <c r="AS112" s="993"/>
      <c r="AT112" s="994"/>
      <c r="AU112" s="930"/>
      <c r="AV112" s="931"/>
      <c r="AW112" s="931"/>
      <c r="AX112" s="931"/>
      <c r="AY112" s="931"/>
      <c r="AZ112" s="979" t="s">
        <v>427</v>
      </c>
      <c r="BA112" s="980"/>
      <c r="BB112" s="980"/>
      <c r="BC112" s="980"/>
      <c r="BD112" s="980"/>
      <c r="BE112" s="980"/>
      <c r="BF112" s="980"/>
      <c r="BG112" s="980"/>
      <c r="BH112" s="980"/>
      <c r="BI112" s="980"/>
      <c r="BJ112" s="980"/>
      <c r="BK112" s="980"/>
      <c r="BL112" s="980"/>
      <c r="BM112" s="980"/>
      <c r="BN112" s="980"/>
      <c r="BO112" s="980"/>
      <c r="BP112" s="981"/>
      <c r="BQ112" s="949">
        <v>78989923</v>
      </c>
      <c r="BR112" s="950"/>
      <c r="BS112" s="950"/>
      <c r="BT112" s="950"/>
      <c r="BU112" s="950"/>
      <c r="BV112" s="950">
        <v>78385603</v>
      </c>
      <c r="BW112" s="950"/>
      <c r="BX112" s="950"/>
      <c r="BY112" s="950"/>
      <c r="BZ112" s="950"/>
      <c r="CA112" s="950">
        <v>77061448</v>
      </c>
      <c r="CB112" s="950"/>
      <c r="CC112" s="950"/>
      <c r="CD112" s="950"/>
      <c r="CE112" s="950"/>
      <c r="CF112" s="944">
        <v>54.7</v>
      </c>
      <c r="CG112" s="945"/>
      <c r="CH112" s="945"/>
      <c r="CI112" s="945"/>
      <c r="CJ112" s="945"/>
      <c r="CK112" s="975"/>
      <c r="CL112" s="976"/>
      <c r="CM112" s="946" t="s">
        <v>428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66003</v>
      </c>
      <c r="DH112" s="950"/>
      <c r="DI112" s="950"/>
      <c r="DJ112" s="950"/>
      <c r="DK112" s="950"/>
      <c r="DL112" s="950">
        <v>56684</v>
      </c>
      <c r="DM112" s="950"/>
      <c r="DN112" s="950"/>
      <c r="DO112" s="950"/>
      <c r="DP112" s="950"/>
      <c r="DQ112" s="950">
        <v>47247</v>
      </c>
      <c r="DR112" s="950"/>
      <c r="DS112" s="950"/>
      <c r="DT112" s="950"/>
      <c r="DU112" s="950"/>
      <c r="DV112" s="951">
        <v>0</v>
      </c>
      <c r="DW112" s="951"/>
      <c r="DX112" s="951"/>
      <c r="DY112" s="951"/>
      <c r="DZ112" s="952"/>
    </row>
    <row r="113" spans="1:130" s="199" customFormat="1" ht="26.25" customHeight="1">
      <c r="A113" s="984"/>
      <c r="B113" s="985"/>
      <c r="C113" s="980" t="s">
        <v>429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6782159</v>
      </c>
      <c r="AB113" s="964"/>
      <c r="AC113" s="964"/>
      <c r="AD113" s="964"/>
      <c r="AE113" s="965"/>
      <c r="AF113" s="966">
        <v>6647461</v>
      </c>
      <c r="AG113" s="964"/>
      <c r="AH113" s="964"/>
      <c r="AI113" s="964"/>
      <c r="AJ113" s="965"/>
      <c r="AK113" s="966">
        <v>6617646</v>
      </c>
      <c r="AL113" s="964"/>
      <c r="AM113" s="964"/>
      <c r="AN113" s="964"/>
      <c r="AO113" s="965"/>
      <c r="AP113" s="967">
        <v>4.7</v>
      </c>
      <c r="AQ113" s="968"/>
      <c r="AR113" s="968"/>
      <c r="AS113" s="968"/>
      <c r="AT113" s="969"/>
      <c r="AU113" s="930"/>
      <c r="AV113" s="931"/>
      <c r="AW113" s="931"/>
      <c r="AX113" s="931"/>
      <c r="AY113" s="931"/>
      <c r="AZ113" s="979" t="s">
        <v>430</v>
      </c>
      <c r="BA113" s="980"/>
      <c r="BB113" s="980"/>
      <c r="BC113" s="980"/>
      <c r="BD113" s="980"/>
      <c r="BE113" s="980"/>
      <c r="BF113" s="980"/>
      <c r="BG113" s="980"/>
      <c r="BH113" s="980"/>
      <c r="BI113" s="980"/>
      <c r="BJ113" s="980"/>
      <c r="BK113" s="980"/>
      <c r="BL113" s="980"/>
      <c r="BM113" s="980"/>
      <c r="BN113" s="980"/>
      <c r="BO113" s="980"/>
      <c r="BP113" s="981"/>
      <c r="BQ113" s="949">
        <v>228959</v>
      </c>
      <c r="BR113" s="950"/>
      <c r="BS113" s="950"/>
      <c r="BT113" s="950"/>
      <c r="BU113" s="950"/>
      <c r="BV113" s="950">
        <v>149938</v>
      </c>
      <c r="BW113" s="950"/>
      <c r="BX113" s="950"/>
      <c r="BY113" s="950"/>
      <c r="BZ113" s="950"/>
      <c r="CA113" s="950">
        <v>69692</v>
      </c>
      <c r="CB113" s="950"/>
      <c r="CC113" s="950"/>
      <c r="CD113" s="950"/>
      <c r="CE113" s="950"/>
      <c r="CF113" s="944">
        <v>0</v>
      </c>
      <c r="CG113" s="945"/>
      <c r="CH113" s="945"/>
      <c r="CI113" s="945"/>
      <c r="CJ113" s="945"/>
      <c r="CK113" s="975"/>
      <c r="CL113" s="976"/>
      <c r="CM113" s="946" t="s">
        <v>431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432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253679</v>
      </c>
      <c r="AB114" s="989"/>
      <c r="AC114" s="989"/>
      <c r="AD114" s="989"/>
      <c r="AE114" s="990"/>
      <c r="AF114" s="991">
        <v>61021</v>
      </c>
      <c r="AG114" s="989"/>
      <c r="AH114" s="989"/>
      <c r="AI114" s="989"/>
      <c r="AJ114" s="990"/>
      <c r="AK114" s="991">
        <v>61235</v>
      </c>
      <c r="AL114" s="989"/>
      <c r="AM114" s="989"/>
      <c r="AN114" s="989"/>
      <c r="AO114" s="990"/>
      <c r="AP114" s="992">
        <v>0</v>
      </c>
      <c r="AQ114" s="993"/>
      <c r="AR114" s="993"/>
      <c r="AS114" s="993"/>
      <c r="AT114" s="994"/>
      <c r="AU114" s="930"/>
      <c r="AV114" s="931"/>
      <c r="AW114" s="931"/>
      <c r="AX114" s="931"/>
      <c r="AY114" s="931"/>
      <c r="AZ114" s="979" t="s">
        <v>433</v>
      </c>
      <c r="BA114" s="980"/>
      <c r="BB114" s="980"/>
      <c r="BC114" s="980"/>
      <c r="BD114" s="980"/>
      <c r="BE114" s="980"/>
      <c r="BF114" s="980"/>
      <c r="BG114" s="980"/>
      <c r="BH114" s="980"/>
      <c r="BI114" s="980"/>
      <c r="BJ114" s="980"/>
      <c r="BK114" s="980"/>
      <c r="BL114" s="980"/>
      <c r="BM114" s="980"/>
      <c r="BN114" s="980"/>
      <c r="BO114" s="980"/>
      <c r="BP114" s="981"/>
      <c r="BQ114" s="949">
        <v>44003115</v>
      </c>
      <c r="BR114" s="950"/>
      <c r="BS114" s="950"/>
      <c r="BT114" s="950"/>
      <c r="BU114" s="950"/>
      <c r="BV114" s="950">
        <v>40682049</v>
      </c>
      <c r="BW114" s="950"/>
      <c r="BX114" s="950"/>
      <c r="BY114" s="950"/>
      <c r="BZ114" s="950"/>
      <c r="CA114" s="950">
        <v>42517085</v>
      </c>
      <c r="CB114" s="950"/>
      <c r="CC114" s="950"/>
      <c r="CD114" s="950"/>
      <c r="CE114" s="950"/>
      <c r="CF114" s="944">
        <v>30.2</v>
      </c>
      <c r="CG114" s="945"/>
      <c r="CH114" s="945"/>
      <c r="CI114" s="945"/>
      <c r="CJ114" s="945"/>
      <c r="CK114" s="975"/>
      <c r="CL114" s="976"/>
      <c r="CM114" s="946" t="s">
        <v>434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435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362180</v>
      </c>
      <c r="AB115" s="964"/>
      <c r="AC115" s="964"/>
      <c r="AD115" s="964"/>
      <c r="AE115" s="965"/>
      <c r="AF115" s="966">
        <v>356626</v>
      </c>
      <c r="AG115" s="964"/>
      <c r="AH115" s="964"/>
      <c r="AI115" s="964"/>
      <c r="AJ115" s="965"/>
      <c r="AK115" s="966">
        <v>350588</v>
      </c>
      <c r="AL115" s="964"/>
      <c r="AM115" s="964"/>
      <c r="AN115" s="964"/>
      <c r="AO115" s="965"/>
      <c r="AP115" s="967">
        <v>0.2</v>
      </c>
      <c r="AQ115" s="968"/>
      <c r="AR115" s="968"/>
      <c r="AS115" s="968"/>
      <c r="AT115" s="969"/>
      <c r="AU115" s="930"/>
      <c r="AV115" s="931"/>
      <c r="AW115" s="931"/>
      <c r="AX115" s="931"/>
      <c r="AY115" s="931"/>
      <c r="AZ115" s="979" t="s">
        <v>436</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438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3120</v>
      </c>
      <c r="AB116" s="989"/>
      <c r="AC116" s="989"/>
      <c r="AD116" s="989"/>
      <c r="AE116" s="990"/>
      <c r="AF116" s="991">
        <v>937</v>
      </c>
      <c r="AG116" s="989"/>
      <c r="AH116" s="989"/>
      <c r="AI116" s="989"/>
      <c r="AJ116" s="990"/>
      <c r="AK116" s="991">
        <v>106</v>
      </c>
      <c r="AL116" s="989"/>
      <c r="AM116" s="989"/>
      <c r="AN116" s="989"/>
      <c r="AO116" s="990"/>
      <c r="AP116" s="992">
        <v>0</v>
      </c>
      <c r="AQ116" s="993"/>
      <c r="AR116" s="993"/>
      <c r="AS116" s="993"/>
      <c r="AT116" s="994"/>
      <c r="AU116" s="930"/>
      <c r="AV116" s="931"/>
      <c r="AW116" s="931"/>
      <c r="AX116" s="931"/>
      <c r="AY116" s="931"/>
      <c r="AZ116" s="997" t="s">
        <v>439</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440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441</v>
      </c>
      <c r="Z117" s="916"/>
      <c r="AA117" s="1006">
        <v>40198771</v>
      </c>
      <c r="AB117" s="1007"/>
      <c r="AC117" s="1007"/>
      <c r="AD117" s="1007"/>
      <c r="AE117" s="1008"/>
      <c r="AF117" s="1009">
        <v>39710502</v>
      </c>
      <c r="AG117" s="1007"/>
      <c r="AH117" s="1007"/>
      <c r="AI117" s="1007"/>
      <c r="AJ117" s="1008"/>
      <c r="AK117" s="1009">
        <v>39843533</v>
      </c>
      <c r="AL117" s="1007"/>
      <c r="AM117" s="1007"/>
      <c r="AN117" s="1007"/>
      <c r="AO117" s="1008"/>
      <c r="AP117" s="1010"/>
      <c r="AQ117" s="1011"/>
      <c r="AR117" s="1011"/>
      <c r="AS117" s="1011"/>
      <c r="AT117" s="1012"/>
      <c r="AU117" s="930"/>
      <c r="AV117" s="931"/>
      <c r="AW117" s="931"/>
      <c r="AX117" s="931"/>
      <c r="AY117" s="931"/>
      <c r="AZ117" s="997" t="s">
        <v>442</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443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416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414</v>
      </c>
      <c r="AB118" s="915"/>
      <c r="AC118" s="915"/>
      <c r="AD118" s="915"/>
      <c r="AE118" s="916"/>
      <c r="AF118" s="914" t="s">
        <v>287</v>
      </c>
      <c r="AG118" s="915"/>
      <c r="AH118" s="915"/>
      <c r="AI118" s="915"/>
      <c r="AJ118" s="916"/>
      <c r="AK118" s="914" t="s">
        <v>286</v>
      </c>
      <c r="AL118" s="915"/>
      <c r="AM118" s="915"/>
      <c r="AN118" s="915"/>
      <c r="AO118" s="916"/>
      <c r="AP118" s="1001" t="s">
        <v>415</v>
      </c>
      <c r="AQ118" s="1002"/>
      <c r="AR118" s="1002"/>
      <c r="AS118" s="1002"/>
      <c r="AT118" s="1003"/>
      <c r="AU118" s="930"/>
      <c r="AV118" s="931"/>
      <c r="AW118" s="931"/>
      <c r="AX118" s="931"/>
      <c r="AY118" s="931"/>
      <c r="AZ118" s="1004" t="s">
        <v>444</v>
      </c>
      <c r="BA118" s="995"/>
      <c r="BB118" s="995"/>
      <c r="BC118" s="995"/>
      <c r="BD118" s="995"/>
      <c r="BE118" s="995"/>
      <c r="BF118" s="995"/>
      <c r="BG118" s="995"/>
      <c r="BH118" s="995"/>
      <c r="BI118" s="995"/>
      <c r="BJ118" s="995"/>
      <c r="BK118" s="995"/>
      <c r="BL118" s="995"/>
      <c r="BM118" s="995"/>
      <c r="BN118" s="995"/>
      <c r="BO118" s="995"/>
      <c r="BP118" s="996"/>
      <c r="BQ118" s="1027" t="s">
        <v>445</v>
      </c>
      <c r="BR118" s="1028"/>
      <c r="BS118" s="1028"/>
      <c r="BT118" s="1028"/>
      <c r="BU118" s="1028"/>
      <c r="BV118" s="1028" t="s">
        <v>445</v>
      </c>
      <c r="BW118" s="1028"/>
      <c r="BX118" s="1028"/>
      <c r="BY118" s="1028"/>
      <c r="BZ118" s="1028"/>
      <c r="CA118" s="1028" t="s">
        <v>445</v>
      </c>
      <c r="CB118" s="1028"/>
      <c r="CC118" s="1028"/>
      <c r="CD118" s="1028"/>
      <c r="CE118" s="1028"/>
      <c r="CF118" s="944" t="s">
        <v>445</v>
      </c>
      <c r="CG118" s="945"/>
      <c r="CH118" s="945"/>
      <c r="CI118" s="945"/>
      <c r="CJ118" s="945"/>
      <c r="CK118" s="975"/>
      <c r="CL118" s="976"/>
      <c r="CM118" s="946" t="s">
        <v>446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445</v>
      </c>
      <c r="DH118" s="989"/>
      <c r="DI118" s="989"/>
      <c r="DJ118" s="989"/>
      <c r="DK118" s="990"/>
      <c r="DL118" s="991" t="s">
        <v>445</v>
      </c>
      <c r="DM118" s="989"/>
      <c r="DN118" s="989"/>
      <c r="DO118" s="989"/>
      <c r="DP118" s="990"/>
      <c r="DQ118" s="991" t="s">
        <v>445</v>
      </c>
      <c r="DR118" s="989"/>
      <c r="DS118" s="989"/>
      <c r="DT118" s="989"/>
      <c r="DU118" s="990"/>
      <c r="DV118" s="992" t="s">
        <v>445</v>
      </c>
      <c r="DW118" s="993"/>
      <c r="DX118" s="993"/>
      <c r="DY118" s="993"/>
      <c r="DZ118" s="994"/>
    </row>
    <row r="119" spans="1:130" s="199" customFormat="1" ht="26.25" customHeight="1">
      <c r="A119" s="1088" t="s">
        <v>419</v>
      </c>
      <c r="B119" s="974"/>
      <c r="C119" s="953" t="s">
        <v>420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212327</v>
      </c>
      <c r="AB119" s="922"/>
      <c r="AC119" s="922"/>
      <c r="AD119" s="922"/>
      <c r="AE119" s="923"/>
      <c r="AF119" s="924">
        <v>212327</v>
      </c>
      <c r="AG119" s="922"/>
      <c r="AH119" s="922"/>
      <c r="AI119" s="922"/>
      <c r="AJ119" s="923"/>
      <c r="AK119" s="924">
        <v>211327</v>
      </c>
      <c r="AL119" s="922"/>
      <c r="AM119" s="922"/>
      <c r="AN119" s="922"/>
      <c r="AO119" s="923"/>
      <c r="AP119" s="925">
        <v>0.2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447</v>
      </c>
      <c r="BP119" s="1036"/>
      <c r="BQ119" s="1027">
        <v>476592475</v>
      </c>
      <c r="BR119" s="1028"/>
      <c r="BS119" s="1028"/>
      <c r="BT119" s="1028"/>
      <c r="BU119" s="1028"/>
      <c r="BV119" s="1028">
        <v>488491990</v>
      </c>
      <c r="BW119" s="1028"/>
      <c r="BX119" s="1028"/>
      <c r="BY119" s="1028"/>
      <c r="BZ119" s="1028"/>
      <c r="CA119" s="1028">
        <v>520419254</v>
      </c>
      <c r="CB119" s="1028"/>
      <c r="CC119" s="1028"/>
      <c r="CD119" s="1028"/>
      <c r="CE119" s="1028"/>
      <c r="CF119" s="1029"/>
      <c r="CG119" s="1030"/>
      <c r="CH119" s="1030"/>
      <c r="CI119" s="1030"/>
      <c r="CJ119" s="1031"/>
      <c r="CK119" s="977"/>
      <c r="CL119" s="978"/>
      <c r="CM119" s="1032" t="s">
        <v>448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514305</v>
      </c>
      <c r="DH119" s="1014"/>
      <c r="DI119" s="1014"/>
      <c r="DJ119" s="1014"/>
      <c r="DK119" s="1015"/>
      <c r="DL119" s="1013">
        <v>332198</v>
      </c>
      <c r="DM119" s="1014"/>
      <c r="DN119" s="1014"/>
      <c r="DO119" s="1014"/>
      <c r="DP119" s="1015"/>
      <c r="DQ119" s="1013">
        <v>150092</v>
      </c>
      <c r="DR119" s="1014"/>
      <c r="DS119" s="1014"/>
      <c r="DT119" s="1014"/>
      <c r="DU119" s="1015"/>
      <c r="DV119" s="1016">
        <v>0.1</v>
      </c>
      <c r="DW119" s="1017"/>
      <c r="DX119" s="1017"/>
      <c r="DY119" s="1017"/>
      <c r="DZ119" s="1018"/>
    </row>
    <row r="120" spans="1:130" s="199" customFormat="1" ht="26.25" customHeight="1">
      <c r="A120" s="1089"/>
      <c r="B120" s="976"/>
      <c r="C120" s="946" t="s">
        <v>424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449</v>
      </c>
      <c r="AV120" s="1020"/>
      <c r="AW120" s="1020"/>
      <c r="AX120" s="1020"/>
      <c r="AY120" s="1021"/>
      <c r="AZ120" s="970" t="s">
        <v>450</v>
      </c>
      <c r="BA120" s="919"/>
      <c r="BB120" s="919"/>
      <c r="BC120" s="919"/>
      <c r="BD120" s="919"/>
      <c r="BE120" s="919"/>
      <c r="BF120" s="919"/>
      <c r="BG120" s="919"/>
      <c r="BH120" s="919"/>
      <c r="BI120" s="919"/>
      <c r="BJ120" s="919"/>
      <c r="BK120" s="919"/>
      <c r="BL120" s="919"/>
      <c r="BM120" s="919"/>
      <c r="BN120" s="919"/>
      <c r="BO120" s="919"/>
      <c r="BP120" s="920"/>
      <c r="BQ120" s="956">
        <v>15127822</v>
      </c>
      <c r="BR120" s="957"/>
      <c r="BS120" s="957"/>
      <c r="BT120" s="957"/>
      <c r="BU120" s="957"/>
      <c r="BV120" s="957">
        <v>13385087</v>
      </c>
      <c r="BW120" s="957"/>
      <c r="BX120" s="957"/>
      <c r="BY120" s="957"/>
      <c r="BZ120" s="957"/>
      <c r="CA120" s="957">
        <v>17386461</v>
      </c>
      <c r="CB120" s="957"/>
      <c r="CC120" s="957"/>
      <c r="CD120" s="957"/>
      <c r="CE120" s="957"/>
      <c r="CF120" s="971">
        <v>12.3</v>
      </c>
      <c r="CG120" s="972"/>
      <c r="CH120" s="972"/>
      <c r="CI120" s="972"/>
      <c r="CJ120" s="972"/>
      <c r="CK120" s="1037" t="s">
        <v>451</v>
      </c>
      <c r="CL120" s="1038"/>
      <c r="CM120" s="1038"/>
      <c r="CN120" s="1038"/>
      <c r="CO120" s="1039"/>
      <c r="CP120" s="1045" t="s">
        <v>395</v>
      </c>
      <c r="CQ120" s="1046"/>
      <c r="CR120" s="1046"/>
      <c r="CS120" s="1046"/>
      <c r="CT120" s="1046"/>
      <c r="CU120" s="1046"/>
      <c r="CV120" s="1046"/>
      <c r="CW120" s="1046"/>
      <c r="CX120" s="1046"/>
      <c r="CY120" s="1046"/>
      <c r="CZ120" s="1046"/>
      <c r="DA120" s="1046"/>
      <c r="DB120" s="1046"/>
      <c r="DC120" s="1046"/>
      <c r="DD120" s="1046"/>
      <c r="DE120" s="1046"/>
      <c r="DF120" s="1047"/>
      <c r="DG120" s="956">
        <v>69016087</v>
      </c>
      <c r="DH120" s="957"/>
      <c r="DI120" s="957"/>
      <c r="DJ120" s="957"/>
      <c r="DK120" s="957"/>
      <c r="DL120" s="957">
        <v>69012090</v>
      </c>
      <c r="DM120" s="957"/>
      <c r="DN120" s="957"/>
      <c r="DO120" s="957"/>
      <c r="DP120" s="957"/>
      <c r="DQ120" s="957">
        <v>65296020</v>
      </c>
      <c r="DR120" s="957"/>
      <c r="DS120" s="957"/>
      <c r="DT120" s="957"/>
      <c r="DU120" s="957"/>
      <c r="DV120" s="958">
        <v>46.4</v>
      </c>
      <c r="DW120" s="958"/>
      <c r="DX120" s="958"/>
      <c r="DY120" s="958"/>
      <c r="DZ120" s="959"/>
    </row>
    <row r="121" spans="1:130" s="199" customFormat="1" ht="26.25" customHeight="1">
      <c r="A121" s="1089"/>
      <c r="B121" s="976"/>
      <c r="C121" s="997" t="s">
        <v>452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453</v>
      </c>
      <c r="BA121" s="980"/>
      <c r="BB121" s="980"/>
      <c r="BC121" s="980"/>
      <c r="BD121" s="980"/>
      <c r="BE121" s="980"/>
      <c r="BF121" s="980"/>
      <c r="BG121" s="980"/>
      <c r="BH121" s="980"/>
      <c r="BI121" s="980"/>
      <c r="BJ121" s="980"/>
      <c r="BK121" s="980"/>
      <c r="BL121" s="980"/>
      <c r="BM121" s="980"/>
      <c r="BN121" s="980"/>
      <c r="BO121" s="980"/>
      <c r="BP121" s="981"/>
      <c r="BQ121" s="949">
        <v>28118833</v>
      </c>
      <c r="BR121" s="950"/>
      <c r="BS121" s="950"/>
      <c r="BT121" s="950"/>
      <c r="BU121" s="950"/>
      <c r="BV121" s="950">
        <v>28075613</v>
      </c>
      <c r="BW121" s="950"/>
      <c r="BX121" s="950"/>
      <c r="BY121" s="950"/>
      <c r="BZ121" s="950"/>
      <c r="CA121" s="950">
        <v>31124713</v>
      </c>
      <c r="CB121" s="950"/>
      <c r="CC121" s="950"/>
      <c r="CD121" s="950"/>
      <c r="CE121" s="950"/>
      <c r="CF121" s="944">
        <v>22.1</v>
      </c>
      <c r="CG121" s="945"/>
      <c r="CH121" s="945"/>
      <c r="CI121" s="945"/>
      <c r="CJ121" s="945"/>
      <c r="CK121" s="1040"/>
      <c r="CL121" s="1041"/>
      <c r="CM121" s="1041"/>
      <c r="CN121" s="1041"/>
      <c r="CO121" s="1042"/>
      <c r="CP121" s="1050" t="s">
        <v>391</v>
      </c>
      <c r="CQ121" s="1051"/>
      <c r="CR121" s="1051"/>
      <c r="CS121" s="1051"/>
      <c r="CT121" s="1051"/>
      <c r="CU121" s="1051"/>
      <c r="CV121" s="1051"/>
      <c r="CW121" s="1051"/>
      <c r="CX121" s="1051"/>
      <c r="CY121" s="1051"/>
      <c r="CZ121" s="1051"/>
      <c r="DA121" s="1051"/>
      <c r="DB121" s="1051"/>
      <c r="DC121" s="1051"/>
      <c r="DD121" s="1051"/>
      <c r="DE121" s="1051"/>
      <c r="DF121" s="1052"/>
      <c r="DG121" s="949">
        <v>5485034</v>
      </c>
      <c r="DH121" s="950"/>
      <c r="DI121" s="950"/>
      <c r="DJ121" s="950"/>
      <c r="DK121" s="950"/>
      <c r="DL121" s="950">
        <v>4982487</v>
      </c>
      <c r="DM121" s="950"/>
      <c r="DN121" s="950"/>
      <c r="DO121" s="950"/>
      <c r="DP121" s="950"/>
      <c r="DQ121" s="950">
        <v>7041269</v>
      </c>
      <c r="DR121" s="950"/>
      <c r="DS121" s="950"/>
      <c r="DT121" s="950"/>
      <c r="DU121" s="950"/>
      <c r="DV121" s="951">
        <v>5</v>
      </c>
      <c r="DW121" s="951"/>
      <c r="DX121" s="951"/>
      <c r="DY121" s="951"/>
      <c r="DZ121" s="952"/>
    </row>
    <row r="122" spans="1:130" s="199" customFormat="1" ht="26.25" customHeight="1">
      <c r="A122" s="1089"/>
      <c r="B122" s="976"/>
      <c r="C122" s="946" t="s">
        <v>434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454</v>
      </c>
      <c r="BA122" s="995"/>
      <c r="BB122" s="995"/>
      <c r="BC122" s="995"/>
      <c r="BD122" s="995"/>
      <c r="BE122" s="995"/>
      <c r="BF122" s="995"/>
      <c r="BG122" s="995"/>
      <c r="BH122" s="995"/>
      <c r="BI122" s="995"/>
      <c r="BJ122" s="995"/>
      <c r="BK122" s="995"/>
      <c r="BL122" s="995"/>
      <c r="BM122" s="995"/>
      <c r="BN122" s="995"/>
      <c r="BO122" s="995"/>
      <c r="BP122" s="996"/>
      <c r="BQ122" s="1027">
        <v>262083864</v>
      </c>
      <c r="BR122" s="1028"/>
      <c r="BS122" s="1028"/>
      <c r="BT122" s="1028"/>
      <c r="BU122" s="1028"/>
      <c r="BV122" s="1028">
        <v>272313172</v>
      </c>
      <c r="BW122" s="1028"/>
      <c r="BX122" s="1028"/>
      <c r="BY122" s="1028"/>
      <c r="BZ122" s="1028"/>
      <c r="CA122" s="1028">
        <v>297204453</v>
      </c>
      <c r="CB122" s="1028"/>
      <c r="CC122" s="1028"/>
      <c r="CD122" s="1028"/>
      <c r="CE122" s="1028"/>
      <c r="CF122" s="1048">
        <v>211</v>
      </c>
      <c r="CG122" s="1049"/>
      <c r="CH122" s="1049"/>
      <c r="CI122" s="1049"/>
      <c r="CJ122" s="1049"/>
      <c r="CK122" s="1040"/>
      <c r="CL122" s="1041"/>
      <c r="CM122" s="1041"/>
      <c r="CN122" s="1041"/>
      <c r="CO122" s="1042"/>
      <c r="CP122" s="1050" t="s">
        <v>393</v>
      </c>
      <c r="CQ122" s="1051"/>
      <c r="CR122" s="1051"/>
      <c r="CS122" s="1051"/>
      <c r="CT122" s="1051"/>
      <c r="CU122" s="1051"/>
      <c r="CV122" s="1051"/>
      <c r="CW122" s="1051"/>
      <c r="CX122" s="1051"/>
      <c r="CY122" s="1051"/>
      <c r="CZ122" s="1051"/>
      <c r="DA122" s="1051"/>
      <c r="DB122" s="1051"/>
      <c r="DC122" s="1051"/>
      <c r="DD122" s="1051"/>
      <c r="DE122" s="1051"/>
      <c r="DF122" s="1052"/>
      <c r="DG122" s="949">
        <v>1043350</v>
      </c>
      <c r="DH122" s="950"/>
      <c r="DI122" s="950"/>
      <c r="DJ122" s="950"/>
      <c r="DK122" s="950"/>
      <c r="DL122" s="950">
        <v>1016894</v>
      </c>
      <c r="DM122" s="950"/>
      <c r="DN122" s="950"/>
      <c r="DO122" s="950"/>
      <c r="DP122" s="950"/>
      <c r="DQ122" s="950">
        <v>1599085</v>
      </c>
      <c r="DR122" s="950"/>
      <c r="DS122" s="950"/>
      <c r="DT122" s="950"/>
      <c r="DU122" s="950"/>
      <c r="DV122" s="951">
        <v>1.1000000000000001</v>
      </c>
      <c r="DW122" s="951"/>
      <c r="DX122" s="951"/>
      <c r="DY122" s="951"/>
      <c r="DZ122" s="952"/>
    </row>
    <row r="123" spans="1:130" s="199" customFormat="1" ht="26.25" customHeight="1">
      <c r="A123" s="1089"/>
      <c r="B123" s="976"/>
      <c r="C123" s="946" t="s">
        <v>440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455</v>
      </c>
      <c r="BP123" s="1036"/>
      <c r="BQ123" s="1095">
        <v>305330519</v>
      </c>
      <c r="BR123" s="1096"/>
      <c r="BS123" s="1096"/>
      <c r="BT123" s="1096"/>
      <c r="BU123" s="1096"/>
      <c r="BV123" s="1096">
        <v>313773872</v>
      </c>
      <c r="BW123" s="1096"/>
      <c r="BX123" s="1096"/>
      <c r="BY123" s="1096"/>
      <c r="BZ123" s="1096"/>
      <c r="CA123" s="1096">
        <v>345715627</v>
      </c>
      <c r="CB123" s="1096"/>
      <c r="CC123" s="1096"/>
      <c r="CD123" s="1096"/>
      <c r="CE123" s="1096"/>
      <c r="CF123" s="1029"/>
      <c r="CG123" s="1030"/>
      <c r="CH123" s="1030"/>
      <c r="CI123" s="1030"/>
      <c r="CJ123" s="1031"/>
      <c r="CK123" s="1040"/>
      <c r="CL123" s="1041"/>
      <c r="CM123" s="1041"/>
      <c r="CN123" s="1041"/>
      <c r="CO123" s="1042"/>
      <c r="CP123" s="1050" t="s">
        <v>396</v>
      </c>
      <c r="CQ123" s="1051"/>
      <c r="CR123" s="1051"/>
      <c r="CS123" s="1051"/>
      <c r="CT123" s="1051"/>
      <c r="CU123" s="1051"/>
      <c r="CV123" s="1051"/>
      <c r="CW123" s="1051"/>
      <c r="CX123" s="1051"/>
      <c r="CY123" s="1051"/>
      <c r="CZ123" s="1051"/>
      <c r="DA123" s="1051"/>
      <c r="DB123" s="1051"/>
      <c r="DC123" s="1051"/>
      <c r="DD123" s="1051"/>
      <c r="DE123" s="1051"/>
      <c r="DF123" s="1052"/>
      <c r="DG123" s="988">
        <v>1590864</v>
      </c>
      <c r="DH123" s="989"/>
      <c r="DI123" s="989"/>
      <c r="DJ123" s="989"/>
      <c r="DK123" s="990"/>
      <c r="DL123" s="991">
        <v>1624973</v>
      </c>
      <c r="DM123" s="989"/>
      <c r="DN123" s="989"/>
      <c r="DO123" s="989"/>
      <c r="DP123" s="990"/>
      <c r="DQ123" s="991">
        <v>1498184</v>
      </c>
      <c r="DR123" s="989"/>
      <c r="DS123" s="989"/>
      <c r="DT123" s="989"/>
      <c r="DU123" s="990"/>
      <c r="DV123" s="992">
        <v>1.1000000000000001</v>
      </c>
      <c r="DW123" s="993"/>
      <c r="DX123" s="993"/>
      <c r="DY123" s="993"/>
      <c r="DZ123" s="994"/>
    </row>
    <row r="124" spans="1:130" s="199" customFormat="1" ht="26.25" customHeight="1" thickBot="1">
      <c r="A124" s="1089"/>
      <c r="B124" s="976"/>
      <c r="C124" s="946" t="s">
        <v>443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122.4</v>
      </c>
      <c r="BR124" s="1058"/>
      <c r="BS124" s="1058"/>
      <c r="BT124" s="1058"/>
      <c r="BU124" s="1058"/>
      <c r="BV124" s="1058">
        <v>125.5</v>
      </c>
      <c r="BW124" s="1058"/>
      <c r="BX124" s="1058"/>
      <c r="BY124" s="1058"/>
      <c r="BZ124" s="1058"/>
      <c r="CA124" s="1058">
        <v>124</v>
      </c>
      <c r="CB124" s="1058"/>
      <c r="CC124" s="1058"/>
      <c r="CD124" s="1058"/>
      <c r="CE124" s="1058"/>
      <c r="CF124" s="1059"/>
      <c r="CG124" s="1060"/>
      <c r="CH124" s="1060"/>
      <c r="CI124" s="1060"/>
      <c r="CJ124" s="1061"/>
      <c r="CK124" s="1043"/>
      <c r="CL124" s="1043"/>
      <c r="CM124" s="1043"/>
      <c r="CN124" s="1043"/>
      <c r="CO124" s="1044"/>
      <c r="CP124" s="1050" t="s">
        <v>457</v>
      </c>
      <c r="CQ124" s="1051"/>
      <c r="CR124" s="1051"/>
      <c r="CS124" s="1051"/>
      <c r="CT124" s="1051"/>
      <c r="CU124" s="1051"/>
      <c r="CV124" s="1051"/>
      <c r="CW124" s="1051"/>
      <c r="CX124" s="1051"/>
      <c r="CY124" s="1051"/>
      <c r="CZ124" s="1051"/>
      <c r="DA124" s="1051"/>
      <c r="DB124" s="1051"/>
      <c r="DC124" s="1051"/>
      <c r="DD124" s="1051"/>
      <c r="DE124" s="1051"/>
      <c r="DF124" s="1052"/>
      <c r="DG124" s="1035">
        <v>1854588</v>
      </c>
      <c r="DH124" s="1014"/>
      <c r="DI124" s="1014"/>
      <c r="DJ124" s="1014"/>
      <c r="DK124" s="1015"/>
      <c r="DL124" s="1013">
        <v>1749159</v>
      </c>
      <c r="DM124" s="1014"/>
      <c r="DN124" s="1014"/>
      <c r="DO124" s="1014"/>
      <c r="DP124" s="1015"/>
      <c r="DQ124" s="1013">
        <v>1626890</v>
      </c>
      <c r="DR124" s="1014"/>
      <c r="DS124" s="1014"/>
      <c r="DT124" s="1014"/>
      <c r="DU124" s="1015"/>
      <c r="DV124" s="1016">
        <v>1.2</v>
      </c>
      <c r="DW124" s="1017"/>
      <c r="DX124" s="1017"/>
      <c r="DY124" s="1017"/>
      <c r="DZ124" s="1018"/>
    </row>
    <row r="125" spans="1:130" s="199" customFormat="1" ht="26.25" customHeight="1">
      <c r="A125" s="1089"/>
      <c r="B125" s="976"/>
      <c r="C125" s="946" t="s">
        <v>446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458</v>
      </c>
      <c r="CL125" s="1038"/>
      <c r="CM125" s="1038"/>
      <c r="CN125" s="1038"/>
      <c r="CO125" s="1039"/>
      <c r="CP125" s="970" t="s">
        <v>459</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448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147867</v>
      </c>
      <c r="AB126" s="989"/>
      <c r="AC126" s="989"/>
      <c r="AD126" s="989"/>
      <c r="AE126" s="990"/>
      <c r="AF126" s="991">
        <v>143081</v>
      </c>
      <c r="AG126" s="989"/>
      <c r="AH126" s="989"/>
      <c r="AI126" s="989"/>
      <c r="AJ126" s="990"/>
      <c r="AK126" s="991">
        <v>138260</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460</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461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1986</v>
      </c>
      <c r="AB127" s="989"/>
      <c r="AC127" s="989"/>
      <c r="AD127" s="989"/>
      <c r="AE127" s="990"/>
      <c r="AF127" s="991">
        <v>1218</v>
      </c>
      <c r="AG127" s="989"/>
      <c r="AH127" s="989"/>
      <c r="AI127" s="989"/>
      <c r="AJ127" s="990"/>
      <c r="AK127" s="991">
        <v>1001</v>
      </c>
      <c r="AL127" s="989"/>
      <c r="AM127" s="989"/>
      <c r="AN127" s="989"/>
      <c r="AO127" s="990"/>
      <c r="AP127" s="992">
        <v>0</v>
      </c>
      <c r="AQ127" s="993"/>
      <c r="AR127" s="993"/>
      <c r="AS127" s="993"/>
      <c r="AT127" s="994"/>
      <c r="AU127" s="235"/>
      <c r="AV127" s="235"/>
      <c r="AW127" s="235"/>
      <c r="AX127" s="1062" t="s">
        <v>462</v>
      </c>
      <c r="AY127" s="1063"/>
      <c r="AZ127" s="1063"/>
      <c r="BA127" s="1063"/>
      <c r="BB127" s="1063"/>
      <c r="BC127" s="1063"/>
      <c r="BD127" s="1063"/>
      <c r="BE127" s="1064"/>
      <c r="BF127" s="1065" t="s">
        <v>463</v>
      </c>
      <c r="BG127" s="1063"/>
      <c r="BH127" s="1063"/>
      <c r="BI127" s="1063"/>
      <c r="BJ127" s="1063"/>
      <c r="BK127" s="1063"/>
      <c r="BL127" s="1064"/>
      <c r="BM127" s="1065" t="s">
        <v>464</v>
      </c>
      <c r="BN127" s="1063"/>
      <c r="BO127" s="1063"/>
      <c r="BP127" s="1063"/>
      <c r="BQ127" s="1063"/>
      <c r="BR127" s="1063"/>
      <c r="BS127" s="1064"/>
      <c r="BT127" s="1065" t="s">
        <v>465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466</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467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468</v>
      </c>
      <c r="X128" s="1075"/>
      <c r="Y128" s="1075"/>
      <c r="Z128" s="1076"/>
      <c r="AA128" s="1077">
        <v>6446106</v>
      </c>
      <c r="AB128" s="1078"/>
      <c r="AC128" s="1078"/>
      <c r="AD128" s="1078"/>
      <c r="AE128" s="1079"/>
      <c r="AF128" s="1080">
        <v>6477041</v>
      </c>
      <c r="AG128" s="1078"/>
      <c r="AH128" s="1078"/>
      <c r="AI128" s="1078"/>
      <c r="AJ128" s="1079"/>
      <c r="AK128" s="1080">
        <v>6583561</v>
      </c>
      <c r="AL128" s="1078"/>
      <c r="AM128" s="1078"/>
      <c r="AN128" s="1078"/>
      <c r="AO128" s="1079"/>
      <c r="AP128" s="1081"/>
      <c r="AQ128" s="1082"/>
      <c r="AR128" s="1082"/>
      <c r="AS128" s="1082"/>
      <c r="AT128" s="1083"/>
      <c r="AU128" s="235"/>
      <c r="AV128" s="235"/>
      <c r="AW128" s="235"/>
      <c r="AX128" s="918" t="s">
        <v>469</v>
      </c>
      <c r="AY128" s="919"/>
      <c r="AZ128" s="919"/>
      <c r="BA128" s="919"/>
      <c r="BB128" s="919"/>
      <c r="BC128" s="919"/>
      <c r="BD128" s="919"/>
      <c r="BE128" s="920"/>
      <c r="BF128" s="1084" t="s">
        <v>112</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470</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471</v>
      </c>
      <c r="X129" s="1104"/>
      <c r="Y129" s="1104"/>
      <c r="Z129" s="1105"/>
      <c r="AA129" s="988">
        <v>160524751</v>
      </c>
      <c r="AB129" s="989"/>
      <c r="AC129" s="989"/>
      <c r="AD129" s="989"/>
      <c r="AE129" s="990"/>
      <c r="AF129" s="991">
        <v>159090833</v>
      </c>
      <c r="AG129" s="989"/>
      <c r="AH129" s="989"/>
      <c r="AI129" s="989"/>
      <c r="AJ129" s="990"/>
      <c r="AK129" s="991">
        <v>161218179</v>
      </c>
      <c r="AL129" s="989"/>
      <c r="AM129" s="989"/>
      <c r="AN129" s="989"/>
      <c r="AO129" s="990"/>
      <c r="AP129" s="1106"/>
      <c r="AQ129" s="1107"/>
      <c r="AR129" s="1107"/>
      <c r="AS129" s="1107"/>
      <c r="AT129" s="1108"/>
      <c r="AU129" s="237"/>
      <c r="AV129" s="237"/>
      <c r="AW129" s="237"/>
      <c r="AX129" s="1097" t="s">
        <v>472</v>
      </c>
      <c r="AY129" s="980"/>
      <c r="AZ129" s="980"/>
      <c r="BA129" s="980"/>
      <c r="BB129" s="980"/>
      <c r="BC129" s="980"/>
      <c r="BD129" s="980"/>
      <c r="BE129" s="981"/>
      <c r="BF129" s="1098" t="s">
        <v>112</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473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474</v>
      </c>
      <c r="X130" s="1104"/>
      <c r="Y130" s="1104"/>
      <c r="Z130" s="1105"/>
      <c r="AA130" s="988">
        <v>20632308</v>
      </c>
      <c r="AB130" s="989"/>
      <c r="AC130" s="989"/>
      <c r="AD130" s="989"/>
      <c r="AE130" s="990"/>
      <c r="AF130" s="991">
        <v>19879884</v>
      </c>
      <c r="AG130" s="989"/>
      <c r="AH130" s="989"/>
      <c r="AI130" s="989"/>
      <c r="AJ130" s="990"/>
      <c r="AK130" s="991">
        <v>20357830</v>
      </c>
      <c r="AL130" s="989"/>
      <c r="AM130" s="989"/>
      <c r="AN130" s="989"/>
      <c r="AO130" s="990"/>
      <c r="AP130" s="1106"/>
      <c r="AQ130" s="1107"/>
      <c r="AR130" s="1107"/>
      <c r="AS130" s="1107"/>
      <c r="AT130" s="1108"/>
      <c r="AU130" s="237"/>
      <c r="AV130" s="237"/>
      <c r="AW130" s="237"/>
      <c r="AX130" s="1097" t="s">
        <v>475</v>
      </c>
      <c r="AY130" s="980"/>
      <c r="AZ130" s="980"/>
      <c r="BA130" s="980"/>
      <c r="BB130" s="980"/>
      <c r="BC130" s="980"/>
      <c r="BD130" s="980"/>
      <c r="BE130" s="981"/>
      <c r="BF130" s="1134">
        <v>9.3000000000000007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476</v>
      </c>
      <c r="X131" s="1142"/>
      <c r="Y131" s="1142"/>
      <c r="Z131" s="1143"/>
      <c r="AA131" s="1035">
        <v>139892443</v>
      </c>
      <c r="AB131" s="1014"/>
      <c r="AC131" s="1014"/>
      <c r="AD131" s="1014"/>
      <c r="AE131" s="1015"/>
      <c r="AF131" s="1013">
        <v>139210949</v>
      </c>
      <c r="AG131" s="1014"/>
      <c r="AH131" s="1014"/>
      <c r="AI131" s="1014"/>
      <c r="AJ131" s="1015"/>
      <c r="AK131" s="1013">
        <v>140860349</v>
      </c>
      <c r="AL131" s="1014"/>
      <c r="AM131" s="1014"/>
      <c r="AN131" s="1014"/>
      <c r="AO131" s="1015"/>
      <c r="AP131" s="1144"/>
      <c r="AQ131" s="1145"/>
      <c r="AR131" s="1145"/>
      <c r="AS131" s="1145"/>
      <c r="AT131" s="1146"/>
      <c r="AU131" s="237"/>
      <c r="AV131" s="237"/>
      <c r="AW131" s="237"/>
      <c r="AX131" s="1116" t="s">
        <v>477</v>
      </c>
      <c r="AY131" s="1067"/>
      <c r="AZ131" s="1067"/>
      <c r="BA131" s="1067"/>
      <c r="BB131" s="1067"/>
      <c r="BC131" s="1067"/>
      <c r="BD131" s="1067"/>
      <c r="BE131" s="1068"/>
      <c r="BF131" s="1117">
        <v>124</v>
      </c>
      <c r="BG131" s="1118"/>
      <c r="BH131" s="1118"/>
      <c r="BI131" s="1118"/>
      <c r="BJ131" s="1118"/>
      <c r="BK131" s="1118"/>
      <c r="BL131" s="1119"/>
      <c r="BM131" s="1117">
        <v>400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479</v>
      </c>
      <c r="W132" s="1127"/>
      <c r="X132" s="1127"/>
      <c r="Y132" s="1127"/>
      <c r="Z132" s="1128"/>
      <c r="AA132" s="1129">
        <v>9.3788890370000004</v>
      </c>
      <c r="AB132" s="1130"/>
      <c r="AC132" s="1130"/>
      <c r="AD132" s="1130"/>
      <c r="AE132" s="1131"/>
      <c r="AF132" s="1132">
        <v>9.5923324250000004</v>
      </c>
      <c r="AG132" s="1130"/>
      <c r="AH132" s="1130"/>
      <c r="AI132" s="1130"/>
      <c r="AJ132" s="1131"/>
      <c r="AK132" s="1132">
        <v>9.1595272140000006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480</v>
      </c>
      <c r="W133" s="1110"/>
      <c r="X133" s="1110"/>
      <c r="Y133" s="1110"/>
      <c r="Z133" s="1111"/>
      <c r="AA133" s="1112">
        <v>9.9</v>
      </c>
      <c r="AB133" s="1113"/>
      <c r="AC133" s="1113"/>
      <c r="AD133" s="1113"/>
      <c r="AE133" s="1114"/>
      <c r="AF133" s="1112">
        <v>9.6</v>
      </c>
      <c r="AG133" s="1113"/>
      <c r="AH133" s="1113"/>
      <c r="AI133" s="1113"/>
      <c r="AJ133" s="1114"/>
      <c r="AK133" s="1112">
        <v>9.3000000000000007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3"/>
    </row>
    <row r="17" spans="34:36" ht="13.2">
      <c r="AJ17" s="243"/>
    </row>
    <row r="18" spans="34:36" ht="13.2"/>
    <row r="19" spans="34:36" ht="13.2"/>
    <row r="20" spans="34:36" ht="13.2">
      <c r="AI20" s="243"/>
      <c r="AJ20" s="243"/>
    </row>
    <row r="21" spans="34:36" ht="13.2">
      <c r="AJ21" s="243"/>
    </row>
    <row r="22" spans="34:36" ht="13.2"/>
    <row r="23" spans="34:36" ht="13.2">
      <c r="AI23" s="243"/>
      <c r="AJ23" s="243"/>
    </row>
    <row r="24" spans="34:36" ht="13.2">
      <c r="AJ24" s="243"/>
    </row>
    <row r="25" spans="34:36" ht="13.2">
      <c r="AJ25" s="243"/>
    </row>
    <row r="26" spans="34:36" ht="13.2">
      <c r="AI26" s="243"/>
      <c r="AJ26" s="243"/>
    </row>
    <row r="27" spans="34:36" ht="13.2"/>
    <row r="28" spans="34:36" ht="13.2">
      <c r="AI28" s="243"/>
      <c r="AJ28" s="243"/>
    </row>
    <row r="29" spans="34:36" ht="13.2">
      <c r="AJ29" s="243"/>
    </row>
    <row r="30" spans="34:36" ht="13.2"/>
    <row r="31" spans="34:36" ht="13.2">
      <c r="AH31" s="243"/>
      <c r="AI31" s="243"/>
      <c r="AJ31" s="243"/>
    </row>
    <row r="32" spans="34:36" ht="13.2"/>
    <row r="33" spans="28:36" ht="13.2">
      <c r="AI33" s="243"/>
      <c r="AJ33" s="243"/>
    </row>
    <row r="34" spans="28:36" ht="13.2">
      <c r="AF34" s="243"/>
    </row>
    <row r="35" spans="28:36" ht="13.2">
      <c r="AB35" s="243"/>
      <c r="AC35" s="243"/>
      <c r="AD35" s="243"/>
      <c r="AF35" s="243"/>
      <c r="AG35" s="243"/>
      <c r="AH35" s="243"/>
      <c r="AI35" s="243"/>
      <c r="AJ35" s="243"/>
    </row>
    <row r="36" spans="28:36" ht="13.2"/>
    <row r="37" spans="28:36" ht="13.2">
      <c r="AE37" s="243"/>
      <c r="AJ37" s="243"/>
    </row>
    <row r="38" spans="28:36" ht="13.2">
      <c r="AB38" s="243"/>
      <c r="AC38" s="243"/>
      <c r="AD38" s="243"/>
      <c r="AE38" s="243"/>
      <c r="AG38" s="243"/>
      <c r="AH38" s="243"/>
      <c r="AI38" s="243"/>
      <c r="AJ38" s="24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3"/>
      <c r="AH49" s="243"/>
      <c r="AI49" s="243"/>
      <c r="AJ49" s="24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3"/>
      <c r="AA63" s="243"/>
    </row>
    <row r="64" spans="22:36" ht="13.2">
      <c r="V64" s="243"/>
    </row>
    <row r="65" spans="15:36" ht="13.2">
      <c r="X65" s="243"/>
      <c r="Z65" s="243"/>
      <c r="AC65" s="243"/>
    </row>
    <row r="66" spans="15:36" ht="13.2">
      <c r="Q66" s="243"/>
      <c r="S66" s="243"/>
      <c r="U66" s="243"/>
      <c r="AF66" s="243"/>
    </row>
    <row r="67" spans="15:36" ht="13.2">
      <c r="O67" s="243"/>
      <c r="P67" s="243"/>
      <c r="R67" s="243"/>
      <c r="T67" s="243"/>
      <c r="Y67" s="243"/>
      <c r="AB67" s="243"/>
      <c r="AD67" s="243"/>
      <c r="AE67" s="243"/>
      <c r="AG67" s="243"/>
      <c r="AH67" s="243"/>
      <c r="AI67" s="243"/>
      <c r="AJ67" s="243"/>
    </row>
    <row r="68" spans="15:36" ht="13.2"/>
    <row r="69" spans="15:36" ht="13.2"/>
    <row r="70" spans="15:36" ht="13.2"/>
    <row r="71" spans="15:36" ht="13.2"/>
    <row r="72" spans="15:36" ht="13.2">
      <c r="AJ72" s="243"/>
    </row>
    <row r="73" spans="15:36" ht="13.2">
      <c r="AJ73" s="24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3"/>
    </row>
    <row r="97" spans="24:36" ht="13.2">
      <c r="AA97" s="243"/>
    </row>
    <row r="98" spans="24:36" ht="13.2" hidden="1">
      <c r="AA98" s="243"/>
    </row>
    <row r="99" spans="24:36" ht="13.2" hidden="1">
      <c r="AA99" s="243"/>
    </row>
    <row r="100" spans="24:36" ht="13.2" hidden="1"/>
    <row r="101" spans="24:36" ht="12" hidden="1" customHeight="1">
      <c r="X101" s="243"/>
      <c r="Y101" s="243"/>
      <c r="Z101" s="243"/>
      <c r="AC101" s="243"/>
    </row>
    <row r="102" spans="24:36" ht="1.5" hidden="1" customHeight="1">
      <c r="AC102" s="243"/>
      <c r="AF102" s="243"/>
    </row>
    <row r="103" spans="24:36" ht="13.2" hidden="1">
      <c r="AB103" s="243"/>
      <c r="AD103" s="243"/>
      <c r="AE103" s="243"/>
      <c r="AF103" s="243"/>
      <c r="AG103" s="243"/>
      <c r="AH103" s="243"/>
      <c r="AI103" s="243"/>
      <c r="AJ103" s="243"/>
    </row>
    <row r="104" spans="24:36" ht="13.2" hidden="1">
      <c r="AD104" s="243"/>
      <c r="AE104" s="243"/>
      <c r="AG104" s="243"/>
      <c r="AH104" s="243"/>
      <c r="AI104" s="243"/>
      <c r="AJ104" s="243"/>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row r="3" spans="2:34" ht="13.2"/>
    <row r="4" spans="2:34" ht="13.2">
      <c r="R4" s="243"/>
      <c r="S4" s="243"/>
      <c r="T4" s="243"/>
      <c r="U4" s="243"/>
      <c r="V4" s="243"/>
      <c r="W4" s="243"/>
      <c r="X4" s="243"/>
      <c r="Y4" s="243"/>
      <c r="Z4" s="243"/>
      <c r="AA4" s="243"/>
      <c r="AB4" s="243"/>
      <c r="AC4" s="243"/>
      <c r="AD4" s="243"/>
      <c r="AE4" s="243"/>
      <c r="AF4" s="243"/>
      <c r="AG4" s="243"/>
      <c r="AH4" s="243"/>
    </row>
    <row r="5" spans="2:34" ht="13.2">
      <c r="R5" s="243"/>
      <c r="S5" s="243"/>
      <c r="T5" s="243"/>
      <c r="U5" s="243"/>
      <c r="V5" s="243"/>
      <c r="W5" s="243"/>
      <c r="X5" s="243"/>
      <c r="Y5" s="243"/>
      <c r="Z5" s="243"/>
      <c r="AA5" s="243"/>
      <c r="AB5" s="243"/>
      <c r="AC5" s="243"/>
      <c r="AD5" s="243"/>
      <c r="AE5" s="243"/>
      <c r="AF5" s="243"/>
      <c r="AG5" s="243"/>
      <c r="AH5" s="243"/>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row r="20" spans="9:34" ht="13.2"/>
    <row r="21" spans="9:34" ht="13.2">
      <c r="AH21" s="243"/>
    </row>
    <row r="22" spans="9:34" ht="13.2">
      <c r="AE22" s="243"/>
      <c r="AF22" s="243"/>
      <c r="AG22" s="243"/>
      <c r="AH22" s="243"/>
    </row>
    <row r="23" spans="9:34" ht="13.2">
      <c r="U23" s="243"/>
      <c r="V23" s="243"/>
      <c r="W23" s="243"/>
      <c r="X23" s="243"/>
      <c r="Y23" s="243"/>
      <c r="Z23" s="243"/>
      <c r="AA23" s="243"/>
      <c r="AB23" s="243"/>
      <c r="AC23" s="243"/>
      <c r="AD23" s="243"/>
      <c r="AE23" s="243"/>
      <c r="AF23" s="243"/>
      <c r="AG23" s="243"/>
      <c r="AH23" s="243"/>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3"/>
      <c r="W35" s="243"/>
      <c r="X35" s="243"/>
      <c r="Y35" s="243"/>
      <c r="Z35" s="243"/>
      <c r="AA35" s="243"/>
      <c r="AB35" s="243"/>
      <c r="AC35" s="243"/>
      <c r="AD35" s="243"/>
      <c r="AE35" s="243"/>
      <c r="AF35" s="243"/>
      <c r="AG35" s="243"/>
      <c r="AH35" s="243"/>
    </row>
    <row r="36" spans="15:34" ht="13.2"/>
    <row r="37" spans="15:34" ht="13.2">
      <c r="AH37" s="243"/>
    </row>
    <row r="38" spans="15:34" ht="13.2">
      <c r="AE38" s="243"/>
      <c r="AF38" s="243"/>
      <c r="AG38" s="243"/>
      <c r="AH38" s="243"/>
    </row>
    <row r="39" spans="15:34" ht="13.2"/>
    <row r="40" spans="15:34" ht="13.2"/>
    <row r="41" spans="15:34" ht="13.2"/>
    <row r="42" spans="15:34" ht="13.2"/>
    <row r="43" spans="15:34" ht="13.2">
      <c r="O43" s="243"/>
      <c r="P43" s="243"/>
      <c r="Q43" s="243"/>
      <c r="R43" s="243"/>
      <c r="S43" s="243"/>
      <c r="T43" s="243"/>
      <c r="U43" s="243"/>
      <c r="V43" s="243"/>
      <c r="W43" s="243"/>
      <c r="X43" s="243"/>
      <c r="Y43" s="243"/>
      <c r="Z43" s="243"/>
      <c r="AA43" s="243"/>
      <c r="AB43" s="243"/>
      <c r="AC43" s="243"/>
      <c r="AD43" s="243"/>
      <c r="AE43" s="243"/>
      <c r="AF43" s="243"/>
      <c r="AG43" s="243"/>
      <c r="AH43" s="243"/>
    </row>
    <row r="44" spans="15:34" ht="13.2">
      <c r="AH44" s="243"/>
    </row>
    <row r="45" spans="15:34" ht="13.2"/>
    <row r="46" spans="15:34" ht="13.2">
      <c r="W46" s="243"/>
      <c r="X46" s="243"/>
      <c r="Y46" s="243"/>
      <c r="Z46" s="243"/>
      <c r="AA46" s="243"/>
      <c r="AB46" s="243"/>
      <c r="AC46" s="243"/>
      <c r="AD46" s="243"/>
      <c r="AE46" s="243"/>
      <c r="AF46" s="243"/>
      <c r="AG46" s="243"/>
      <c r="AH46" s="243"/>
    </row>
    <row r="47" spans="15:34" ht="13.2"/>
    <row r="48" spans="15:34" ht="13.2"/>
    <row r="49" spans="22:34" ht="13.2"/>
    <row r="50" spans="22:34" ht="13.2">
      <c r="V50" s="243"/>
      <c r="W50" s="243"/>
      <c r="X50" s="243"/>
      <c r="Y50" s="243"/>
      <c r="Z50" s="243"/>
      <c r="AA50" s="243"/>
      <c r="AB50" s="243"/>
      <c r="AC50" s="243"/>
      <c r="AD50" s="243"/>
      <c r="AE50" s="243"/>
      <c r="AF50" s="243"/>
      <c r="AG50" s="243"/>
      <c r="AH50" s="243"/>
    </row>
    <row r="51" spans="22:34" ht="13.2"/>
    <row r="52" spans="22:34" ht="13.2"/>
    <row r="53" spans="22:34" ht="13.2">
      <c r="AH53" s="243"/>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3"/>
      <c r="Z67" s="243"/>
      <c r="AA67" s="243"/>
      <c r="AB67" s="243"/>
      <c r="AC67" s="243"/>
      <c r="AD67" s="243"/>
      <c r="AE67" s="243"/>
      <c r="AF67" s="243"/>
      <c r="AG67" s="243"/>
      <c r="AH67" s="243"/>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c r="O1" s="246"/>
      <c r="P1" s="246"/>
    </row>
    <row r="2" spans="1:16" ht="13.2">
      <c r="O2" s="246"/>
      <c r="P2" s="246"/>
    </row>
    <row r="3" spans="1:16" ht="13.2">
      <c r="O3" s="246"/>
      <c r="P3" s="246"/>
    </row>
    <row r="4" spans="1:16" ht="13.2">
      <c r="O4" s="246"/>
      <c r="P4" s="246"/>
    </row>
    <row r="5" spans="1:16" ht="16.2">
      <c r="A5" s="247" t="s">
        <v>481</v>
      </c>
      <c r="B5" s="248"/>
      <c r="C5" s="248"/>
      <c r="D5" s="248"/>
      <c r="E5" s="248"/>
      <c r="F5" s="248"/>
      <c r="G5" s="248"/>
      <c r="H5" s="248"/>
      <c r="I5" s="248"/>
      <c r="J5" s="248"/>
      <c r="K5" s="248"/>
      <c r="L5" s="248"/>
      <c r="M5" s="248"/>
      <c r="N5" s="248"/>
      <c r="O5" s="249"/>
    </row>
    <row r="6" spans="1:16" ht="13.2">
      <c r="A6" s="250"/>
      <c r="B6" s="246"/>
      <c r="C6" s="246"/>
      <c r="D6" s="246"/>
      <c r="E6" s="246"/>
      <c r="F6" s="246"/>
      <c r="G6" s="251" t="s">
        <v>482</v>
      </c>
      <c r="H6" s="251"/>
      <c r="I6" s="251"/>
      <c r="J6" s="251"/>
      <c r="K6" s="246"/>
      <c r="L6" s="246"/>
      <c r="M6" s="246"/>
      <c r="N6" s="246"/>
    </row>
    <row r="7" spans="1:16" ht="13.2">
      <c r="A7" s="250"/>
      <c r="B7" s="246"/>
      <c r="C7" s="246"/>
      <c r="D7" s="246"/>
      <c r="E7" s="246"/>
      <c r="F7" s="246"/>
      <c r="G7" s="253"/>
      <c r="H7" s="254"/>
      <c r="I7" s="254"/>
      <c r="J7" s="255"/>
      <c r="K7" s="1150" t="s">
        <v>483</v>
      </c>
      <c r="L7" s="256"/>
      <c r="M7" s="257" t="s">
        <v>484</v>
      </c>
      <c r="N7" s="258"/>
    </row>
    <row r="8" spans="1:16" ht="13.2">
      <c r="A8" s="250"/>
      <c r="B8" s="246"/>
      <c r="C8" s="246"/>
      <c r="D8" s="246"/>
      <c r="E8" s="246"/>
      <c r="F8" s="246"/>
      <c r="G8" s="259"/>
      <c r="H8" s="260"/>
      <c r="I8" s="260"/>
      <c r="J8" s="261"/>
      <c r="K8" s="1151"/>
      <c r="L8" s="262" t="s">
        <v>485</v>
      </c>
      <c r="M8" s="263" t="s">
        <v>486</v>
      </c>
      <c r="N8" s="264" t="s">
        <v>487</v>
      </c>
    </row>
    <row r="9" spans="1:16" ht="13.2">
      <c r="A9" s="250"/>
      <c r="B9" s="246"/>
      <c r="C9" s="246"/>
      <c r="D9" s="246"/>
      <c r="E9" s="246"/>
      <c r="F9" s="246"/>
      <c r="G9" s="1152" t="s">
        <v>488</v>
      </c>
      <c r="H9" s="1153"/>
      <c r="I9" s="1153"/>
      <c r="J9" s="1154"/>
      <c r="K9" s="265">
        <v>50188931</v>
      </c>
      <c r="L9" s="266">
        <v>68392</v>
      </c>
      <c r="M9" s="267">
        <v>62452</v>
      </c>
      <c r="N9" s="268">
        <v>9.5</v>
      </c>
    </row>
    <row r="10" spans="1:16" ht="13.2">
      <c r="A10" s="250"/>
      <c r="B10" s="246"/>
      <c r="C10" s="246"/>
      <c r="D10" s="246"/>
      <c r="E10" s="246"/>
      <c r="F10" s="246"/>
      <c r="G10" s="1152" t="s">
        <v>489</v>
      </c>
      <c r="H10" s="1153"/>
      <c r="I10" s="1153"/>
      <c r="J10" s="1154"/>
      <c r="K10" s="269">
        <v>1272981</v>
      </c>
      <c r="L10" s="270">
        <v>1735</v>
      </c>
      <c r="M10" s="271">
        <v>1462</v>
      </c>
      <c r="N10" s="272">
        <v>18.7</v>
      </c>
    </row>
    <row r="11" spans="1:16" ht="13.5" customHeight="1">
      <c r="A11" s="250"/>
      <c r="B11" s="246"/>
      <c r="C11" s="246"/>
      <c r="D11" s="246"/>
      <c r="E11" s="246"/>
      <c r="F11" s="246"/>
      <c r="G11" s="1152" t="s">
        <v>490</v>
      </c>
      <c r="H11" s="1153"/>
      <c r="I11" s="1153"/>
      <c r="J11" s="1154"/>
      <c r="K11" s="269">
        <v>32847</v>
      </c>
      <c r="L11" s="270">
        <v>45</v>
      </c>
      <c r="M11" s="271">
        <v>131</v>
      </c>
      <c r="N11" s="272">
        <v>-65.599999999999994</v>
      </c>
    </row>
    <row r="12" spans="1:16" ht="13.5" customHeight="1">
      <c r="A12" s="250"/>
      <c r="B12" s="246"/>
      <c r="C12" s="246"/>
      <c r="D12" s="246"/>
      <c r="E12" s="246"/>
      <c r="F12" s="246"/>
      <c r="G12" s="1152" t="s">
        <v>491</v>
      </c>
      <c r="H12" s="1153"/>
      <c r="I12" s="1153"/>
      <c r="J12" s="1154"/>
      <c r="K12" s="269">
        <v>192809</v>
      </c>
      <c r="L12" s="270">
        <v>263</v>
      </c>
      <c r="M12" s="271">
        <v>1277</v>
      </c>
      <c r="N12" s="272">
        <v>-79.400000000000006</v>
      </c>
    </row>
    <row r="13" spans="1:16" ht="13.5" customHeight="1">
      <c r="A13" s="250"/>
      <c r="B13" s="246"/>
      <c r="C13" s="246"/>
      <c r="D13" s="246"/>
      <c r="E13" s="246"/>
      <c r="F13" s="246"/>
      <c r="G13" s="1152" t="s">
        <v>492</v>
      </c>
      <c r="H13" s="1153"/>
      <c r="I13" s="1153"/>
      <c r="J13" s="1154"/>
      <c r="K13" s="269" t="s">
        <v>493</v>
      </c>
      <c r="L13" s="270" t="s">
        <v>493</v>
      </c>
      <c r="M13" s="271">
        <v>5</v>
      </c>
      <c r="N13" s="272" t="s">
        <v>493</v>
      </c>
    </row>
    <row r="14" spans="1:16" ht="13.5" customHeight="1">
      <c r="A14" s="250"/>
      <c r="B14" s="246"/>
      <c r="C14" s="246"/>
      <c r="D14" s="246"/>
      <c r="E14" s="246"/>
      <c r="F14" s="246"/>
      <c r="G14" s="1152" t="s">
        <v>494</v>
      </c>
      <c r="H14" s="1153"/>
      <c r="I14" s="1153"/>
      <c r="J14" s="1154"/>
      <c r="K14" s="269">
        <v>1721371</v>
      </c>
      <c r="L14" s="270">
        <v>2346</v>
      </c>
      <c r="M14" s="271">
        <v>1919</v>
      </c>
      <c r="N14" s="272">
        <v>22.3</v>
      </c>
    </row>
    <row r="15" spans="1:16" ht="13.5" customHeight="1">
      <c r="A15" s="250"/>
      <c r="B15" s="246"/>
      <c r="C15" s="246"/>
      <c r="D15" s="246"/>
      <c r="E15" s="246"/>
      <c r="F15" s="246"/>
      <c r="G15" s="1152" t="s">
        <v>495</v>
      </c>
      <c r="H15" s="1153"/>
      <c r="I15" s="1153"/>
      <c r="J15" s="1154"/>
      <c r="K15" s="269">
        <v>193012</v>
      </c>
      <c r="L15" s="270">
        <v>263</v>
      </c>
      <c r="M15" s="271">
        <v>1219</v>
      </c>
      <c r="N15" s="272">
        <v>-78.400000000000006</v>
      </c>
    </row>
    <row r="16" spans="1:16" ht="13.2">
      <c r="A16" s="250"/>
      <c r="B16" s="246"/>
      <c r="C16" s="246"/>
      <c r="D16" s="246"/>
      <c r="E16" s="246"/>
      <c r="F16" s="246"/>
      <c r="G16" s="1155" t="s">
        <v>496</v>
      </c>
      <c r="H16" s="1156"/>
      <c r="I16" s="1156"/>
      <c r="J16" s="1157"/>
      <c r="K16" s="270">
        <v>-3680463</v>
      </c>
      <c r="L16" s="270">
        <v>-5015</v>
      </c>
      <c r="M16" s="271">
        <v>-4920</v>
      </c>
      <c r="N16" s="272">
        <v>1.9</v>
      </c>
    </row>
    <row r="17" spans="1:16" ht="13.2">
      <c r="A17" s="250"/>
      <c r="B17" s="246"/>
      <c r="C17" s="246"/>
      <c r="D17" s="246"/>
      <c r="E17" s="246"/>
      <c r="F17" s="246"/>
      <c r="G17" s="1155" t="s">
        <v>170</v>
      </c>
      <c r="H17" s="1156"/>
      <c r="I17" s="1156"/>
      <c r="J17" s="1157"/>
      <c r="K17" s="270">
        <v>49921488</v>
      </c>
      <c r="L17" s="270">
        <v>68027</v>
      </c>
      <c r="M17" s="271">
        <v>63546</v>
      </c>
      <c r="N17" s="272">
        <v>7.1</v>
      </c>
    </row>
    <row r="18" spans="1:16" ht="13.2">
      <c r="A18" s="250"/>
      <c r="B18" s="246"/>
      <c r="C18" s="246"/>
      <c r="D18" s="246"/>
      <c r="E18" s="246"/>
      <c r="F18" s="246"/>
      <c r="G18" s="246"/>
      <c r="H18" s="246"/>
      <c r="I18" s="246"/>
      <c r="J18" s="246"/>
      <c r="K18" s="246"/>
      <c r="L18" s="246"/>
      <c r="M18" s="273"/>
      <c r="N18" s="273"/>
    </row>
    <row r="19" spans="1:16" ht="13.2">
      <c r="A19" s="250"/>
      <c r="B19" s="246"/>
      <c r="C19" s="246"/>
      <c r="D19" s="246"/>
      <c r="E19" s="246"/>
      <c r="F19" s="246"/>
      <c r="G19" s="246" t="s">
        <v>497</v>
      </c>
      <c r="H19" s="246"/>
      <c r="I19" s="246"/>
      <c r="J19" s="246"/>
      <c r="K19" s="246"/>
      <c r="L19" s="246"/>
      <c r="M19" s="246"/>
      <c r="N19" s="246"/>
    </row>
    <row r="20" spans="1:16" ht="13.2">
      <c r="A20" s="250"/>
      <c r="B20" s="246"/>
      <c r="C20" s="246"/>
      <c r="D20" s="246"/>
      <c r="E20" s="246"/>
      <c r="F20" s="246"/>
      <c r="G20" s="274"/>
      <c r="H20" s="275"/>
      <c r="I20" s="275"/>
      <c r="J20" s="276"/>
      <c r="K20" s="277" t="s">
        <v>498</v>
      </c>
      <c r="L20" s="278" t="s">
        <v>499</v>
      </c>
      <c r="M20" s="279" t="s">
        <v>500</v>
      </c>
      <c r="N20" s="280"/>
    </row>
    <row r="21" spans="1:16" s="286" customFormat="1" ht="13.2">
      <c r="A21" s="281"/>
      <c r="B21" s="251"/>
      <c r="C21" s="251"/>
      <c r="D21" s="251"/>
      <c r="E21" s="251"/>
      <c r="F21" s="251"/>
      <c r="G21" s="1147" t="s">
        <v>501</v>
      </c>
      <c r="H21" s="1148"/>
      <c r="I21" s="1148"/>
      <c r="J21" s="1149"/>
      <c r="K21" s="282">
        <v>11.46</v>
      </c>
      <c r="L21" s="283">
        <v>10.75</v>
      </c>
      <c r="M21" s="284">
        <v>0.71</v>
      </c>
      <c r="N21" s="251"/>
      <c r="O21" s="285"/>
      <c r="P21" s="281"/>
    </row>
    <row r="22" spans="1:16" s="286" customFormat="1" ht="13.2">
      <c r="A22" s="281"/>
      <c r="B22" s="251"/>
      <c r="C22" s="251"/>
      <c r="D22" s="251"/>
      <c r="E22" s="251"/>
      <c r="F22" s="251"/>
      <c r="G22" s="1147" t="s">
        <v>502</v>
      </c>
      <c r="H22" s="1148"/>
      <c r="I22" s="1148"/>
      <c r="J22" s="1149"/>
      <c r="K22" s="287">
        <v>100.9</v>
      </c>
      <c r="L22" s="288">
        <v>99.9</v>
      </c>
      <c r="M22" s="289">
        <v>1</v>
      </c>
      <c r="N22" s="273"/>
      <c r="O22" s="285"/>
      <c r="P22" s="281"/>
    </row>
    <row r="23" spans="1:16" s="286" customFormat="1" ht="13.2">
      <c r="A23" s="281"/>
      <c r="B23" s="251"/>
      <c r="C23" s="251"/>
      <c r="D23" s="251"/>
      <c r="E23" s="251"/>
      <c r="F23" s="251"/>
      <c r="G23" s="251"/>
      <c r="H23" s="251"/>
      <c r="I23" s="251"/>
      <c r="J23" s="251"/>
      <c r="K23" s="251"/>
      <c r="L23" s="273"/>
      <c r="M23" s="273"/>
      <c r="N23" s="273"/>
      <c r="O23" s="285"/>
      <c r="P23" s="281"/>
    </row>
    <row r="24" spans="1:16" s="286" customFormat="1" ht="13.2">
      <c r="A24" s="281"/>
      <c r="B24" s="251"/>
      <c r="C24" s="251"/>
      <c r="D24" s="251"/>
      <c r="E24" s="251"/>
      <c r="F24" s="251"/>
      <c r="G24" s="251"/>
      <c r="H24" s="251"/>
      <c r="I24" s="251"/>
      <c r="J24" s="251"/>
      <c r="K24" s="251"/>
      <c r="L24" s="273"/>
      <c r="M24" s="273"/>
      <c r="N24" s="273"/>
      <c r="O24" s="285"/>
      <c r="P24" s="281"/>
    </row>
    <row r="25" spans="1:16" s="286" customFormat="1" ht="13.2">
      <c r="A25" s="290"/>
      <c r="B25" s="291"/>
      <c r="C25" s="291"/>
      <c r="D25" s="291"/>
      <c r="E25" s="291"/>
      <c r="F25" s="291"/>
      <c r="G25" s="291"/>
      <c r="H25" s="291"/>
      <c r="I25" s="291"/>
      <c r="J25" s="291"/>
      <c r="K25" s="291"/>
      <c r="L25" s="292"/>
      <c r="M25" s="292"/>
      <c r="N25" s="292"/>
      <c r="O25" s="293"/>
      <c r="P25" s="281"/>
    </row>
    <row r="26" spans="1:16" s="286" customFormat="1" ht="13.2">
      <c r="A26" s="251" t="s">
        <v>503</v>
      </c>
      <c r="B26" s="251"/>
      <c r="C26" s="251"/>
      <c r="D26" s="251"/>
      <c r="E26" s="251"/>
      <c r="F26" s="251"/>
      <c r="G26" s="251"/>
      <c r="H26" s="251"/>
      <c r="I26" s="251"/>
      <c r="J26" s="251"/>
      <c r="K26" s="251"/>
      <c r="L26" s="273"/>
      <c r="M26" s="273"/>
      <c r="N26" s="273"/>
      <c r="O26" s="251"/>
      <c r="P26" s="251"/>
    </row>
    <row r="27" spans="1:16" ht="13.2">
      <c r="K27" s="246"/>
      <c r="L27" s="246"/>
      <c r="M27" s="246"/>
      <c r="N27" s="246"/>
      <c r="O27" s="246"/>
      <c r="P27" s="246"/>
    </row>
    <row r="28" spans="1:16" ht="16.2">
      <c r="A28" s="247" t="s">
        <v>504</v>
      </c>
      <c r="B28" s="248"/>
      <c r="C28" s="248"/>
      <c r="D28" s="248"/>
      <c r="E28" s="248"/>
      <c r="F28" s="248"/>
      <c r="G28" s="248"/>
      <c r="H28" s="248"/>
      <c r="I28" s="248"/>
      <c r="J28" s="248"/>
      <c r="K28" s="248"/>
      <c r="L28" s="248"/>
      <c r="M28" s="248"/>
      <c r="N28" s="248"/>
      <c r="O28" s="294"/>
    </row>
    <row r="29" spans="1:16" ht="13.2">
      <c r="A29" s="250"/>
      <c r="B29" s="246"/>
      <c r="C29" s="246"/>
      <c r="D29" s="246"/>
      <c r="E29" s="246"/>
      <c r="F29" s="246"/>
      <c r="G29" s="251" t="s">
        <v>505</v>
      </c>
      <c r="H29" s="251"/>
      <c r="I29" s="251"/>
      <c r="J29" s="251"/>
      <c r="K29" s="246"/>
      <c r="L29" s="246"/>
      <c r="M29" s="246"/>
      <c r="N29" s="246"/>
      <c r="O29" s="295"/>
    </row>
    <row r="30" spans="1:16" ht="13.2">
      <c r="A30" s="250"/>
      <c r="B30" s="246"/>
      <c r="C30" s="246"/>
      <c r="D30" s="246"/>
      <c r="E30" s="246"/>
      <c r="F30" s="246"/>
      <c r="G30" s="253"/>
      <c r="H30" s="254"/>
      <c r="I30" s="254"/>
      <c r="J30" s="255"/>
      <c r="K30" s="1150" t="s">
        <v>483</v>
      </c>
      <c r="L30" s="256"/>
      <c r="M30" s="257" t="s">
        <v>484</v>
      </c>
      <c r="N30" s="258"/>
    </row>
    <row r="31" spans="1:16" ht="13.2">
      <c r="A31" s="250"/>
      <c r="B31" s="246"/>
      <c r="C31" s="246"/>
      <c r="D31" s="246"/>
      <c r="E31" s="246"/>
      <c r="F31" s="246"/>
      <c r="G31" s="259"/>
      <c r="H31" s="260"/>
      <c r="I31" s="260"/>
      <c r="J31" s="261"/>
      <c r="K31" s="1151"/>
      <c r="L31" s="262" t="s">
        <v>485</v>
      </c>
      <c r="M31" s="263" t="s">
        <v>486</v>
      </c>
      <c r="N31" s="264" t="s">
        <v>487</v>
      </c>
    </row>
    <row r="32" spans="1:16" ht="27" customHeight="1">
      <c r="A32" s="250"/>
      <c r="B32" s="246"/>
      <c r="C32" s="246"/>
      <c r="D32" s="246"/>
      <c r="E32" s="246"/>
      <c r="F32" s="246"/>
      <c r="G32" s="1163" t="s">
        <v>506</v>
      </c>
      <c r="H32" s="1164"/>
      <c r="I32" s="1164"/>
      <c r="J32" s="1165"/>
      <c r="K32" s="296">
        <v>31480625</v>
      </c>
      <c r="L32" s="296">
        <v>42898</v>
      </c>
      <c r="M32" s="297">
        <v>33321</v>
      </c>
      <c r="N32" s="298">
        <v>28.7</v>
      </c>
    </row>
    <row r="33" spans="1:16" ht="13.5" customHeight="1">
      <c r="A33" s="250"/>
      <c r="B33" s="246"/>
      <c r="C33" s="246"/>
      <c r="D33" s="246"/>
      <c r="E33" s="246"/>
      <c r="F33" s="246"/>
      <c r="G33" s="1163" t="s">
        <v>507</v>
      </c>
      <c r="H33" s="1164"/>
      <c r="I33" s="1164"/>
      <c r="J33" s="1165"/>
      <c r="K33" s="296" t="s">
        <v>493</v>
      </c>
      <c r="L33" s="296" t="s">
        <v>493</v>
      </c>
      <c r="M33" s="297">
        <v>3258</v>
      </c>
      <c r="N33" s="298" t="s">
        <v>493</v>
      </c>
    </row>
    <row r="34" spans="1:16" ht="27" customHeight="1">
      <c r="A34" s="250"/>
      <c r="B34" s="246"/>
      <c r="C34" s="246"/>
      <c r="D34" s="246"/>
      <c r="E34" s="246"/>
      <c r="F34" s="246"/>
      <c r="G34" s="1163" t="s">
        <v>508</v>
      </c>
      <c r="H34" s="1164"/>
      <c r="I34" s="1164"/>
      <c r="J34" s="1165"/>
      <c r="K34" s="296">
        <v>1333333</v>
      </c>
      <c r="L34" s="296">
        <v>1817</v>
      </c>
      <c r="M34" s="297">
        <v>20639</v>
      </c>
      <c r="N34" s="298">
        <v>-91.2</v>
      </c>
    </row>
    <row r="35" spans="1:16" ht="27" customHeight="1">
      <c r="A35" s="250"/>
      <c r="B35" s="246"/>
      <c r="C35" s="246"/>
      <c r="D35" s="246"/>
      <c r="E35" s="246"/>
      <c r="F35" s="246"/>
      <c r="G35" s="1163" t="s">
        <v>509</v>
      </c>
      <c r="H35" s="1164"/>
      <c r="I35" s="1164"/>
      <c r="J35" s="1165"/>
      <c r="K35" s="296">
        <v>6617646</v>
      </c>
      <c r="L35" s="296">
        <v>9018</v>
      </c>
      <c r="M35" s="297">
        <v>12279</v>
      </c>
      <c r="N35" s="298">
        <v>-26.6</v>
      </c>
    </row>
    <row r="36" spans="1:16" ht="27" customHeight="1">
      <c r="A36" s="250"/>
      <c r="B36" s="246"/>
      <c r="C36" s="246"/>
      <c r="D36" s="246"/>
      <c r="E36" s="246"/>
      <c r="F36" s="246"/>
      <c r="G36" s="1163" t="s">
        <v>510</v>
      </c>
      <c r="H36" s="1164"/>
      <c r="I36" s="1164"/>
      <c r="J36" s="1165"/>
      <c r="K36" s="296">
        <v>61235</v>
      </c>
      <c r="L36" s="296">
        <v>83</v>
      </c>
      <c r="M36" s="297">
        <v>229</v>
      </c>
      <c r="N36" s="298">
        <v>-63.8</v>
      </c>
    </row>
    <row r="37" spans="1:16" ht="13.5" customHeight="1">
      <c r="A37" s="250"/>
      <c r="B37" s="246"/>
      <c r="C37" s="246"/>
      <c r="D37" s="246"/>
      <c r="E37" s="246"/>
      <c r="F37" s="246"/>
      <c r="G37" s="1163" t="s">
        <v>511</v>
      </c>
      <c r="H37" s="1164"/>
      <c r="I37" s="1164"/>
      <c r="J37" s="1165"/>
      <c r="K37" s="296">
        <v>350588</v>
      </c>
      <c r="L37" s="296">
        <v>478</v>
      </c>
      <c r="M37" s="297">
        <v>1150</v>
      </c>
      <c r="N37" s="298">
        <v>-58.4</v>
      </c>
    </row>
    <row r="38" spans="1:16" ht="27" customHeight="1">
      <c r="A38" s="250"/>
      <c r="B38" s="246"/>
      <c r="C38" s="246"/>
      <c r="D38" s="246"/>
      <c r="E38" s="246"/>
      <c r="F38" s="246"/>
      <c r="G38" s="1166" t="s">
        <v>512</v>
      </c>
      <c r="H38" s="1167"/>
      <c r="I38" s="1167"/>
      <c r="J38" s="1168"/>
      <c r="K38" s="299">
        <v>106</v>
      </c>
      <c r="L38" s="299">
        <v>0</v>
      </c>
      <c r="M38" s="300">
        <v>1</v>
      </c>
      <c r="N38" s="301">
        <v>-100</v>
      </c>
      <c r="O38" s="295"/>
    </row>
    <row r="39" spans="1:16" ht="13.2">
      <c r="A39" s="250"/>
      <c r="B39" s="246"/>
      <c r="C39" s="246"/>
      <c r="D39" s="246"/>
      <c r="E39" s="246"/>
      <c r="F39" s="246"/>
      <c r="G39" s="1166" t="s">
        <v>513</v>
      </c>
      <c r="H39" s="1167"/>
      <c r="I39" s="1167"/>
      <c r="J39" s="1168"/>
      <c r="K39" s="302">
        <v>-6583561</v>
      </c>
      <c r="L39" s="302">
        <v>-8971</v>
      </c>
      <c r="M39" s="303">
        <v>-17392</v>
      </c>
      <c r="N39" s="304">
        <v>-48.4</v>
      </c>
      <c r="O39" s="295"/>
    </row>
    <row r="40" spans="1:16" ht="27" customHeight="1">
      <c r="A40" s="250"/>
      <c r="B40" s="246"/>
      <c r="C40" s="246"/>
      <c r="D40" s="246"/>
      <c r="E40" s="246"/>
      <c r="F40" s="246"/>
      <c r="G40" s="1163" t="s">
        <v>514</v>
      </c>
      <c r="H40" s="1164"/>
      <c r="I40" s="1164"/>
      <c r="J40" s="1165"/>
      <c r="K40" s="302">
        <v>-20357830</v>
      </c>
      <c r="L40" s="302">
        <v>-27741</v>
      </c>
      <c r="M40" s="303">
        <v>-34463</v>
      </c>
      <c r="N40" s="304">
        <v>-19.5</v>
      </c>
      <c r="O40" s="295"/>
    </row>
    <row r="41" spans="1:16" ht="13.2">
      <c r="A41" s="250"/>
      <c r="B41" s="246"/>
      <c r="C41" s="246"/>
      <c r="D41" s="246"/>
      <c r="E41" s="246"/>
      <c r="F41" s="246"/>
      <c r="G41" s="1169" t="s">
        <v>281</v>
      </c>
      <c r="H41" s="1170"/>
      <c r="I41" s="1170"/>
      <c r="J41" s="1171"/>
      <c r="K41" s="296">
        <v>12902142</v>
      </c>
      <c r="L41" s="302">
        <v>17582</v>
      </c>
      <c r="M41" s="303">
        <v>19023</v>
      </c>
      <c r="N41" s="304">
        <v>-7.6</v>
      </c>
      <c r="O41" s="295"/>
    </row>
    <row r="42" spans="1:16" ht="13.2">
      <c r="A42" s="250"/>
      <c r="B42" s="246"/>
      <c r="C42" s="246"/>
      <c r="D42" s="246"/>
      <c r="E42" s="246"/>
      <c r="F42" s="246"/>
      <c r="G42" s="305" t="s">
        <v>515</v>
      </c>
      <c r="H42" s="246"/>
      <c r="I42" s="246"/>
      <c r="J42" s="246"/>
      <c r="K42" s="246"/>
      <c r="L42" s="246"/>
      <c r="M42" s="273"/>
      <c r="N42" s="273"/>
      <c r="O42" s="295"/>
    </row>
    <row r="43" spans="1:16" ht="13.2">
      <c r="A43" s="250"/>
      <c r="B43" s="246"/>
      <c r="C43" s="246"/>
      <c r="D43" s="246"/>
      <c r="E43" s="246"/>
      <c r="F43" s="246"/>
      <c r="G43" s="246"/>
      <c r="H43" s="246"/>
      <c r="I43" s="246"/>
      <c r="J43" s="246"/>
      <c r="K43" s="246"/>
      <c r="L43" s="306"/>
      <c r="M43" s="273"/>
      <c r="N43" s="246"/>
      <c r="O43" s="295"/>
    </row>
    <row r="44" spans="1:16" ht="13.2">
      <c r="A44" s="250"/>
      <c r="B44" s="246"/>
      <c r="C44" s="246"/>
      <c r="D44" s="246"/>
      <c r="E44" s="246"/>
      <c r="F44" s="246"/>
      <c r="G44" s="246"/>
      <c r="H44" s="246"/>
      <c r="I44" s="246"/>
      <c r="J44" s="246"/>
      <c r="K44" s="246"/>
      <c r="L44" s="246"/>
      <c r="M44" s="273"/>
      <c r="N44" s="246"/>
    </row>
    <row r="45" spans="1:16" ht="13.2">
      <c r="A45" s="248"/>
      <c r="B45" s="248"/>
      <c r="C45" s="248"/>
      <c r="D45" s="248"/>
      <c r="E45" s="248"/>
      <c r="F45" s="248"/>
      <c r="G45" s="248"/>
      <c r="H45" s="248"/>
      <c r="I45" s="248"/>
      <c r="J45" s="248"/>
      <c r="K45" s="248"/>
      <c r="L45" s="248"/>
      <c r="M45" s="307"/>
      <c r="N45" s="248"/>
      <c r="O45" s="248"/>
      <c r="P45" s="246"/>
    </row>
    <row r="46" spans="1:16" ht="13.2">
      <c r="A46" s="308"/>
      <c r="B46" s="308"/>
      <c r="C46" s="308"/>
      <c r="D46" s="308"/>
      <c r="E46" s="308"/>
      <c r="F46" s="308"/>
      <c r="G46" s="308"/>
      <c r="H46" s="308"/>
      <c r="I46" s="308"/>
      <c r="J46" s="308"/>
      <c r="K46" s="308"/>
      <c r="L46" s="308"/>
      <c r="M46" s="308"/>
      <c r="N46" s="308"/>
      <c r="O46" s="308"/>
      <c r="P46" s="246"/>
    </row>
    <row r="47" spans="1:16" ht="17.25" customHeight="1">
      <c r="A47" s="309" t="s">
        <v>516</v>
      </c>
      <c r="B47" s="246"/>
      <c r="C47" s="246"/>
      <c r="D47" s="246"/>
      <c r="E47" s="246"/>
      <c r="F47" s="246"/>
      <c r="G47" s="246"/>
      <c r="H47" s="246"/>
      <c r="I47" s="246"/>
      <c r="J47" s="246"/>
      <c r="K47" s="246"/>
      <c r="L47" s="246"/>
      <c r="M47" s="246"/>
      <c r="N47" s="246"/>
    </row>
    <row r="48" spans="1:16" ht="13.2">
      <c r="A48" s="250"/>
      <c r="B48" s="246"/>
      <c r="C48" s="246"/>
      <c r="D48" s="246"/>
      <c r="E48" s="246"/>
      <c r="F48" s="246"/>
      <c r="G48" s="310" t="s">
        <v>517</v>
      </c>
      <c r="H48" s="310"/>
      <c r="I48" s="310"/>
      <c r="J48" s="310"/>
      <c r="K48" s="310"/>
      <c r="L48" s="310"/>
      <c r="M48" s="311"/>
      <c r="N48" s="310"/>
    </row>
    <row r="49" spans="1:14" ht="13.5" customHeight="1">
      <c r="A49" s="250"/>
      <c r="B49" s="246"/>
      <c r="C49" s="246"/>
      <c r="D49" s="246"/>
      <c r="E49" s="246"/>
      <c r="F49" s="246"/>
      <c r="G49" s="312"/>
      <c r="H49" s="313"/>
      <c r="I49" s="1158" t="s">
        <v>483</v>
      </c>
      <c r="J49" s="1160" t="s">
        <v>518</v>
      </c>
      <c r="K49" s="1161"/>
      <c r="L49" s="1161"/>
      <c r="M49" s="1161"/>
      <c r="N49" s="1162"/>
    </row>
    <row r="50" spans="1:14" ht="13.2">
      <c r="A50" s="250"/>
      <c r="B50" s="246"/>
      <c r="C50" s="246"/>
      <c r="D50" s="246"/>
      <c r="E50" s="246"/>
      <c r="F50" s="246"/>
      <c r="G50" s="314"/>
      <c r="H50" s="315"/>
      <c r="I50" s="1159"/>
      <c r="J50" s="316" t="s">
        <v>519</v>
      </c>
      <c r="K50" s="317" t="s">
        <v>520</v>
      </c>
      <c r="L50" s="318" t="s">
        <v>521</v>
      </c>
      <c r="M50" s="319" t="s">
        <v>522</v>
      </c>
      <c r="N50" s="320" t="s">
        <v>523</v>
      </c>
    </row>
    <row r="51" spans="1:14" ht="13.2">
      <c r="A51" s="250"/>
      <c r="B51" s="246"/>
      <c r="C51" s="246"/>
      <c r="D51" s="246"/>
      <c r="E51" s="246"/>
      <c r="F51" s="246"/>
      <c r="G51" s="312" t="s">
        <v>524</v>
      </c>
      <c r="H51" s="313"/>
      <c r="I51" s="321">
        <v>35029319</v>
      </c>
      <c r="J51" s="322">
        <v>47866</v>
      </c>
      <c r="K51" s="323">
        <v>2.6</v>
      </c>
      <c r="L51" s="324">
        <v>47129</v>
      </c>
      <c r="M51" s="325">
        <v>7.5</v>
      </c>
      <c r="N51" s="326">
        <v>-4.9000000000000004</v>
      </c>
    </row>
    <row r="52" spans="1:14" ht="13.2">
      <c r="A52" s="250"/>
      <c r="B52" s="246"/>
      <c r="C52" s="246"/>
      <c r="D52" s="246"/>
      <c r="E52" s="246"/>
      <c r="F52" s="246"/>
      <c r="G52" s="327"/>
      <c r="H52" s="328" t="s">
        <v>525</v>
      </c>
      <c r="I52" s="329">
        <v>16484459</v>
      </c>
      <c r="J52" s="330">
        <v>22525</v>
      </c>
      <c r="K52" s="331">
        <v>-7.8</v>
      </c>
      <c r="L52" s="332">
        <v>23069</v>
      </c>
      <c r="M52" s="333">
        <v>-2.7</v>
      </c>
      <c r="N52" s="334">
        <v>-5.0999999999999996</v>
      </c>
    </row>
    <row r="53" spans="1:14" ht="13.2">
      <c r="A53" s="250"/>
      <c r="B53" s="246"/>
      <c r="C53" s="246"/>
      <c r="D53" s="246"/>
      <c r="E53" s="246"/>
      <c r="F53" s="246"/>
      <c r="G53" s="312" t="s">
        <v>526</v>
      </c>
      <c r="H53" s="313"/>
      <c r="I53" s="321">
        <v>46155053</v>
      </c>
      <c r="J53" s="322">
        <v>62857</v>
      </c>
      <c r="K53" s="323">
        <v>31.3</v>
      </c>
      <c r="L53" s="324">
        <v>50848</v>
      </c>
      <c r="M53" s="325">
        <v>7.9</v>
      </c>
      <c r="N53" s="326">
        <v>23.4</v>
      </c>
    </row>
    <row r="54" spans="1:14" ht="13.2">
      <c r="A54" s="250"/>
      <c r="B54" s="246"/>
      <c r="C54" s="246"/>
      <c r="D54" s="246"/>
      <c r="E54" s="246"/>
      <c r="F54" s="246"/>
      <c r="G54" s="327"/>
      <c r="H54" s="328" t="s">
        <v>525</v>
      </c>
      <c r="I54" s="329">
        <v>20273505</v>
      </c>
      <c r="J54" s="330">
        <v>27610</v>
      </c>
      <c r="K54" s="331">
        <v>22.6</v>
      </c>
      <c r="L54" s="332">
        <v>22583</v>
      </c>
      <c r="M54" s="333">
        <v>-2.1</v>
      </c>
      <c r="N54" s="334">
        <v>24.7</v>
      </c>
    </row>
    <row r="55" spans="1:14" ht="13.2">
      <c r="A55" s="250"/>
      <c r="B55" s="246"/>
      <c r="C55" s="246"/>
      <c r="D55" s="246"/>
      <c r="E55" s="246"/>
      <c r="F55" s="246"/>
      <c r="G55" s="312" t="s">
        <v>527</v>
      </c>
      <c r="H55" s="313"/>
      <c r="I55" s="321">
        <v>43797085</v>
      </c>
      <c r="J55" s="322">
        <v>59595</v>
      </c>
      <c r="K55" s="323">
        <v>-5.2</v>
      </c>
      <c r="L55" s="324">
        <v>53572</v>
      </c>
      <c r="M55" s="325">
        <v>5.4</v>
      </c>
      <c r="N55" s="326">
        <v>-10.6</v>
      </c>
    </row>
    <row r="56" spans="1:14" ht="13.2">
      <c r="A56" s="250"/>
      <c r="B56" s="246"/>
      <c r="C56" s="246"/>
      <c r="D56" s="246"/>
      <c r="E56" s="246"/>
      <c r="F56" s="246"/>
      <c r="G56" s="327"/>
      <c r="H56" s="328" t="s">
        <v>525</v>
      </c>
      <c r="I56" s="329">
        <v>19270159</v>
      </c>
      <c r="J56" s="330">
        <v>26221</v>
      </c>
      <c r="K56" s="331">
        <v>-5</v>
      </c>
      <c r="L56" s="332">
        <v>25259</v>
      </c>
      <c r="M56" s="333">
        <v>11.8</v>
      </c>
      <c r="N56" s="334">
        <v>-16.8</v>
      </c>
    </row>
    <row r="57" spans="1:14" ht="13.2">
      <c r="A57" s="250"/>
      <c r="B57" s="246"/>
      <c r="C57" s="246"/>
      <c r="D57" s="246"/>
      <c r="E57" s="246"/>
      <c r="F57" s="246"/>
      <c r="G57" s="312" t="s">
        <v>528</v>
      </c>
      <c r="H57" s="313"/>
      <c r="I57" s="321">
        <v>48498664</v>
      </c>
      <c r="J57" s="322">
        <v>65964</v>
      </c>
      <c r="K57" s="323">
        <v>10.7</v>
      </c>
      <c r="L57" s="324">
        <v>51898</v>
      </c>
      <c r="M57" s="325">
        <v>-3.1</v>
      </c>
      <c r="N57" s="326">
        <v>13.8</v>
      </c>
    </row>
    <row r="58" spans="1:14" ht="13.2">
      <c r="A58" s="250"/>
      <c r="B58" s="246"/>
      <c r="C58" s="246"/>
      <c r="D58" s="246"/>
      <c r="E58" s="246"/>
      <c r="F58" s="246"/>
      <c r="G58" s="327"/>
      <c r="H58" s="328" t="s">
        <v>525</v>
      </c>
      <c r="I58" s="329">
        <v>18293782</v>
      </c>
      <c r="J58" s="330">
        <v>24882</v>
      </c>
      <c r="K58" s="331">
        <v>-5.0999999999999996</v>
      </c>
      <c r="L58" s="332">
        <v>25986</v>
      </c>
      <c r="M58" s="333">
        <v>2.9</v>
      </c>
      <c r="N58" s="334">
        <v>-8</v>
      </c>
    </row>
    <row r="59" spans="1:14" ht="13.2">
      <c r="A59" s="250"/>
      <c r="B59" s="246"/>
      <c r="C59" s="246"/>
      <c r="D59" s="246"/>
      <c r="E59" s="246"/>
      <c r="F59" s="246"/>
      <c r="G59" s="312" t="s">
        <v>529</v>
      </c>
      <c r="H59" s="313"/>
      <c r="I59" s="321">
        <v>35216074</v>
      </c>
      <c r="J59" s="322">
        <v>47989</v>
      </c>
      <c r="K59" s="323">
        <v>-27.2</v>
      </c>
      <c r="L59" s="324">
        <v>51684</v>
      </c>
      <c r="M59" s="325">
        <v>-0.4</v>
      </c>
      <c r="N59" s="326">
        <v>-26.8</v>
      </c>
    </row>
    <row r="60" spans="1:14" ht="13.2">
      <c r="A60" s="250"/>
      <c r="B60" s="246"/>
      <c r="C60" s="246"/>
      <c r="D60" s="246"/>
      <c r="E60" s="246"/>
      <c r="F60" s="246"/>
      <c r="G60" s="327"/>
      <c r="H60" s="328" t="s">
        <v>525</v>
      </c>
      <c r="I60" s="335">
        <v>11776702</v>
      </c>
      <c r="J60" s="330">
        <v>16048</v>
      </c>
      <c r="K60" s="331">
        <v>-35.5</v>
      </c>
      <c r="L60" s="332">
        <v>26671</v>
      </c>
      <c r="M60" s="333">
        <v>2.6</v>
      </c>
      <c r="N60" s="334">
        <v>-38.1</v>
      </c>
    </row>
    <row r="61" spans="1:14" ht="13.2">
      <c r="A61" s="250"/>
      <c r="B61" s="246"/>
      <c r="C61" s="246"/>
      <c r="D61" s="246"/>
      <c r="E61" s="246"/>
      <c r="F61" s="246"/>
      <c r="G61" s="312" t="s">
        <v>530</v>
      </c>
      <c r="H61" s="336"/>
      <c r="I61" s="337">
        <v>41739239</v>
      </c>
      <c r="J61" s="338">
        <v>56854</v>
      </c>
      <c r="K61" s="339">
        <v>2.4</v>
      </c>
      <c r="L61" s="340">
        <v>51026</v>
      </c>
      <c r="M61" s="341">
        <v>3.5</v>
      </c>
      <c r="N61" s="326">
        <v>-1.1000000000000001</v>
      </c>
    </row>
    <row r="62" spans="1:14" ht="13.2">
      <c r="A62" s="250"/>
      <c r="B62" s="246"/>
      <c r="C62" s="246"/>
      <c r="D62" s="246"/>
      <c r="E62" s="246"/>
      <c r="F62" s="246"/>
      <c r="G62" s="327"/>
      <c r="H62" s="328" t="s">
        <v>525</v>
      </c>
      <c r="I62" s="329">
        <v>17219721</v>
      </c>
      <c r="J62" s="330">
        <v>23457</v>
      </c>
      <c r="K62" s="331">
        <v>-6.2</v>
      </c>
      <c r="L62" s="332">
        <v>24714</v>
      </c>
      <c r="M62" s="333">
        <v>2.5</v>
      </c>
      <c r="N62" s="334">
        <v>-8.6999999999999993</v>
      </c>
    </row>
    <row r="63" spans="1:14" ht="13.2">
      <c r="A63" s="250"/>
      <c r="B63" s="246"/>
      <c r="C63" s="246"/>
      <c r="D63" s="246"/>
      <c r="E63" s="246"/>
      <c r="F63" s="246"/>
      <c r="G63" s="246"/>
      <c r="H63" s="246"/>
      <c r="I63" s="246"/>
      <c r="J63" s="246"/>
      <c r="K63" s="246"/>
      <c r="L63" s="246"/>
      <c r="M63" s="246"/>
      <c r="N63" s="246"/>
    </row>
    <row r="64" spans="1:14" ht="13.2">
      <c r="A64" s="250"/>
      <c r="B64" s="246"/>
      <c r="C64" s="246"/>
      <c r="D64" s="246"/>
      <c r="E64" s="246"/>
      <c r="F64" s="246"/>
      <c r="G64" s="246"/>
      <c r="H64" s="246"/>
      <c r="I64" s="246"/>
      <c r="J64" s="246"/>
      <c r="K64" s="246"/>
      <c r="L64" s="246"/>
      <c r="M64" s="246"/>
      <c r="N64" s="246"/>
    </row>
    <row r="65" spans="1:16" ht="13.2">
      <c r="A65" s="250"/>
      <c r="B65" s="246"/>
      <c r="C65" s="246"/>
      <c r="D65" s="246"/>
      <c r="E65" s="246"/>
      <c r="F65" s="246"/>
      <c r="G65" s="246"/>
      <c r="H65" s="246"/>
      <c r="I65" s="246"/>
      <c r="J65" s="246"/>
      <c r="K65" s="246"/>
      <c r="L65" s="246"/>
      <c r="M65" s="246"/>
      <c r="N65" s="246"/>
    </row>
    <row r="66" spans="1:16" ht="13.2">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2" hidden="1">
      <c r="G70" s="246"/>
      <c r="H70" s="246"/>
      <c r="I70" s="246"/>
      <c r="J70" s="246"/>
      <c r="K70" s="246"/>
      <c r="L70" s="246"/>
      <c r="M70" s="246"/>
      <c r="N70" s="246"/>
    </row>
    <row r="71" spans="1:16" ht="13.2" hidden="1">
      <c r="G71" s="246"/>
      <c r="H71" s="246"/>
      <c r="I71" s="246"/>
      <c r="J71" s="246"/>
      <c r="K71" s="246"/>
      <c r="L71" s="246"/>
      <c r="M71" s="246"/>
      <c r="N71" s="246"/>
    </row>
    <row r="72" spans="1:16" ht="13.2" hidden="1">
      <c r="G72" s="246"/>
      <c r="H72" s="246"/>
      <c r="I72" s="246"/>
      <c r="J72" s="246"/>
      <c r="K72" s="246"/>
      <c r="L72" s="246"/>
      <c r="M72" s="246"/>
      <c r="N72" s="246"/>
    </row>
    <row r="73" spans="1:16" ht="13.2" hidden="1">
      <c r="G73" s="246"/>
      <c r="H73" s="246"/>
      <c r="I73" s="246"/>
      <c r="J73" s="246"/>
      <c r="K73" s="246"/>
      <c r="L73" s="246"/>
      <c r="M73" s="246"/>
      <c r="N73" s="246"/>
    </row>
    <row r="74" spans="1:16" ht="13.2"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B2" s="243"/>
      <c r="T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c r="B2" s="243"/>
      <c r="T2" s="243"/>
    </row>
    <row r="3" spans="1: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row r="5" spans="1:34" ht="13.2"/>
    <row r="6" spans="1:34" ht="13.2"/>
    <row r="7" spans="1:34" ht="13.2"/>
    <row r="8" spans="1:34" ht="13.2"/>
    <row r="9" spans="1:34" ht="13.2">
      <c r="AH9" s="243"/>
    </row>
    <row r="10" spans="1:34" ht="13.2"/>
    <row r="11" spans="1:34" ht="13.2"/>
    <row r="12" spans="1:34" ht="13.2"/>
    <row r="13" spans="1:34" ht="13.2"/>
    <row r="14" spans="1:34" ht="13.2"/>
    <row r="15" spans="1:34" ht="13.2"/>
    <row r="16" spans="1: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532</v>
      </c>
      <c r="G46" s="8" t="s">
        <v>533</v>
      </c>
      <c r="H46" s="8" t="s">
        <v>534</v>
      </c>
      <c r="I46" s="8" t="s">
        <v>535</v>
      </c>
      <c r="J46" s="9" t="s">
        <v>536</v>
      </c>
    </row>
    <row r="47" spans="2:10" ht="57.75" customHeight="1">
      <c r="B47" s="10"/>
      <c r="C47" s="1172" t="s">
        <v>3</v>
      </c>
      <c r="D47" s="1172"/>
      <c r="E47" s="1173"/>
      <c r="F47" s="11">
        <v>6.86</v>
      </c>
      <c r="G47" s="12">
        <v>6.29</v>
      </c>
      <c r="H47" s="12">
        <v>6.27</v>
      </c>
      <c r="I47" s="12">
        <v>6.33</v>
      </c>
      <c r="J47" s="13">
        <v>4.4000000000000004</v>
      </c>
    </row>
    <row r="48" spans="2:10" ht="57.75" customHeight="1">
      <c r="B48" s="14"/>
      <c r="C48" s="1174" t="s">
        <v>4</v>
      </c>
      <c r="D48" s="1174"/>
      <c r="E48" s="1175"/>
      <c r="F48" s="15">
        <v>1.82</v>
      </c>
      <c r="G48" s="16">
        <v>2.15</v>
      </c>
      <c r="H48" s="16">
        <v>1.87</v>
      </c>
      <c r="I48" s="16">
        <v>2.58</v>
      </c>
      <c r="J48" s="17">
        <v>3.16</v>
      </c>
    </row>
    <row r="49" spans="2:10" ht="57.75" customHeight="1" thickBot="1">
      <c r="B49" s="18"/>
      <c r="C49" s="1176" t="s">
        <v>5</v>
      </c>
      <c r="D49" s="1176"/>
      <c r="E49" s="1177"/>
      <c r="F49" s="19" t="s">
        <v>537</v>
      </c>
      <c r="G49" s="20" t="s">
        <v>538</v>
      </c>
      <c r="H49" s="20" t="s">
        <v>539</v>
      </c>
      <c r="I49" s="20">
        <v>0.72</v>
      </c>
      <c r="J49" s="21" t="s">
        <v>540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2018-11-01T02:09:28Z</cp:lastPrinted>
  <dcterms:created xsi:type="dcterms:W3CDTF">2018-01-24T06:27:54Z</dcterms:created>
  <dcterms:modified xsi:type="dcterms:W3CDTF">2018-11-28T10:38:28Z</dcterms:modified>
</cp:coreProperties>
</file>