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48札幌市\"/>
    </mc:Choice>
  </mc:AlternateContent>
  <workbookProtection workbookAlgorithmName="SHA-512" workbookHashValue="OcNIYMSDn9eOIh0dCX2t/IUE1QI0b+DfzkKorl/tExcUcOt7Q/sVfoz4PhpSnVoSUAFEyWopoqNeOzdf0RW7lg==" workbookSaltValue="2zj/GEgQAk2s6V34Wc/K8w==" workbookSpinCount="100000" lockStructure="1"/>
  <bookViews>
    <workbookView xWindow="0" yWindow="0" windowWidth="23040" windowHeight="9144"/>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BZ76" i="4"/>
  <c r="IT76" i="4"/>
  <c r="HJ30" i="4"/>
  <c r="CS30" i="4"/>
  <c r="MA51" i="4"/>
  <c r="C11" i="5"/>
  <c r="D11" i="5"/>
  <c r="E11" i="5"/>
  <c r="B11" i="5"/>
  <c r="BZ30" i="4" l="1"/>
  <c r="BK76" i="4"/>
  <c r="LH51" i="4"/>
  <c r="LT76" i="4"/>
  <c r="LH30" i="4"/>
  <c r="GQ51" i="4"/>
  <c r="IE76" i="4"/>
  <c r="BZ51" i="4"/>
  <c r="GQ30" i="4"/>
  <c r="HP76" i="4"/>
  <c r="BG30" i="4"/>
  <c r="KO51" i="4"/>
  <c r="BG51" i="4"/>
  <c r="AV76" i="4"/>
  <c r="LE76" i="4"/>
  <c r="FX51" i="4"/>
  <c r="KO30" i="4"/>
  <c r="FX30" i="4"/>
  <c r="KP76" i="4"/>
  <c r="FE51" i="4"/>
  <c r="HA76" i="4"/>
  <c r="AN51" i="4"/>
  <c r="FE30" i="4"/>
  <c r="AN30" i="4"/>
  <c r="JV30" i="4"/>
  <c r="AG76" i="4"/>
  <c r="JV51" i="4"/>
  <c r="R76" i="4"/>
  <c r="KA76" i="4"/>
  <c r="EL51" i="4"/>
  <c r="JC30" i="4"/>
  <c r="GL76" i="4"/>
  <c r="U51" i="4"/>
  <c r="EL30" i="4"/>
  <c r="JC51" i="4"/>
  <c r="U30" i="4"/>
</calcChain>
</file>

<file path=xl/sharedStrings.xml><?xml version="1.0" encoding="utf-8"?>
<sst xmlns="http://schemas.openxmlformats.org/spreadsheetml/2006/main" count="288" uniqueCount="140">
  <si>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</si>
  <si>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</si>
  <si>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</si>
  <si>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</si>
  <si>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</si>
  <si>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</si>
  <si>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</si>
  <si>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</si>
  <si>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</si>
  <si>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</si>
  <si>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</si>
  <si>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</si>
  <si>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</si>
  <si>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</si>
  <si>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</si>
  <si>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</si>
  <si>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</si>
  <si>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</si>
  <si>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</si>
  <si>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</si>
  <si>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</si>
  <si>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</si>
  <si>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</si>
  <si>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</si>
  <si>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</si>
  <si>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</si>
  <si>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</si>
  <si>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</si>
  <si>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</si>
  <si>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</si>
  <si>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</si>
  <si>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</si>
  <si>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</si>
  <si>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</si>
  <si>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</si>
  <si>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</si>
  <si>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</si>
  <si>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</si>
  <si>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</si>
  <si>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</si>
  <si>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</si>
  <si>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</si>
  <si>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</si>
  <si>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</si>
  <si>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</si>
  <si>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</si>
  <si>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</si>
  <si>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</si>
  <si>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</si>
  <si>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</si>
  <si>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</si>
  <si>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</si>
  <si>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</si>
  <si>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</si>
  <si>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</si>
  <si>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</si>
  <si>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</si>
  <si>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</si>
  <si>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</si>
  <si>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</si>
  <si>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</si>
  <si>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</si>
  <si>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</si>
  <si>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</si>
  <si>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</si>
  <si>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</si>
  <si>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</si>
  <si>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</si>
  <si>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</si>
  <si>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</si>
  <si>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</si>
  <si>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</si>
  <si>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</si>
  <si>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</si>
  <si>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</si>
  <si>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</si>
  <si>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</si>
  <si>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</si>
  <si>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</si>
  <si>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</si>
  <si>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</si>
  <si>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</si>
  <si>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</si>
  <si>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</si>
  <si>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</si>
  <si>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</si>
  <si>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</si>
  <si>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</si>
  <si>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</si>
  <si>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</si>
  <si>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</si>
  <si>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</si>
  <si>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</si>
  <si>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</si>
  <si>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</si>
  <si>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</si>
  <si>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</si>
  <si>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</si>
  <si>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</si>
  <si>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</si>
  <si>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</si>
  <si>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</si>
  <si>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</si>
  <si>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</si>
  <si>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</si>
  <si>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</si>
  <si>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</si>
  <si>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</si>
  <si>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</si>
  <si>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</si>
  <si>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</si>
  <si>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</si>
  <si>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</si>
  <si>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</si>
  <si>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</si>
  <si>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</si>
  <si>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</si>
  <si>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</si>
  <si>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札幌市</t>
  </si>
  <si>
    <t>円山公園駐車場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</si>
  <si>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</si>
  <si>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</si>
  <si>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</si>
  <si>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</si>
  <si>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</si>
  <si>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</si>
  <si>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</si>
  <si>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</si>
  <si>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</si>
  <si>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</si>
  <si>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</si>
  <si>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</si>
  <si>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</si>
  <si>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</si>
  <si>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</si>
  <si>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</si>
  <si>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企業債残高対料金収入比率については、27年度以降数値が高くなっているが、これは27年度に施設の改修を行ったためである。初期の整備費や修繕費と比べて設備投資見込額は高いものではなく、上記１のとおり収益の状況はおおむね良好であり、将来の企業債の償還について支障はないものと判断できる。
</t>
    <phoneticPr fontId="5"/>
  </si>
  <si>
    <t>稼働率が全体平均を大きく下回っているが、当該施設の利用者は動物園の来園者が大部分を占めており、冬期は夏期に比べて利用者が極端に減少するため、施設の一部を冬期間閉鎖していることが原因と考えられる。</t>
    <phoneticPr fontId="5"/>
  </si>
  <si>
    <t>円山公園駐車場事業の経営については、指定管理者制度を採用しており、収益等の状況からも経営の効率性、健全性は良好と考えられる。
施設の老朽化が進んだ箇所については、収益の範囲において計画的に修繕を施すことで、安定経営に努めていく。</t>
    <phoneticPr fontId="5"/>
  </si>
  <si>
    <t>収益的収支比率については、過去５年の推移をみると類似団体体平均値を下回っている年もあるが、おおむね100％を超えており、ここ数年では単年度収支について黒字を維持している。平成29年度から他会計補助金比率及び駐車台数一台当たりの他会計補助金額が生じているが、これは減債基金からの繰入金で、全て平成27年度に施設改修を実施した際の、公債償還費に充てられている。売上高ＧＯＰ比率及びＥＢＩＴＤＡについては、いずれも類似団体平均を上回っており、当該事業の収益性は高いものと判断できる。</t>
    <rPh sb="85" eb="87">
      <t>ヘイセイ</t>
    </rPh>
    <rPh sb="89" eb="91">
      <t>ネンド</t>
    </rPh>
    <rPh sb="93" eb="94">
      <t>ホカ</t>
    </rPh>
    <rPh sb="94" eb="96">
      <t>カイケイ</t>
    </rPh>
    <rPh sb="96" eb="99">
      <t>ホジョキン</t>
    </rPh>
    <rPh sb="99" eb="101">
      <t>ヒリツ</t>
    </rPh>
    <rPh sb="101" eb="102">
      <t>オヨ</t>
    </rPh>
    <rPh sb="103" eb="105">
      <t>チュウシャ</t>
    </rPh>
    <rPh sb="105" eb="107">
      <t>ダイスウ</t>
    </rPh>
    <rPh sb="107" eb="109">
      <t>イチダイ</t>
    </rPh>
    <rPh sb="109" eb="110">
      <t>ア</t>
    </rPh>
    <rPh sb="113" eb="114">
      <t>タ</t>
    </rPh>
    <rPh sb="114" eb="116">
      <t>カイケイ</t>
    </rPh>
    <rPh sb="116" eb="118">
      <t>ホジョ</t>
    </rPh>
    <rPh sb="118" eb="120">
      <t>キンガク</t>
    </rPh>
    <rPh sb="121" eb="122">
      <t>ショウ</t>
    </rPh>
    <rPh sb="131" eb="133">
      <t>ゲンサイ</t>
    </rPh>
    <rPh sb="133" eb="135">
      <t>キキン</t>
    </rPh>
    <rPh sb="138" eb="140">
      <t>クリイレ</t>
    </rPh>
    <rPh sb="140" eb="141">
      <t>キン</t>
    </rPh>
    <rPh sb="143" eb="144">
      <t>スベ</t>
    </rPh>
    <rPh sb="145" eb="147">
      <t>ヘイセイ</t>
    </rPh>
    <rPh sb="149" eb="151">
      <t>ネンド</t>
    </rPh>
    <rPh sb="152" eb="154">
      <t>シセツ</t>
    </rPh>
    <rPh sb="154" eb="156">
      <t>カイシュウ</t>
    </rPh>
    <rPh sb="157" eb="159">
      <t>ジッシ</t>
    </rPh>
    <rPh sb="161" eb="162">
      <t>サイ</t>
    </rPh>
    <rPh sb="164" eb="166">
      <t>コウサイ</t>
    </rPh>
    <rPh sb="166" eb="168">
      <t>ショウカン</t>
    </rPh>
    <rPh sb="168" eb="169">
      <t>ヒ</t>
    </rPh>
    <rPh sb="170" eb="17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</si>
</sst>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108</c:v>
                </c:pt>
                <c:pt idx="1">
                  <c:v>97</c:v>
                </c:pt>
                <c:pt idx="2">
                  <c:v>464</c:v>
                </c:pt>
                <c:pt idx="3">
                  <c:v>289</c:v>
                </c:pt>
                <c:pt idx="4">
                  <c:v>237.7</c:v>
                </c:pt>
              </c:numCache>
            </c:numRef>
          </c:val>
          <c:extLst xmlns:c16r2="http://schemas.microsoft.com/office/drawing/2015/06/chart">
            <c:ext xmlns:c16="http://schemas.microsoft.com/office/drawing/2014/chart" uri="{C3380CC4-5D6E-409C-BE32-E72D297353CC}">
              <c16:uniqueId val="{00000000-5FC3-443A-80A9-E3DD2DCA7B9D}"/>
            </c:ext>
          </c:extLst>
        </c:ser>
        <c:dLbls>
          <c:showLegendKey val="0"/>
          <c:showVal val="0"/>
          <c:showCatName val="0"/>
          <c:showSerName val="0"/>
          <c:showPercent val="0"/>
          <c:showBubbleSize val="0"/>
        </c:dLbls>
        <c:gapWidth val="150"/>
        <c:axId val="248747232"/>
        <c:axId val="24874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5FC3-443A-80A9-E3DD2DCA7B9D}"/>
            </c:ext>
          </c:extLst>
        </c:ser>
        <c:dLbls>
          <c:showLegendKey val="0"/>
          <c:showVal val="0"/>
          <c:showCatName val="0"/>
          <c:showSerName val="0"/>
          <c:showPercent val="0"/>
          <c:showBubbleSize val="0"/>
        </c:dLbls>
        <c:marker val="1"/>
        <c:smooth val="0"/>
        <c:axId val="248747232"/>
        <c:axId val="248747624"/>
      </c:lineChart>
      <c:dateAx>
        <c:axId val="248747232"/>
        <c:scaling>
          <c:orientation val="minMax"/>
        </c:scaling>
        <c:delete val="1"/>
        <c:axPos val="b"/>
        <c:numFmt formatCode="ge" sourceLinked="1"/>
        <c:majorTickMark val="none"/>
        <c:minorTickMark val="none"/>
        <c:tickLblPos val="none"/>
        <c:crossAx val="248747624"/>
        <c:crosses val="autoZero"/>
        <c:auto val="1"/>
        <c:lblOffset val="100"/>
        <c:baseTimeUnit val="years"/>
      </c:dateAx>
      <c:valAx>
        <c:axId val="24874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7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57</c:v>
                </c:pt>
                <c:pt idx="1">
                  <c:v>14</c:v>
                </c:pt>
                <c:pt idx="2">
                  <c:v>400</c:v>
                </c:pt>
                <c:pt idx="3">
                  <c:v>401</c:v>
                </c:pt>
                <c:pt idx="4">
                  <c:v>377.1</c:v>
                </c:pt>
              </c:numCache>
            </c:numRef>
          </c:val>
          <c:extLst xmlns:c16r2="http://schemas.microsoft.com/office/drawing/2015/06/chart">
            <c:ext xmlns:c16="http://schemas.microsoft.com/office/drawing/2014/chart" uri="{C3380CC4-5D6E-409C-BE32-E72D297353CC}">
              <c16:uniqueId val="{00000000-0A6E-497A-8E32-9E43D6641A9A}"/>
            </c:ext>
          </c:extLst>
        </c:ser>
        <c:dLbls>
          <c:showLegendKey val="0"/>
          <c:showVal val="0"/>
          <c:showCatName val="0"/>
          <c:showSerName val="0"/>
          <c:showPercent val="0"/>
          <c:showBubbleSize val="0"/>
        </c:dLbls>
        <c:gapWidth val="150"/>
        <c:axId val="248748408"/>
        <c:axId val="2487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0A6E-497A-8E32-9E43D6641A9A}"/>
            </c:ext>
          </c:extLst>
        </c:ser>
        <c:dLbls>
          <c:showLegendKey val="0"/>
          <c:showVal val="0"/>
          <c:showCatName val="0"/>
          <c:showSerName val="0"/>
          <c:showPercent val="0"/>
          <c:showBubbleSize val="0"/>
        </c:dLbls>
        <c:marker val="1"/>
        <c:smooth val="0"/>
        <c:axId val="248748408"/>
        <c:axId val="248748800"/>
      </c:lineChart>
      <c:dateAx>
        <c:axId val="248748408"/>
        <c:scaling>
          <c:orientation val="minMax"/>
        </c:scaling>
        <c:delete val="1"/>
        <c:axPos val="b"/>
        <c:numFmt formatCode="ge" sourceLinked="1"/>
        <c:majorTickMark val="none"/>
        <c:minorTickMark val="none"/>
        <c:tickLblPos val="none"/>
        <c:crossAx val="248748800"/>
        <c:crosses val="autoZero"/>
        <c:auto val="1"/>
        <c:lblOffset val="100"/>
        <c:baseTimeUnit val="years"/>
      </c:dateAx>
      <c:valAx>
        <c:axId val="24874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7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244-4E23-9308-76BA9437682A}"/>
            </c:ext>
          </c:extLst>
        </c:ser>
        <c:dLbls>
          <c:showLegendKey val="0"/>
          <c:showVal val="0"/>
          <c:showCatName val="0"/>
          <c:showSerName val="0"/>
          <c:showPercent val="0"/>
          <c:showBubbleSize val="0"/>
        </c:dLbls>
        <c:gapWidth val="150"/>
        <c:axId val="403519640"/>
        <c:axId val="4035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244-4E23-9308-76BA9437682A}"/>
            </c:ext>
          </c:extLst>
        </c:ser>
        <c:dLbls>
          <c:showLegendKey val="0"/>
          <c:showVal val="0"/>
          <c:showCatName val="0"/>
          <c:showSerName val="0"/>
          <c:showPercent val="0"/>
          <c:showBubbleSize val="0"/>
        </c:dLbls>
        <c:marker val="1"/>
        <c:smooth val="0"/>
        <c:axId val="403519640"/>
        <c:axId val="403520032"/>
      </c:lineChart>
      <c:dateAx>
        <c:axId val="403519640"/>
        <c:scaling>
          <c:orientation val="minMax"/>
        </c:scaling>
        <c:delete val="1"/>
        <c:axPos val="b"/>
        <c:numFmt formatCode="ge" sourceLinked="1"/>
        <c:majorTickMark val="none"/>
        <c:minorTickMark val="none"/>
        <c:tickLblPos val="none"/>
        <c:crossAx val="403520032"/>
        <c:crosses val="autoZero"/>
        <c:auto val="1"/>
        <c:lblOffset val="100"/>
        <c:baseTimeUnit val="years"/>
      </c:dateAx>
      <c:valAx>
        <c:axId val="4035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51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E1A-4707-A142-1CAD1EEE02C8}"/>
            </c:ext>
          </c:extLst>
        </c:ser>
        <c:dLbls>
          <c:showLegendKey val="0"/>
          <c:showVal val="0"/>
          <c:showCatName val="0"/>
          <c:showSerName val="0"/>
          <c:showPercent val="0"/>
          <c:showBubbleSize val="0"/>
        </c:dLbls>
        <c:gapWidth val="150"/>
        <c:axId val="403520816"/>
        <c:axId val="40352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E1A-4707-A142-1CAD1EEE02C8}"/>
            </c:ext>
          </c:extLst>
        </c:ser>
        <c:dLbls>
          <c:showLegendKey val="0"/>
          <c:showVal val="0"/>
          <c:showCatName val="0"/>
          <c:showSerName val="0"/>
          <c:showPercent val="0"/>
          <c:showBubbleSize val="0"/>
        </c:dLbls>
        <c:marker val="1"/>
        <c:smooth val="0"/>
        <c:axId val="403520816"/>
        <c:axId val="403521208"/>
      </c:lineChart>
      <c:dateAx>
        <c:axId val="403520816"/>
        <c:scaling>
          <c:orientation val="minMax"/>
        </c:scaling>
        <c:delete val="1"/>
        <c:axPos val="b"/>
        <c:numFmt formatCode="ge" sourceLinked="1"/>
        <c:majorTickMark val="none"/>
        <c:minorTickMark val="none"/>
        <c:tickLblPos val="none"/>
        <c:crossAx val="403521208"/>
        <c:crosses val="autoZero"/>
        <c:auto val="1"/>
        <c:lblOffset val="100"/>
        <c:baseTimeUnit val="years"/>
      </c:dateAx>
      <c:valAx>
        <c:axId val="40352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52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28.2</c:v>
                </c:pt>
              </c:numCache>
            </c:numRef>
          </c:val>
          <c:extLst xmlns:c16r2="http://schemas.microsoft.com/office/drawing/2015/06/chart">
            <c:ext xmlns:c16="http://schemas.microsoft.com/office/drawing/2014/chart" uri="{C3380CC4-5D6E-409C-BE32-E72D297353CC}">
              <c16:uniqueId val="{00000000-86C2-47A5-A91B-46FF0F64F23F}"/>
            </c:ext>
          </c:extLst>
        </c:ser>
        <c:dLbls>
          <c:showLegendKey val="0"/>
          <c:showVal val="0"/>
          <c:showCatName val="0"/>
          <c:showSerName val="0"/>
          <c:showPercent val="0"/>
          <c:showBubbleSize val="0"/>
        </c:dLbls>
        <c:gapWidth val="150"/>
        <c:axId val="403919464"/>
        <c:axId val="4039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86C2-47A5-A91B-46FF0F64F23F}"/>
            </c:ext>
          </c:extLst>
        </c:ser>
        <c:dLbls>
          <c:showLegendKey val="0"/>
          <c:showVal val="0"/>
          <c:showCatName val="0"/>
          <c:showSerName val="0"/>
          <c:showPercent val="0"/>
          <c:showBubbleSize val="0"/>
        </c:dLbls>
        <c:marker val="1"/>
        <c:smooth val="0"/>
        <c:axId val="403919464"/>
        <c:axId val="403919856"/>
      </c:lineChart>
      <c:dateAx>
        <c:axId val="403919464"/>
        <c:scaling>
          <c:orientation val="minMax"/>
        </c:scaling>
        <c:delete val="1"/>
        <c:axPos val="b"/>
        <c:numFmt formatCode="ge" sourceLinked="1"/>
        <c:majorTickMark val="none"/>
        <c:minorTickMark val="none"/>
        <c:tickLblPos val="none"/>
        <c:crossAx val="403919856"/>
        <c:crosses val="autoZero"/>
        <c:auto val="1"/>
        <c:lblOffset val="100"/>
        <c:baseTimeUnit val="years"/>
      </c:dateAx>
      <c:valAx>
        <c:axId val="40391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1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95</c:v>
                </c:pt>
              </c:numCache>
            </c:numRef>
          </c:val>
          <c:extLst xmlns:c16r2="http://schemas.microsoft.com/office/drawing/2015/06/chart">
            <c:ext xmlns:c16="http://schemas.microsoft.com/office/drawing/2014/chart" uri="{C3380CC4-5D6E-409C-BE32-E72D297353CC}">
              <c16:uniqueId val="{00000000-6370-473C-A8D7-3B16A8340E6E}"/>
            </c:ext>
          </c:extLst>
        </c:ser>
        <c:dLbls>
          <c:showLegendKey val="0"/>
          <c:showVal val="0"/>
          <c:showCatName val="0"/>
          <c:showSerName val="0"/>
          <c:showPercent val="0"/>
          <c:showBubbleSize val="0"/>
        </c:dLbls>
        <c:gapWidth val="150"/>
        <c:axId val="403921032"/>
        <c:axId val="40392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6370-473C-A8D7-3B16A8340E6E}"/>
            </c:ext>
          </c:extLst>
        </c:ser>
        <c:dLbls>
          <c:showLegendKey val="0"/>
          <c:showVal val="0"/>
          <c:showCatName val="0"/>
          <c:showSerName val="0"/>
          <c:showPercent val="0"/>
          <c:showBubbleSize val="0"/>
        </c:dLbls>
        <c:marker val="1"/>
        <c:smooth val="0"/>
        <c:axId val="403921032"/>
        <c:axId val="403921424"/>
      </c:lineChart>
      <c:dateAx>
        <c:axId val="403921032"/>
        <c:scaling>
          <c:orientation val="minMax"/>
        </c:scaling>
        <c:delete val="1"/>
        <c:axPos val="b"/>
        <c:numFmt formatCode="ge" sourceLinked="1"/>
        <c:majorTickMark val="none"/>
        <c:minorTickMark val="none"/>
        <c:tickLblPos val="none"/>
        <c:crossAx val="403921424"/>
        <c:crosses val="autoZero"/>
        <c:auto val="1"/>
        <c:lblOffset val="100"/>
        <c:baseTimeUnit val="years"/>
      </c:dateAx>
      <c:valAx>
        <c:axId val="40392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92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72.8</c:v>
                </c:pt>
                <c:pt idx="1">
                  <c:v>67.3</c:v>
                </c:pt>
                <c:pt idx="2">
                  <c:v>70.099999999999994</c:v>
                </c:pt>
                <c:pt idx="3">
                  <c:v>48.3</c:v>
                </c:pt>
                <c:pt idx="4">
                  <c:v>49.7</c:v>
                </c:pt>
              </c:numCache>
            </c:numRef>
          </c:val>
          <c:extLst xmlns:c16r2="http://schemas.microsoft.com/office/drawing/2015/06/chart">
            <c:ext xmlns:c16="http://schemas.microsoft.com/office/drawing/2014/chart" uri="{C3380CC4-5D6E-409C-BE32-E72D297353CC}">
              <c16:uniqueId val="{00000000-0D37-46DF-A1F3-3B0C2F373617}"/>
            </c:ext>
          </c:extLst>
        </c:ser>
        <c:dLbls>
          <c:showLegendKey val="0"/>
          <c:showVal val="0"/>
          <c:showCatName val="0"/>
          <c:showSerName val="0"/>
          <c:showPercent val="0"/>
          <c:showBubbleSize val="0"/>
        </c:dLbls>
        <c:gapWidth val="150"/>
        <c:axId val="403922208"/>
        <c:axId val="40392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0D37-46DF-A1F3-3B0C2F373617}"/>
            </c:ext>
          </c:extLst>
        </c:ser>
        <c:dLbls>
          <c:showLegendKey val="0"/>
          <c:showVal val="0"/>
          <c:showCatName val="0"/>
          <c:showSerName val="0"/>
          <c:showPercent val="0"/>
          <c:showBubbleSize val="0"/>
        </c:dLbls>
        <c:marker val="1"/>
        <c:smooth val="0"/>
        <c:axId val="403922208"/>
        <c:axId val="403922600"/>
      </c:lineChart>
      <c:dateAx>
        <c:axId val="403922208"/>
        <c:scaling>
          <c:orientation val="minMax"/>
        </c:scaling>
        <c:delete val="1"/>
        <c:axPos val="b"/>
        <c:numFmt formatCode="ge" sourceLinked="1"/>
        <c:majorTickMark val="none"/>
        <c:minorTickMark val="none"/>
        <c:tickLblPos val="none"/>
        <c:crossAx val="403922600"/>
        <c:crosses val="autoZero"/>
        <c:auto val="1"/>
        <c:lblOffset val="100"/>
        <c:baseTimeUnit val="years"/>
      </c:dateAx>
      <c:valAx>
        <c:axId val="40392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69</c:v>
                </c:pt>
                <c:pt idx="1">
                  <c:v>61</c:v>
                </c:pt>
                <c:pt idx="2">
                  <c:v>78</c:v>
                </c:pt>
                <c:pt idx="3">
                  <c:v>69</c:v>
                </c:pt>
                <c:pt idx="4">
                  <c:v>65.7</c:v>
                </c:pt>
              </c:numCache>
            </c:numRef>
          </c:val>
          <c:extLst xmlns:c16r2="http://schemas.microsoft.com/office/drawing/2015/06/chart">
            <c:ext xmlns:c16="http://schemas.microsoft.com/office/drawing/2014/chart" uri="{C3380CC4-5D6E-409C-BE32-E72D297353CC}">
              <c16:uniqueId val="{00000000-47AB-4FCA-9745-B7AD422C22D0}"/>
            </c:ext>
          </c:extLst>
        </c:ser>
        <c:dLbls>
          <c:showLegendKey val="0"/>
          <c:showVal val="0"/>
          <c:showCatName val="0"/>
          <c:showSerName val="0"/>
          <c:showPercent val="0"/>
          <c:showBubbleSize val="0"/>
        </c:dLbls>
        <c:gapWidth val="150"/>
        <c:axId val="403920640"/>
        <c:axId val="4035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47AB-4FCA-9745-B7AD422C22D0}"/>
            </c:ext>
          </c:extLst>
        </c:ser>
        <c:dLbls>
          <c:showLegendKey val="0"/>
          <c:showVal val="0"/>
          <c:showCatName val="0"/>
          <c:showSerName val="0"/>
          <c:showPercent val="0"/>
          <c:showBubbleSize val="0"/>
        </c:dLbls>
        <c:marker val="1"/>
        <c:smooth val="0"/>
        <c:axId val="403920640"/>
        <c:axId val="403523168"/>
      </c:lineChart>
      <c:dateAx>
        <c:axId val="403920640"/>
        <c:scaling>
          <c:orientation val="minMax"/>
        </c:scaling>
        <c:delete val="1"/>
        <c:axPos val="b"/>
        <c:numFmt formatCode="ge" sourceLinked="1"/>
        <c:majorTickMark val="none"/>
        <c:minorTickMark val="none"/>
        <c:tickLblPos val="none"/>
        <c:crossAx val="403523168"/>
        <c:crosses val="autoZero"/>
        <c:auto val="1"/>
        <c:lblOffset val="100"/>
        <c:baseTimeUnit val="years"/>
      </c:dateAx>
      <c:valAx>
        <c:axId val="4035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83789</c:v>
                </c:pt>
                <c:pt idx="1">
                  <c:v>70804</c:v>
                </c:pt>
                <c:pt idx="2">
                  <c:v>96621</c:v>
                </c:pt>
                <c:pt idx="3">
                  <c:v>115970</c:v>
                </c:pt>
                <c:pt idx="4">
                  <c:v>80380</c:v>
                </c:pt>
              </c:numCache>
            </c:numRef>
          </c:val>
          <c:extLst xmlns:c16r2="http://schemas.microsoft.com/office/drawing/2015/06/chart">
            <c:ext xmlns:c16="http://schemas.microsoft.com/office/drawing/2014/chart" uri="{C3380CC4-5D6E-409C-BE32-E72D297353CC}">
              <c16:uniqueId val="{00000000-692F-4273-A45D-41E8847AC6EF}"/>
            </c:ext>
          </c:extLst>
        </c:ser>
        <c:dLbls>
          <c:showLegendKey val="0"/>
          <c:showVal val="0"/>
          <c:showCatName val="0"/>
          <c:showSerName val="0"/>
          <c:showPercent val="0"/>
          <c:showBubbleSize val="0"/>
        </c:dLbls>
        <c:gapWidth val="150"/>
        <c:axId val="403522384"/>
        <c:axId val="4035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692F-4273-A45D-41E8847AC6EF}"/>
            </c:ext>
          </c:extLst>
        </c:ser>
        <c:dLbls>
          <c:showLegendKey val="0"/>
          <c:showVal val="0"/>
          <c:showCatName val="0"/>
          <c:showSerName val="0"/>
          <c:showPercent val="0"/>
          <c:showBubbleSize val="0"/>
        </c:dLbls>
        <c:marker val="1"/>
        <c:smooth val="0"/>
        <c:axId val="403522384"/>
        <c:axId val="403521992"/>
      </c:lineChart>
      <c:dateAx>
        <c:axId val="403522384"/>
        <c:scaling>
          <c:orientation val="minMax"/>
        </c:scaling>
        <c:delete val="1"/>
        <c:axPos val="b"/>
        <c:numFmt formatCode="ge" sourceLinked="1"/>
        <c:majorTickMark val="none"/>
        <c:minorTickMark val="none"/>
        <c:tickLblPos val="none"/>
        <c:crossAx val="403521992"/>
        <c:crosses val="autoZero"/>
        <c:auto val="1"/>
        <c:lblOffset val="100"/>
        <c:baseTimeUnit val="years"/>
      </c:dateAx>
      <c:valAx>
        <c:axId val="40352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52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北海道札幌市　円山公園駐車場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25236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959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108</v>
      </c>
      <c r="V31" s="118"/>
      <c r="W31" s="118"/>
      <c r="X31" s="118"/>
      <c r="Y31" s="118"/>
      <c r="Z31" s="118"/>
      <c r="AA31" s="118"/>
      <c r="AB31" s="118"/>
      <c r="AC31" s="118"/>
      <c r="AD31" s="118"/>
      <c r="AE31" s="118"/>
      <c r="AF31" s="118"/>
      <c r="AG31" s="118"/>
      <c r="AH31" s="118"/>
      <c r="AI31" s="118"/>
      <c r="AJ31" s="118"/>
      <c r="AK31" s="118"/>
      <c r="AL31" s="118"/>
      <c r="AM31" s="118"/>
      <c r="AN31" s="118">
        <f>データ!Z7</f>
        <v>97</v>
      </c>
      <c r="AO31" s="118"/>
      <c r="AP31" s="118"/>
      <c r="AQ31" s="118"/>
      <c r="AR31" s="118"/>
      <c r="AS31" s="118"/>
      <c r="AT31" s="118"/>
      <c r="AU31" s="118"/>
      <c r="AV31" s="118"/>
      <c r="AW31" s="118"/>
      <c r="AX31" s="118"/>
      <c r="AY31" s="118"/>
      <c r="AZ31" s="118"/>
      <c r="BA31" s="118"/>
      <c r="BB31" s="118"/>
      <c r="BC31" s="118"/>
      <c r="BD31" s="118"/>
      <c r="BE31" s="118"/>
      <c r="BF31" s="118"/>
      <c r="BG31" s="118">
        <f>データ!AA7</f>
        <v>464</v>
      </c>
      <c r="BH31" s="118"/>
      <c r="BI31" s="118"/>
      <c r="BJ31" s="118"/>
      <c r="BK31" s="118"/>
      <c r="BL31" s="118"/>
      <c r="BM31" s="118"/>
      <c r="BN31" s="118"/>
      <c r="BO31" s="118"/>
      <c r="BP31" s="118"/>
      <c r="BQ31" s="118"/>
      <c r="BR31" s="118"/>
      <c r="BS31" s="118"/>
      <c r="BT31" s="118"/>
      <c r="BU31" s="118"/>
      <c r="BV31" s="118"/>
      <c r="BW31" s="118"/>
      <c r="BX31" s="118"/>
      <c r="BY31" s="118"/>
      <c r="BZ31" s="118">
        <f>データ!AB7</f>
        <v>289</v>
      </c>
      <c r="CA31" s="118"/>
      <c r="CB31" s="118"/>
      <c r="CC31" s="118"/>
      <c r="CD31" s="118"/>
      <c r="CE31" s="118"/>
      <c r="CF31" s="118"/>
      <c r="CG31" s="118"/>
      <c r="CH31" s="118"/>
      <c r="CI31" s="118"/>
      <c r="CJ31" s="118"/>
      <c r="CK31" s="118"/>
      <c r="CL31" s="118"/>
      <c r="CM31" s="118"/>
      <c r="CN31" s="118"/>
      <c r="CO31" s="118"/>
      <c r="CP31" s="118"/>
      <c r="CQ31" s="118"/>
      <c r="CR31" s="118"/>
      <c r="CS31" s="118">
        <f>データ!AC7</f>
        <v>237.7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28.2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72.8</v>
      </c>
      <c r="JD31" s="120"/>
      <c r="JE31" s="120"/>
      <c r="JF31" s="120"/>
      <c r="JG31" s="120"/>
      <c r="JH31" s="120"/>
      <c r="JI31" s="120"/>
      <c r="JJ31" s="120"/>
      <c r="JK31" s="120"/>
      <c r="JL31" s="120"/>
      <c r="JM31" s="120"/>
      <c r="JN31" s="120"/>
      <c r="JO31" s="120"/>
      <c r="JP31" s="120"/>
      <c r="JQ31" s="120"/>
      <c r="JR31" s="120"/>
      <c r="JS31" s="120"/>
      <c r="JT31" s="120"/>
      <c r="JU31" s="121"/>
      <c r="JV31" s="119">
        <f>データ!DL7</f>
        <v>67.3</v>
      </c>
      <c r="JW31" s="120"/>
      <c r="JX31" s="120"/>
      <c r="JY31" s="120"/>
      <c r="JZ31" s="120"/>
      <c r="KA31" s="120"/>
      <c r="KB31" s="120"/>
      <c r="KC31" s="120"/>
      <c r="KD31" s="120"/>
      <c r="KE31" s="120"/>
      <c r="KF31" s="120"/>
      <c r="KG31" s="120"/>
      <c r="KH31" s="120"/>
      <c r="KI31" s="120"/>
      <c r="KJ31" s="120"/>
      <c r="KK31" s="120"/>
      <c r="KL31" s="120"/>
      <c r="KM31" s="120"/>
      <c r="KN31" s="121"/>
      <c r="KO31" s="119">
        <f>データ!DM7</f>
        <v>70.099999999999994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48.3</v>
      </c>
      <c r="LI31" s="120"/>
      <c r="LJ31" s="120"/>
      <c r="LK31" s="120"/>
      <c r="LL31" s="120"/>
      <c r="LM31" s="120"/>
      <c r="LN31" s="120"/>
      <c r="LO31" s="120"/>
      <c r="LP31" s="120"/>
      <c r="LQ31" s="120"/>
      <c r="LR31" s="120"/>
      <c r="LS31" s="120"/>
      <c r="LT31" s="120"/>
      <c r="LU31" s="120"/>
      <c r="LV31" s="120"/>
      <c r="LW31" s="120"/>
      <c r="LX31" s="120"/>
      <c r="LY31" s="120"/>
      <c r="LZ31" s="121"/>
      <c r="MA31" s="119">
        <f>データ!DO7</f>
        <v>49.7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136</v>
      </c>
      <c r="NE32" s="123"/>
      <c r="NF32" s="123"/>
      <c r="NG32" s="123"/>
      <c r="NH32" s="123"/>
      <c r="NI32" s="123"/>
      <c r="NJ32" s="123"/>
      <c r="NK32" s="123"/>
      <c r="NL32" s="123"/>
      <c r="NM32" s="123"/>
      <c r="NN32" s="123"/>
      <c r="NO32" s="123"/>
      <c r="NP32" s="123"/>
      <c r="NQ32" s="123"/>
      <c r="NR32" s="12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2">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2">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137</v>
      </c>
      <c r="NE49" s="123"/>
      <c r="NF49" s="123"/>
      <c r="NG49" s="123"/>
      <c r="NH49" s="123"/>
      <c r="NI49" s="123"/>
      <c r="NJ49" s="123"/>
      <c r="NK49" s="123"/>
      <c r="NL49" s="123"/>
      <c r="NM49" s="123"/>
      <c r="NN49" s="123"/>
      <c r="NO49" s="123"/>
      <c r="NP49" s="123"/>
      <c r="NQ49" s="123"/>
      <c r="NR49" s="12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95</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69</v>
      </c>
      <c r="EM52" s="118"/>
      <c r="EN52" s="118"/>
      <c r="EO52" s="118"/>
      <c r="EP52" s="118"/>
      <c r="EQ52" s="118"/>
      <c r="ER52" s="118"/>
      <c r="ES52" s="118"/>
      <c r="ET52" s="118"/>
      <c r="EU52" s="118"/>
      <c r="EV52" s="118"/>
      <c r="EW52" s="118"/>
      <c r="EX52" s="118"/>
      <c r="EY52" s="118"/>
      <c r="EZ52" s="118"/>
      <c r="FA52" s="118"/>
      <c r="FB52" s="118"/>
      <c r="FC52" s="118"/>
      <c r="FD52" s="118"/>
      <c r="FE52" s="118">
        <f>データ!BG7</f>
        <v>61</v>
      </c>
      <c r="FF52" s="118"/>
      <c r="FG52" s="118"/>
      <c r="FH52" s="118"/>
      <c r="FI52" s="118"/>
      <c r="FJ52" s="118"/>
      <c r="FK52" s="118"/>
      <c r="FL52" s="118"/>
      <c r="FM52" s="118"/>
      <c r="FN52" s="118"/>
      <c r="FO52" s="118"/>
      <c r="FP52" s="118"/>
      <c r="FQ52" s="118"/>
      <c r="FR52" s="118"/>
      <c r="FS52" s="118"/>
      <c r="FT52" s="118"/>
      <c r="FU52" s="118"/>
      <c r="FV52" s="118"/>
      <c r="FW52" s="118"/>
      <c r="FX52" s="118">
        <f>データ!BH7</f>
        <v>78</v>
      </c>
      <c r="FY52" s="118"/>
      <c r="FZ52" s="118"/>
      <c r="GA52" s="118"/>
      <c r="GB52" s="118"/>
      <c r="GC52" s="118"/>
      <c r="GD52" s="118"/>
      <c r="GE52" s="118"/>
      <c r="GF52" s="118"/>
      <c r="GG52" s="118"/>
      <c r="GH52" s="118"/>
      <c r="GI52" s="118"/>
      <c r="GJ52" s="118"/>
      <c r="GK52" s="118"/>
      <c r="GL52" s="118"/>
      <c r="GM52" s="118"/>
      <c r="GN52" s="118"/>
      <c r="GO52" s="118"/>
      <c r="GP52" s="118"/>
      <c r="GQ52" s="118">
        <f>データ!BI7</f>
        <v>69</v>
      </c>
      <c r="GR52" s="118"/>
      <c r="GS52" s="118"/>
      <c r="GT52" s="118"/>
      <c r="GU52" s="118"/>
      <c r="GV52" s="118"/>
      <c r="GW52" s="118"/>
      <c r="GX52" s="118"/>
      <c r="GY52" s="118"/>
      <c r="GZ52" s="118"/>
      <c r="HA52" s="118"/>
      <c r="HB52" s="118"/>
      <c r="HC52" s="118"/>
      <c r="HD52" s="118"/>
      <c r="HE52" s="118"/>
      <c r="HF52" s="118"/>
      <c r="HG52" s="118"/>
      <c r="HH52" s="118"/>
      <c r="HI52" s="118"/>
      <c r="HJ52" s="118">
        <f>データ!BJ7</f>
        <v>65.7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83789</v>
      </c>
      <c r="JD52" s="129"/>
      <c r="JE52" s="129"/>
      <c r="JF52" s="129"/>
      <c r="JG52" s="129"/>
      <c r="JH52" s="129"/>
      <c r="JI52" s="129"/>
      <c r="JJ52" s="129"/>
      <c r="JK52" s="129"/>
      <c r="JL52" s="129"/>
      <c r="JM52" s="129"/>
      <c r="JN52" s="129"/>
      <c r="JO52" s="129"/>
      <c r="JP52" s="129"/>
      <c r="JQ52" s="129"/>
      <c r="JR52" s="129"/>
      <c r="JS52" s="129"/>
      <c r="JT52" s="129"/>
      <c r="JU52" s="129"/>
      <c r="JV52" s="129">
        <f>データ!BR7</f>
        <v>70804</v>
      </c>
      <c r="JW52" s="129"/>
      <c r="JX52" s="129"/>
      <c r="JY52" s="129"/>
      <c r="JZ52" s="129"/>
      <c r="KA52" s="129"/>
      <c r="KB52" s="129"/>
      <c r="KC52" s="129"/>
      <c r="KD52" s="129"/>
      <c r="KE52" s="129"/>
      <c r="KF52" s="129"/>
      <c r="KG52" s="129"/>
      <c r="KH52" s="129"/>
      <c r="KI52" s="129"/>
      <c r="KJ52" s="129"/>
      <c r="KK52" s="129"/>
      <c r="KL52" s="129"/>
      <c r="KM52" s="129"/>
      <c r="KN52" s="129"/>
      <c r="KO52" s="129">
        <f>データ!BS7</f>
        <v>96621</v>
      </c>
      <c r="KP52" s="129"/>
      <c r="KQ52" s="129"/>
      <c r="KR52" s="129"/>
      <c r="KS52" s="129"/>
      <c r="KT52" s="129"/>
      <c r="KU52" s="129"/>
      <c r="KV52" s="129"/>
      <c r="KW52" s="129"/>
      <c r="KX52" s="129"/>
      <c r="KY52" s="129"/>
      <c r="KZ52" s="129"/>
      <c r="LA52" s="129"/>
      <c r="LB52" s="129"/>
      <c r="LC52" s="129"/>
      <c r="LD52" s="129"/>
      <c r="LE52" s="129"/>
      <c r="LF52" s="129"/>
      <c r="LG52" s="129"/>
      <c r="LH52" s="129">
        <f>データ!BT7</f>
        <v>115970</v>
      </c>
      <c r="LI52" s="129"/>
      <c r="LJ52" s="129"/>
      <c r="LK52" s="129"/>
      <c r="LL52" s="129"/>
      <c r="LM52" s="129"/>
      <c r="LN52" s="129"/>
      <c r="LO52" s="129"/>
      <c r="LP52" s="129"/>
      <c r="LQ52" s="129"/>
      <c r="LR52" s="129"/>
      <c r="LS52" s="129"/>
      <c r="LT52" s="129"/>
      <c r="LU52" s="129"/>
      <c r="LV52" s="129"/>
      <c r="LW52" s="129"/>
      <c r="LX52" s="129"/>
      <c r="LY52" s="129"/>
      <c r="LZ52" s="129"/>
      <c r="MA52" s="129">
        <f>データ!BU7</f>
        <v>80380</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9">
        <f>データ!AZ7</f>
        <v>46</v>
      </c>
      <c r="V53" s="129"/>
      <c r="W53" s="129"/>
      <c r="X53" s="129"/>
      <c r="Y53" s="129"/>
      <c r="Z53" s="129"/>
      <c r="AA53" s="129"/>
      <c r="AB53" s="129"/>
      <c r="AC53" s="129"/>
      <c r="AD53" s="129"/>
      <c r="AE53" s="129"/>
      <c r="AF53" s="129"/>
      <c r="AG53" s="129"/>
      <c r="AH53" s="129"/>
      <c r="AI53" s="129"/>
      <c r="AJ53" s="129"/>
      <c r="AK53" s="129"/>
      <c r="AL53" s="129"/>
      <c r="AM53" s="129"/>
      <c r="AN53" s="129">
        <f>データ!BA7</f>
        <v>30</v>
      </c>
      <c r="AO53" s="129"/>
      <c r="AP53" s="129"/>
      <c r="AQ53" s="129"/>
      <c r="AR53" s="129"/>
      <c r="AS53" s="129"/>
      <c r="AT53" s="129"/>
      <c r="AU53" s="129"/>
      <c r="AV53" s="129"/>
      <c r="AW53" s="129"/>
      <c r="AX53" s="129"/>
      <c r="AY53" s="129"/>
      <c r="AZ53" s="129"/>
      <c r="BA53" s="129"/>
      <c r="BB53" s="129"/>
      <c r="BC53" s="129"/>
      <c r="BD53" s="129"/>
      <c r="BE53" s="129"/>
      <c r="BF53" s="129"/>
      <c r="BG53" s="129">
        <f>データ!BB7</f>
        <v>26</v>
      </c>
      <c r="BH53" s="129"/>
      <c r="BI53" s="129"/>
      <c r="BJ53" s="129"/>
      <c r="BK53" s="129"/>
      <c r="BL53" s="129"/>
      <c r="BM53" s="129"/>
      <c r="BN53" s="129"/>
      <c r="BO53" s="129"/>
      <c r="BP53" s="129"/>
      <c r="BQ53" s="129"/>
      <c r="BR53" s="129"/>
      <c r="BS53" s="129"/>
      <c r="BT53" s="129"/>
      <c r="BU53" s="129"/>
      <c r="BV53" s="129"/>
      <c r="BW53" s="129"/>
      <c r="BX53" s="129"/>
      <c r="BY53" s="129"/>
      <c r="BZ53" s="129">
        <f>データ!BC7</f>
        <v>26</v>
      </c>
      <c r="CA53" s="129"/>
      <c r="CB53" s="129"/>
      <c r="CC53" s="129"/>
      <c r="CD53" s="129"/>
      <c r="CE53" s="129"/>
      <c r="CF53" s="129"/>
      <c r="CG53" s="129"/>
      <c r="CH53" s="129"/>
      <c r="CI53" s="129"/>
      <c r="CJ53" s="129"/>
      <c r="CK53" s="129"/>
      <c r="CL53" s="129"/>
      <c r="CM53" s="129"/>
      <c r="CN53" s="129"/>
      <c r="CO53" s="129"/>
      <c r="CP53" s="129"/>
      <c r="CQ53" s="129"/>
      <c r="CR53" s="129"/>
      <c r="CS53" s="129">
        <f>データ!BD7</f>
        <v>14</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23102</v>
      </c>
      <c r="JD53" s="129"/>
      <c r="JE53" s="129"/>
      <c r="JF53" s="129"/>
      <c r="JG53" s="129"/>
      <c r="JH53" s="129"/>
      <c r="JI53" s="129"/>
      <c r="JJ53" s="129"/>
      <c r="JK53" s="129"/>
      <c r="JL53" s="129"/>
      <c r="JM53" s="129"/>
      <c r="JN53" s="129"/>
      <c r="JO53" s="129"/>
      <c r="JP53" s="129"/>
      <c r="JQ53" s="129"/>
      <c r="JR53" s="129"/>
      <c r="JS53" s="129"/>
      <c r="JT53" s="129"/>
      <c r="JU53" s="129"/>
      <c r="JV53" s="129">
        <f>データ!BW7</f>
        <v>18295</v>
      </c>
      <c r="JW53" s="129"/>
      <c r="JX53" s="129"/>
      <c r="JY53" s="129"/>
      <c r="JZ53" s="129"/>
      <c r="KA53" s="129"/>
      <c r="KB53" s="129"/>
      <c r="KC53" s="129"/>
      <c r="KD53" s="129"/>
      <c r="KE53" s="129"/>
      <c r="KF53" s="129"/>
      <c r="KG53" s="129"/>
      <c r="KH53" s="129"/>
      <c r="KI53" s="129"/>
      <c r="KJ53" s="129"/>
      <c r="KK53" s="129"/>
      <c r="KL53" s="129"/>
      <c r="KM53" s="129"/>
      <c r="KN53" s="129"/>
      <c r="KO53" s="129">
        <f>データ!BX7</f>
        <v>22959</v>
      </c>
      <c r="KP53" s="129"/>
      <c r="KQ53" s="129"/>
      <c r="KR53" s="129"/>
      <c r="KS53" s="129"/>
      <c r="KT53" s="129"/>
      <c r="KU53" s="129"/>
      <c r="KV53" s="129"/>
      <c r="KW53" s="129"/>
      <c r="KX53" s="129"/>
      <c r="KY53" s="129"/>
      <c r="KZ53" s="129"/>
      <c r="LA53" s="129"/>
      <c r="LB53" s="129"/>
      <c r="LC53" s="129"/>
      <c r="LD53" s="129"/>
      <c r="LE53" s="129"/>
      <c r="LF53" s="129"/>
      <c r="LG53" s="129"/>
      <c r="LH53" s="129">
        <f>データ!BY7</f>
        <v>22148</v>
      </c>
      <c r="LI53" s="129"/>
      <c r="LJ53" s="129"/>
      <c r="LK53" s="129"/>
      <c r="LL53" s="129"/>
      <c r="LM53" s="129"/>
      <c r="LN53" s="129"/>
      <c r="LO53" s="129"/>
      <c r="LP53" s="129"/>
      <c r="LQ53" s="129"/>
      <c r="LR53" s="129"/>
      <c r="LS53" s="129"/>
      <c r="LT53" s="129"/>
      <c r="LU53" s="129"/>
      <c r="LV53" s="129"/>
      <c r="LW53" s="129"/>
      <c r="LX53" s="129"/>
      <c r="LY53" s="129"/>
      <c r="LZ53" s="129"/>
      <c r="MA53" s="129">
        <f>データ!BZ7</f>
        <v>24086</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2">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2">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138</v>
      </c>
      <c r="NE66" s="123"/>
      <c r="NF66" s="123"/>
      <c r="NG66" s="123"/>
      <c r="NH66" s="123"/>
      <c r="NI66" s="123"/>
      <c r="NJ66" s="123"/>
      <c r="NK66" s="123"/>
      <c r="NL66" s="123"/>
      <c r="NM66" s="123"/>
      <c r="NN66" s="123"/>
      <c r="NO66" s="123"/>
      <c r="NP66" s="123"/>
      <c r="NQ66" s="123"/>
      <c r="NR66" s="12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2637047</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2">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104680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2">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57</v>
      </c>
      <c r="KB77" s="120"/>
      <c r="KC77" s="120"/>
      <c r="KD77" s="120"/>
      <c r="KE77" s="120"/>
      <c r="KF77" s="120"/>
      <c r="KG77" s="120"/>
      <c r="KH77" s="120"/>
      <c r="KI77" s="120"/>
      <c r="KJ77" s="120"/>
      <c r="KK77" s="120"/>
      <c r="KL77" s="120"/>
      <c r="KM77" s="120"/>
      <c r="KN77" s="120"/>
      <c r="KO77" s="121"/>
      <c r="KP77" s="119">
        <f>データ!DA7</f>
        <v>14</v>
      </c>
      <c r="KQ77" s="120"/>
      <c r="KR77" s="120"/>
      <c r="KS77" s="120"/>
      <c r="KT77" s="120"/>
      <c r="KU77" s="120"/>
      <c r="KV77" s="120"/>
      <c r="KW77" s="120"/>
      <c r="KX77" s="120"/>
      <c r="KY77" s="120"/>
      <c r="KZ77" s="120"/>
      <c r="LA77" s="120"/>
      <c r="LB77" s="120"/>
      <c r="LC77" s="120"/>
      <c r="LD77" s="121"/>
      <c r="LE77" s="119">
        <f>データ!DB7</f>
        <v>400</v>
      </c>
      <c r="LF77" s="120"/>
      <c r="LG77" s="120"/>
      <c r="LH77" s="120"/>
      <c r="LI77" s="120"/>
      <c r="LJ77" s="120"/>
      <c r="LK77" s="120"/>
      <c r="LL77" s="120"/>
      <c r="LM77" s="120"/>
      <c r="LN77" s="120"/>
      <c r="LO77" s="120"/>
      <c r="LP77" s="120"/>
      <c r="LQ77" s="120"/>
      <c r="LR77" s="120"/>
      <c r="LS77" s="121"/>
      <c r="LT77" s="119">
        <f>データ!DC7</f>
        <v>401</v>
      </c>
      <c r="LU77" s="120"/>
      <c r="LV77" s="120"/>
      <c r="LW77" s="120"/>
      <c r="LX77" s="120"/>
      <c r="LY77" s="120"/>
      <c r="LZ77" s="120"/>
      <c r="MA77" s="120"/>
      <c r="MB77" s="120"/>
      <c r="MC77" s="120"/>
      <c r="MD77" s="120"/>
      <c r="ME77" s="120"/>
      <c r="MF77" s="120"/>
      <c r="MG77" s="120"/>
      <c r="MH77" s="121"/>
      <c r="MI77" s="119">
        <f>データ!DD7</f>
        <v>377.1</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2">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2">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2">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fmDY4Xn93gKqWjOSHXftnYtr8jeU7uZxvrUoL73+qvr7d39ylCQLVsXE2Z4nsDqdFmLuy6wBfwDzowelM4Kcg==" saltValue="YHspbLP0hwGU5efqhxQyp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51" t="s">
        <v>72</v>
      </c>
      <c r="AK4" s="151"/>
      <c r="AL4" s="151"/>
      <c r="AM4" s="151"/>
      <c r="AN4" s="151"/>
      <c r="AO4" s="151"/>
      <c r="AP4" s="151"/>
      <c r="AQ4" s="151"/>
      <c r="AR4" s="151"/>
      <c r="AS4" s="151"/>
      <c r="AT4" s="151"/>
      <c r="AU4" s="152" t="s">
        <v>73</v>
      </c>
      <c r="AV4" s="151"/>
      <c r="AW4" s="151"/>
      <c r="AX4" s="151"/>
      <c r="AY4" s="151"/>
      <c r="AZ4" s="151"/>
      <c r="BA4" s="151"/>
      <c r="BB4" s="151"/>
      <c r="BC4" s="151"/>
      <c r="BD4" s="151"/>
      <c r="BE4" s="151"/>
      <c r="BF4" s="151" t="s">
        <v>74</v>
      </c>
      <c r="BG4" s="151"/>
      <c r="BH4" s="151"/>
      <c r="BI4" s="151"/>
      <c r="BJ4" s="151"/>
      <c r="BK4" s="151"/>
      <c r="BL4" s="151"/>
      <c r="BM4" s="151"/>
      <c r="BN4" s="151"/>
      <c r="BO4" s="151"/>
      <c r="BP4" s="151"/>
      <c r="BQ4" s="152" t="s">
        <v>75</v>
      </c>
      <c r="BR4" s="151"/>
      <c r="BS4" s="151"/>
      <c r="BT4" s="151"/>
      <c r="BU4" s="151"/>
      <c r="BV4" s="151"/>
      <c r="BW4" s="151"/>
      <c r="BX4" s="151"/>
      <c r="BY4" s="151"/>
      <c r="BZ4" s="151"/>
      <c r="CA4" s="151"/>
      <c r="CB4" s="151" t="s">
        <v>76</v>
      </c>
      <c r="CC4" s="151"/>
      <c r="CD4" s="151"/>
      <c r="CE4" s="151"/>
      <c r="CF4" s="151"/>
      <c r="CG4" s="151"/>
      <c r="CH4" s="151"/>
      <c r="CI4" s="151"/>
      <c r="CJ4" s="151"/>
      <c r="CK4" s="151"/>
      <c r="CL4" s="151"/>
      <c r="CM4" s="153" t="s">
        <v>77</v>
      </c>
      <c r="CN4" s="153" t="s">
        <v>78</v>
      </c>
      <c r="CO4" s="144" t="s">
        <v>79</v>
      </c>
      <c r="CP4" s="145"/>
      <c r="CQ4" s="145"/>
      <c r="CR4" s="145"/>
      <c r="CS4" s="145"/>
      <c r="CT4" s="145"/>
      <c r="CU4" s="145"/>
      <c r="CV4" s="145"/>
      <c r="CW4" s="145"/>
      <c r="CX4" s="145"/>
      <c r="CY4" s="146"/>
      <c r="CZ4" s="151" t="s">
        <v>80</v>
      </c>
      <c r="DA4" s="151"/>
      <c r="DB4" s="151"/>
      <c r="DC4" s="151"/>
      <c r="DD4" s="151"/>
      <c r="DE4" s="151"/>
      <c r="DF4" s="151"/>
      <c r="DG4" s="151"/>
      <c r="DH4" s="151"/>
      <c r="DI4" s="151"/>
      <c r="DJ4" s="151"/>
      <c r="DK4" s="144" t="s">
        <v>81</v>
      </c>
      <c r="DL4" s="145"/>
      <c r="DM4" s="145"/>
      <c r="DN4" s="145"/>
      <c r="DO4" s="145"/>
      <c r="DP4" s="145"/>
      <c r="DQ4" s="145"/>
      <c r="DR4" s="145"/>
      <c r="DS4" s="145"/>
      <c r="DT4" s="145"/>
      <c r="DU4" s="146"/>
    </row>
    <row r="5" spans="1:125" x14ac:dyDescent="0.2">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101</v>
      </c>
      <c r="AO5" s="59" t="s">
        <v>102</v>
      </c>
      <c r="AP5" s="59" t="s">
        <v>103</v>
      </c>
      <c r="AQ5" s="59" t="s">
        <v>104</v>
      </c>
      <c r="AR5" s="59" t="s">
        <v>105</v>
      </c>
      <c r="AS5" s="59" t="s">
        <v>106</v>
      </c>
      <c r="AT5" s="59" t="s">
        <v>107</v>
      </c>
      <c r="AU5" s="59" t="s">
        <v>97</v>
      </c>
      <c r="AV5" s="59" t="s">
        <v>108</v>
      </c>
      <c r="AW5" s="59" t="s">
        <v>99</v>
      </c>
      <c r="AX5" s="59" t="s">
        <v>100</v>
      </c>
      <c r="AY5" s="59" t="s">
        <v>110</v>
      </c>
      <c r="AZ5" s="59" t="s">
        <v>102</v>
      </c>
      <c r="BA5" s="59" t="s">
        <v>103</v>
      </c>
      <c r="BB5" s="59" t="s">
        <v>104</v>
      </c>
      <c r="BC5" s="59" t="s">
        <v>105</v>
      </c>
      <c r="BD5" s="59" t="s">
        <v>106</v>
      </c>
      <c r="BE5" s="59" t="s">
        <v>107</v>
      </c>
      <c r="BF5" s="59" t="s">
        <v>111</v>
      </c>
      <c r="BG5" s="59" t="s">
        <v>108</v>
      </c>
      <c r="BH5" s="59" t="s">
        <v>99</v>
      </c>
      <c r="BI5" s="59" t="s">
        <v>100</v>
      </c>
      <c r="BJ5" s="59" t="s">
        <v>101</v>
      </c>
      <c r="BK5" s="59" t="s">
        <v>102</v>
      </c>
      <c r="BL5" s="59" t="s">
        <v>103</v>
      </c>
      <c r="BM5" s="59" t="s">
        <v>104</v>
      </c>
      <c r="BN5" s="59" t="s">
        <v>105</v>
      </c>
      <c r="BO5" s="59" t="s">
        <v>106</v>
      </c>
      <c r="BP5" s="59" t="s">
        <v>107</v>
      </c>
      <c r="BQ5" s="59" t="s">
        <v>111</v>
      </c>
      <c r="BR5" s="59" t="s">
        <v>108</v>
      </c>
      <c r="BS5" s="59" t="s">
        <v>99</v>
      </c>
      <c r="BT5" s="59" t="s">
        <v>100</v>
      </c>
      <c r="BU5" s="59" t="s">
        <v>101</v>
      </c>
      <c r="BV5" s="59" t="s">
        <v>102</v>
      </c>
      <c r="BW5" s="59" t="s">
        <v>103</v>
      </c>
      <c r="BX5" s="59" t="s">
        <v>104</v>
      </c>
      <c r="BY5" s="59" t="s">
        <v>105</v>
      </c>
      <c r="BZ5" s="59" t="s">
        <v>106</v>
      </c>
      <c r="CA5" s="59" t="s">
        <v>107</v>
      </c>
      <c r="CB5" s="59" t="s">
        <v>112</v>
      </c>
      <c r="CC5" s="59" t="s">
        <v>98</v>
      </c>
      <c r="CD5" s="59" t="s">
        <v>99</v>
      </c>
      <c r="CE5" s="59" t="s">
        <v>100</v>
      </c>
      <c r="CF5" s="59" t="s">
        <v>101</v>
      </c>
      <c r="CG5" s="59" t="s">
        <v>102</v>
      </c>
      <c r="CH5" s="59" t="s">
        <v>103</v>
      </c>
      <c r="CI5" s="59" t="s">
        <v>104</v>
      </c>
      <c r="CJ5" s="59" t="s">
        <v>105</v>
      </c>
      <c r="CK5" s="59" t="s">
        <v>106</v>
      </c>
      <c r="CL5" s="59" t="s">
        <v>107</v>
      </c>
      <c r="CM5" s="154"/>
      <c r="CN5" s="154"/>
      <c r="CO5" s="59" t="s">
        <v>112</v>
      </c>
      <c r="CP5" s="59" t="s">
        <v>108</v>
      </c>
      <c r="CQ5" s="59" t="s">
        <v>113</v>
      </c>
      <c r="CR5" s="59" t="s">
        <v>100</v>
      </c>
      <c r="CS5" s="59" t="s">
        <v>101</v>
      </c>
      <c r="CT5" s="59" t="s">
        <v>102</v>
      </c>
      <c r="CU5" s="59" t="s">
        <v>103</v>
      </c>
      <c r="CV5" s="59" t="s">
        <v>104</v>
      </c>
      <c r="CW5" s="59" t="s">
        <v>105</v>
      </c>
      <c r="CX5" s="59" t="s">
        <v>106</v>
      </c>
      <c r="CY5" s="59" t="s">
        <v>107</v>
      </c>
      <c r="CZ5" s="59" t="s">
        <v>97</v>
      </c>
      <c r="DA5" s="59" t="s">
        <v>108</v>
      </c>
      <c r="DB5" s="59" t="s">
        <v>99</v>
      </c>
      <c r="DC5" s="59" t="s">
        <v>100</v>
      </c>
      <c r="DD5" s="59" t="s">
        <v>101</v>
      </c>
      <c r="DE5" s="59" t="s">
        <v>102</v>
      </c>
      <c r="DF5" s="59" t="s">
        <v>103</v>
      </c>
      <c r="DG5" s="59" t="s">
        <v>104</v>
      </c>
      <c r="DH5" s="59" t="s">
        <v>105</v>
      </c>
      <c r="DI5" s="59" t="s">
        <v>106</v>
      </c>
      <c r="DJ5" s="59" t="s">
        <v>44</v>
      </c>
      <c r="DK5" s="59" t="s">
        <v>97</v>
      </c>
      <c r="DL5" s="59" t="s">
        <v>108</v>
      </c>
      <c r="DM5" s="59" t="s">
        <v>99</v>
      </c>
      <c r="DN5" s="59" t="s">
        <v>109</v>
      </c>
      <c r="DO5" s="59" t="s">
        <v>101</v>
      </c>
      <c r="DP5" s="59" t="s">
        <v>102</v>
      </c>
      <c r="DQ5" s="59" t="s">
        <v>103</v>
      </c>
      <c r="DR5" s="59" t="s">
        <v>104</v>
      </c>
      <c r="DS5" s="59" t="s">
        <v>105</v>
      </c>
      <c r="DT5" s="59" t="s">
        <v>106</v>
      </c>
      <c r="DU5" s="59" t="s">
        <v>107</v>
      </c>
    </row>
    <row r="6" spans="1:125" s="66" customFormat="1" x14ac:dyDescent="0.2">
      <c r="A6" s="49" t="s">
        <v>114</v>
      </c>
      <c r="B6" s="60">
        <f>B8</f>
        <v>2017</v>
      </c>
      <c r="C6" s="60">
        <f t="shared" ref="C6:X6" si="1">C8</f>
        <v>11002</v>
      </c>
      <c r="D6" s="60">
        <f t="shared" si="1"/>
        <v>47</v>
      </c>
      <c r="E6" s="60">
        <f t="shared" si="1"/>
        <v>14</v>
      </c>
      <c r="F6" s="60">
        <f t="shared" si="1"/>
        <v>0</v>
      </c>
      <c r="G6" s="60">
        <f t="shared" si="1"/>
        <v>2</v>
      </c>
      <c r="H6" s="60" t="str">
        <f>SUBSTITUTE(H8,"　","")</f>
        <v>北海道札幌市</v>
      </c>
      <c r="I6" s="60" t="str">
        <f t="shared" si="1"/>
        <v>円山公園駐車場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23</v>
      </c>
      <c r="S6" s="62" t="str">
        <f t="shared" si="1"/>
        <v>公共施設</v>
      </c>
      <c r="T6" s="62" t="str">
        <f t="shared" si="1"/>
        <v>無</v>
      </c>
      <c r="U6" s="63">
        <f t="shared" si="1"/>
        <v>25236</v>
      </c>
      <c r="V6" s="63">
        <f t="shared" si="1"/>
        <v>959</v>
      </c>
      <c r="W6" s="63" t="str">
        <f t="shared" si="1"/>
        <v>-</v>
      </c>
      <c r="X6" s="62" t="str">
        <f t="shared" si="1"/>
        <v>代行制</v>
      </c>
      <c r="Y6" s="64">
        <f>IF(Y8="-",NA(),Y8)</f>
        <v>108</v>
      </c>
      <c r="Z6" s="64">
        <f t="shared" ref="Z6:AH6" si="2">IF(Z8="-",NA(),Z8)</f>
        <v>97</v>
      </c>
      <c r="AA6" s="64">
        <f t="shared" si="2"/>
        <v>464</v>
      </c>
      <c r="AB6" s="64">
        <f t="shared" si="2"/>
        <v>289</v>
      </c>
      <c r="AC6" s="64">
        <f t="shared" si="2"/>
        <v>237.7</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28.2</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95</v>
      </c>
      <c r="AZ6" s="65">
        <f t="shared" si="4"/>
        <v>46</v>
      </c>
      <c r="BA6" s="65">
        <f t="shared" si="4"/>
        <v>30</v>
      </c>
      <c r="BB6" s="65">
        <f t="shared" si="4"/>
        <v>26</v>
      </c>
      <c r="BC6" s="65">
        <f t="shared" si="4"/>
        <v>26</v>
      </c>
      <c r="BD6" s="65">
        <f t="shared" si="4"/>
        <v>14</v>
      </c>
      <c r="BE6" s="63" t="str">
        <f>IF(BE8="-","",IF(BE8="-","【-】","【"&amp;SUBSTITUTE(TEXT(BE8,"#,##0"),"-","△")&amp;"】"))</f>
        <v>【37】</v>
      </c>
      <c r="BF6" s="64">
        <f>IF(BF8="-",NA(),BF8)</f>
        <v>69</v>
      </c>
      <c r="BG6" s="64">
        <f t="shared" ref="BG6:BO6" si="5">IF(BG8="-",NA(),BG8)</f>
        <v>61</v>
      </c>
      <c r="BH6" s="64">
        <f t="shared" si="5"/>
        <v>78</v>
      </c>
      <c r="BI6" s="64">
        <f t="shared" si="5"/>
        <v>69</v>
      </c>
      <c r="BJ6" s="64">
        <f t="shared" si="5"/>
        <v>65.7</v>
      </c>
      <c r="BK6" s="64">
        <f t="shared" si="5"/>
        <v>36</v>
      </c>
      <c r="BL6" s="64">
        <f t="shared" si="5"/>
        <v>29.9</v>
      </c>
      <c r="BM6" s="64">
        <f t="shared" si="5"/>
        <v>36.1</v>
      </c>
      <c r="BN6" s="64">
        <f t="shared" si="5"/>
        <v>33.9</v>
      </c>
      <c r="BO6" s="64">
        <f t="shared" si="5"/>
        <v>26.5</v>
      </c>
      <c r="BP6" s="61" t="str">
        <f>IF(BP8="-","",IF(BP8="-","【-】","【"&amp;SUBSTITUTE(TEXT(BP8,"#,##0.0"),"-","△")&amp;"】"))</f>
        <v>【26.4】</v>
      </c>
      <c r="BQ6" s="65">
        <f>IF(BQ8="-",NA(),BQ8)</f>
        <v>83789</v>
      </c>
      <c r="BR6" s="65">
        <f t="shared" ref="BR6:BZ6" si="6">IF(BR8="-",NA(),BR8)</f>
        <v>70804</v>
      </c>
      <c r="BS6" s="65">
        <f t="shared" si="6"/>
        <v>96621</v>
      </c>
      <c r="BT6" s="65">
        <f t="shared" si="6"/>
        <v>115970</v>
      </c>
      <c r="BU6" s="65">
        <f t="shared" si="6"/>
        <v>80380</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115</v>
      </c>
      <c r="CM6" s="63">
        <f t="shared" ref="CM6:CN6" si="7">CM8</f>
        <v>2637047</v>
      </c>
      <c r="CN6" s="63">
        <f t="shared" si="7"/>
        <v>104680</v>
      </c>
      <c r="CO6" s="64"/>
      <c r="CP6" s="64"/>
      <c r="CQ6" s="64"/>
      <c r="CR6" s="64"/>
      <c r="CS6" s="64"/>
      <c r="CT6" s="64"/>
      <c r="CU6" s="64"/>
      <c r="CV6" s="64"/>
      <c r="CW6" s="64"/>
      <c r="CX6" s="64"/>
      <c r="CY6" s="61" t="s">
        <v>115</v>
      </c>
      <c r="CZ6" s="64">
        <f>IF(CZ8="-",NA(),CZ8)</f>
        <v>57</v>
      </c>
      <c r="DA6" s="64">
        <f t="shared" ref="DA6:DI6" si="8">IF(DA8="-",NA(),DA8)</f>
        <v>14</v>
      </c>
      <c r="DB6" s="64">
        <f t="shared" si="8"/>
        <v>400</v>
      </c>
      <c r="DC6" s="64">
        <f t="shared" si="8"/>
        <v>401</v>
      </c>
      <c r="DD6" s="64">
        <f t="shared" si="8"/>
        <v>377.1</v>
      </c>
      <c r="DE6" s="64">
        <f t="shared" si="8"/>
        <v>1637.3</v>
      </c>
      <c r="DF6" s="64">
        <f t="shared" si="8"/>
        <v>1098.3</v>
      </c>
      <c r="DG6" s="64">
        <f t="shared" si="8"/>
        <v>655.5</v>
      </c>
      <c r="DH6" s="64">
        <f t="shared" si="8"/>
        <v>316.8</v>
      </c>
      <c r="DI6" s="64">
        <f t="shared" si="8"/>
        <v>113.9</v>
      </c>
      <c r="DJ6" s="61" t="str">
        <f>IF(DJ8="-","",IF(DJ8="-","【-】","【"&amp;SUBSTITUTE(TEXT(DJ8,"#,##0.0"),"-","△")&amp;"】"))</f>
        <v>【120.3】</v>
      </c>
      <c r="DK6" s="64">
        <f>IF(DK8="-",NA(),DK8)</f>
        <v>72.8</v>
      </c>
      <c r="DL6" s="64">
        <f t="shared" ref="DL6:DT6" si="9">IF(DL8="-",NA(),DL8)</f>
        <v>67.3</v>
      </c>
      <c r="DM6" s="64">
        <f t="shared" si="9"/>
        <v>70.099999999999994</v>
      </c>
      <c r="DN6" s="64">
        <f t="shared" si="9"/>
        <v>48.3</v>
      </c>
      <c r="DO6" s="64">
        <f t="shared" si="9"/>
        <v>49.7</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2">
      <c r="A7" s="49" t="s">
        <v>116</v>
      </c>
      <c r="B7" s="60">
        <f t="shared" ref="B7:X7" si="10">B8</f>
        <v>2017</v>
      </c>
      <c r="C7" s="60">
        <f t="shared" si="10"/>
        <v>11002</v>
      </c>
      <c r="D7" s="60">
        <f t="shared" si="10"/>
        <v>47</v>
      </c>
      <c r="E7" s="60">
        <f t="shared" si="10"/>
        <v>14</v>
      </c>
      <c r="F7" s="60">
        <f t="shared" si="10"/>
        <v>0</v>
      </c>
      <c r="G7" s="60">
        <f t="shared" si="10"/>
        <v>2</v>
      </c>
      <c r="H7" s="60" t="str">
        <f t="shared" si="10"/>
        <v>北海道　札幌市</v>
      </c>
      <c r="I7" s="60" t="str">
        <f t="shared" si="10"/>
        <v>円山公園駐車場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23</v>
      </c>
      <c r="S7" s="62" t="str">
        <f t="shared" si="10"/>
        <v>公共施設</v>
      </c>
      <c r="T7" s="62" t="str">
        <f t="shared" si="10"/>
        <v>無</v>
      </c>
      <c r="U7" s="63">
        <f t="shared" si="10"/>
        <v>25236</v>
      </c>
      <c r="V7" s="63">
        <f t="shared" si="10"/>
        <v>959</v>
      </c>
      <c r="W7" s="63" t="str">
        <f t="shared" si="10"/>
        <v>-</v>
      </c>
      <c r="X7" s="62" t="str">
        <f t="shared" si="10"/>
        <v>代行制</v>
      </c>
      <c r="Y7" s="64">
        <f>Y8</f>
        <v>108</v>
      </c>
      <c r="Z7" s="64">
        <f t="shared" ref="Z7:AH7" si="11">Z8</f>
        <v>97</v>
      </c>
      <c r="AA7" s="64">
        <f t="shared" si="11"/>
        <v>464</v>
      </c>
      <c r="AB7" s="64">
        <f t="shared" si="11"/>
        <v>289</v>
      </c>
      <c r="AC7" s="64">
        <f t="shared" si="11"/>
        <v>237.7</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28.2</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95</v>
      </c>
      <c r="AZ7" s="65">
        <f t="shared" si="13"/>
        <v>46</v>
      </c>
      <c r="BA7" s="65">
        <f t="shared" si="13"/>
        <v>30</v>
      </c>
      <c r="BB7" s="65">
        <f t="shared" si="13"/>
        <v>26</v>
      </c>
      <c r="BC7" s="65">
        <f t="shared" si="13"/>
        <v>26</v>
      </c>
      <c r="BD7" s="65">
        <f t="shared" si="13"/>
        <v>14</v>
      </c>
      <c r="BE7" s="63"/>
      <c r="BF7" s="64">
        <f>BF8</f>
        <v>69</v>
      </c>
      <c r="BG7" s="64">
        <f t="shared" ref="BG7:BO7" si="14">BG8</f>
        <v>61</v>
      </c>
      <c r="BH7" s="64">
        <f t="shared" si="14"/>
        <v>78</v>
      </c>
      <c r="BI7" s="64">
        <f t="shared" si="14"/>
        <v>69</v>
      </c>
      <c r="BJ7" s="64">
        <f t="shared" si="14"/>
        <v>65.7</v>
      </c>
      <c r="BK7" s="64">
        <f t="shared" si="14"/>
        <v>36</v>
      </c>
      <c r="BL7" s="64">
        <f t="shared" si="14"/>
        <v>29.9</v>
      </c>
      <c r="BM7" s="64">
        <f t="shared" si="14"/>
        <v>36.1</v>
      </c>
      <c r="BN7" s="64">
        <f t="shared" si="14"/>
        <v>33.9</v>
      </c>
      <c r="BO7" s="64">
        <f t="shared" si="14"/>
        <v>26.5</v>
      </c>
      <c r="BP7" s="61"/>
      <c r="BQ7" s="65">
        <f>BQ8</f>
        <v>83789</v>
      </c>
      <c r="BR7" s="65">
        <f t="shared" ref="BR7:BZ7" si="15">BR8</f>
        <v>70804</v>
      </c>
      <c r="BS7" s="65">
        <f t="shared" si="15"/>
        <v>96621</v>
      </c>
      <c r="BT7" s="65">
        <f t="shared" si="15"/>
        <v>115970</v>
      </c>
      <c r="BU7" s="65">
        <f t="shared" si="15"/>
        <v>80380</v>
      </c>
      <c r="BV7" s="65">
        <f t="shared" si="15"/>
        <v>23102</v>
      </c>
      <c r="BW7" s="65">
        <f t="shared" si="15"/>
        <v>18295</v>
      </c>
      <c r="BX7" s="65">
        <f t="shared" si="15"/>
        <v>22959</v>
      </c>
      <c r="BY7" s="65">
        <f t="shared" si="15"/>
        <v>22148</v>
      </c>
      <c r="BZ7" s="65">
        <f t="shared" si="15"/>
        <v>24086</v>
      </c>
      <c r="CA7" s="63"/>
      <c r="CB7" s="64" t="s">
        <v>117</v>
      </c>
      <c r="CC7" s="64" t="s">
        <v>117</v>
      </c>
      <c r="CD7" s="64" t="s">
        <v>117</v>
      </c>
      <c r="CE7" s="64" t="s">
        <v>117</v>
      </c>
      <c r="CF7" s="64" t="s">
        <v>117</v>
      </c>
      <c r="CG7" s="64" t="s">
        <v>117</v>
      </c>
      <c r="CH7" s="64" t="s">
        <v>117</v>
      </c>
      <c r="CI7" s="64" t="s">
        <v>117</v>
      </c>
      <c r="CJ7" s="64" t="s">
        <v>117</v>
      </c>
      <c r="CK7" s="64" t="s">
        <v>115</v>
      </c>
      <c r="CL7" s="61"/>
      <c r="CM7" s="63">
        <f>CM8</f>
        <v>2637047</v>
      </c>
      <c r="CN7" s="63">
        <f>CN8</f>
        <v>104680</v>
      </c>
      <c r="CO7" s="64" t="s">
        <v>117</v>
      </c>
      <c r="CP7" s="64" t="s">
        <v>117</v>
      </c>
      <c r="CQ7" s="64" t="s">
        <v>117</v>
      </c>
      <c r="CR7" s="64" t="s">
        <v>117</v>
      </c>
      <c r="CS7" s="64" t="s">
        <v>117</v>
      </c>
      <c r="CT7" s="64" t="s">
        <v>117</v>
      </c>
      <c r="CU7" s="64" t="s">
        <v>117</v>
      </c>
      <c r="CV7" s="64" t="s">
        <v>117</v>
      </c>
      <c r="CW7" s="64" t="s">
        <v>117</v>
      </c>
      <c r="CX7" s="64" t="s">
        <v>115</v>
      </c>
      <c r="CY7" s="61"/>
      <c r="CZ7" s="64">
        <f>CZ8</f>
        <v>57</v>
      </c>
      <c r="DA7" s="64">
        <f t="shared" ref="DA7:DI7" si="16">DA8</f>
        <v>14</v>
      </c>
      <c r="DB7" s="64">
        <f t="shared" si="16"/>
        <v>400</v>
      </c>
      <c r="DC7" s="64">
        <f t="shared" si="16"/>
        <v>401</v>
      </c>
      <c r="DD7" s="64">
        <f t="shared" si="16"/>
        <v>377.1</v>
      </c>
      <c r="DE7" s="64">
        <f t="shared" si="16"/>
        <v>1637.3</v>
      </c>
      <c r="DF7" s="64">
        <f t="shared" si="16"/>
        <v>1098.3</v>
      </c>
      <c r="DG7" s="64">
        <f t="shared" si="16"/>
        <v>655.5</v>
      </c>
      <c r="DH7" s="64">
        <f t="shared" si="16"/>
        <v>316.8</v>
      </c>
      <c r="DI7" s="64">
        <f t="shared" si="16"/>
        <v>113.9</v>
      </c>
      <c r="DJ7" s="61"/>
      <c r="DK7" s="64">
        <f>DK8</f>
        <v>72.8</v>
      </c>
      <c r="DL7" s="64">
        <f t="shared" ref="DL7:DT7" si="17">DL8</f>
        <v>67.3</v>
      </c>
      <c r="DM7" s="64">
        <f t="shared" si="17"/>
        <v>70.099999999999994</v>
      </c>
      <c r="DN7" s="64">
        <f t="shared" si="17"/>
        <v>48.3</v>
      </c>
      <c r="DO7" s="64">
        <f t="shared" si="17"/>
        <v>49.7</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2">
      <c r="A8" s="49"/>
      <c r="B8" s="67">
        <v>2017</v>
      </c>
      <c r="C8" s="67">
        <v>11002</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23</v>
      </c>
      <c r="S8" s="69" t="s">
        <v>128</v>
      </c>
      <c r="T8" s="69" t="s">
        <v>129</v>
      </c>
      <c r="U8" s="70">
        <v>25236</v>
      </c>
      <c r="V8" s="70">
        <v>959</v>
      </c>
      <c r="W8" s="70" t="s">
        <v>122</v>
      </c>
      <c r="X8" s="69" t="s">
        <v>130</v>
      </c>
      <c r="Y8" s="71">
        <v>108</v>
      </c>
      <c r="Z8" s="71">
        <v>97</v>
      </c>
      <c r="AA8" s="71">
        <v>464</v>
      </c>
      <c r="AB8" s="71">
        <v>289</v>
      </c>
      <c r="AC8" s="71">
        <v>237.7</v>
      </c>
      <c r="AD8" s="71">
        <v>162.5</v>
      </c>
      <c r="AE8" s="71">
        <v>149.69999999999999</v>
      </c>
      <c r="AF8" s="71">
        <v>176.4</v>
      </c>
      <c r="AG8" s="71">
        <v>172.5</v>
      </c>
      <c r="AH8" s="71">
        <v>198.5</v>
      </c>
      <c r="AI8" s="68">
        <v>319.10000000000002</v>
      </c>
      <c r="AJ8" s="71">
        <v>0</v>
      </c>
      <c r="AK8" s="71">
        <v>0</v>
      </c>
      <c r="AL8" s="71">
        <v>0</v>
      </c>
      <c r="AM8" s="71">
        <v>0</v>
      </c>
      <c r="AN8" s="71">
        <v>28.2</v>
      </c>
      <c r="AO8" s="71">
        <v>5.9</v>
      </c>
      <c r="AP8" s="71">
        <v>5</v>
      </c>
      <c r="AQ8" s="71">
        <v>6.1</v>
      </c>
      <c r="AR8" s="71">
        <v>5.6</v>
      </c>
      <c r="AS8" s="71">
        <v>3.8</v>
      </c>
      <c r="AT8" s="68">
        <v>5.6</v>
      </c>
      <c r="AU8" s="72">
        <v>0</v>
      </c>
      <c r="AV8" s="72">
        <v>0</v>
      </c>
      <c r="AW8" s="72">
        <v>0</v>
      </c>
      <c r="AX8" s="72">
        <v>0</v>
      </c>
      <c r="AY8" s="72">
        <v>95</v>
      </c>
      <c r="AZ8" s="72">
        <v>46</v>
      </c>
      <c r="BA8" s="72">
        <v>30</v>
      </c>
      <c r="BB8" s="72">
        <v>26</v>
      </c>
      <c r="BC8" s="72">
        <v>26</v>
      </c>
      <c r="BD8" s="72">
        <v>14</v>
      </c>
      <c r="BE8" s="72">
        <v>37</v>
      </c>
      <c r="BF8" s="71">
        <v>69</v>
      </c>
      <c r="BG8" s="71">
        <v>61</v>
      </c>
      <c r="BH8" s="71">
        <v>78</v>
      </c>
      <c r="BI8" s="71">
        <v>69</v>
      </c>
      <c r="BJ8" s="71">
        <v>65.7</v>
      </c>
      <c r="BK8" s="71">
        <v>36</v>
      </c>
      <c r="BL8" s="71">
        <v>29.9</v>
      </c>
      <c r="BM8" s="71">
        <v>36.1</v>
      </c>
      <c r="BN8" s="71">
        <v>33.9</v>
      </c>
      <c r="BO8" s="71">
        <v>26.5</v>
      </c>
      <c r="BP8" s="68">
        <v>26.4</v>
      </c>
      <c r="BQ8" s="72">
        <v>83789</v>
      </c>
      <c r="BR8" s="72">
        <v>70804</v>
      </c>
      <c r="BS8" s="72">
        <v>96621</v>
      </c>
      <c r="BT8" s="73">
        <v>115970</v>
      </c>
      <c r="BU8" s="73">
        <v>80380</v>
      </c>
      <c r="BV8" s="72">
        <v>23102</v>
      </c>
      <c r="BW8" s="72">
        <v>18295</v>
      </c>
      <c r="BX8" s="72">
        <v>22959</v>
      </c>
      <c r="BY8" s="72">
        <v>22148</v>
      </c>
      <c r="BZ8" s="72">
        <v>24086</v>
      </c>
      <c r="CA8" s="70">
        <v>15069</v>
      </c>
      <c r="CB8" s="71" t="s">
        <v>122</v>
      </c>
      <c r="CC8" s="71" t="s">
        <v>122</v>
      </c>
      <c r="CD8" s="71" t="s">
        <v>122</v>
      </c>
      <c r="CE8" s="71" t="s">
        <v>122</v>
      </c>
      <c r="CF8" s="71" t="s">
        <v>122</v>
      </c>
      <c r="CG8" s="71" t="s">
        <v>122</v>
      </c>
      <c r="CH8" s="71" t="s">
        <v>122</v>
      </c>
      <c r="CI8" s="71" t="s">
        <v>122</v>
      </c>
      <c r="CJ8" s="71" t="s">
        <v>122</v>
      </c>
      <c r="CK8" s="71" t="s">
        <v>122</v>
      </c>
      <c r="CL8" s="68" t="s">
        <v>122</v>
      </c>
      <c r="CM8" s="70">
        <v>2637047</v>
      </c>
      <c r="CN8" s="70">
        <v>104680</v>
      </c>
      <c r="CO8" s="71" t="s">
        <v>122</v>
      </c>
      <c r="CP8" s="71" t="s">
        <v>122</v>
      </c>
      <c r="CQ8" s="71" t="s">
        <v>122</v>
      </c>
      <c r="CR8" s="71" t="s">
        <v>122</v>
      </c>
      <c r="CS8" s="71" t="s">
        <v>122</v>
      </c>
      <c r="CT8" s="71" t="s">
        <v>122</v>
      </c>
      <c r="CU8" s="71" t="s">
        <v>122</v>
      </c>
      <c r="CV8" s="71" t="s">
        <v>122</v>
      </c>
      <c r="CW8" s="71" t="s">
        <v>122</v>
      </c>
      <c r="CX8" s="71" t="s">
        <v>122</v>
      </c>
      <c r="CY8" s="68" t="s">
        <v>122</v>
      </c>
      <c r="CZ8" s="71">
        <v>57</v>
      </c>
      <c r="DA8" s="71">
        <v>14</v>
      </c>
      <c r="DB8" s="71">
        <v>400</v>
      </c>
      <c r="DC8" s="71">
        <v>401</v>
      </c>
      <c r="DD8" s="71">
        <v>377.1</v>
      </c>
      <c r="DE8" s="71">
        <v>1637.3</v>
      </c>
      <c r="DF8" s="71">
        <v>1098.3</v>
      </c>
      <c r="DG8" s="71">
        <v>655.5</v>
      </c>
      <c r="DH8" s="71">
        <v>316.8</v>
      </c>
      <c r="DI8" s="71">
        <v>113.9</v>
      </c>
      <c r="DJ8" s="68">
        <v>120.3</v>
      </c>
      <c r="DK8" s="71">
        <v>72.8</v>
      </c>
      <c r="DL8" s="71">
        <v>67.3</v>
      </c>
      <c r="DM8" s="71">
        <v>70.099999999999994</v>
      </c>
      <c r="DN8" s="71">
        <v>48.3</v>
      </c>
      <c r="DO8" s="71">
        <v>49.7</v>
      </c>
      <c r="DP8" s="71">
        <v>153.69999999999999</v>
      </c>
      <c r="DQ8" s="71">
        <v>149.69999999999999</v>
      </c>
      <c r="DR8" s="71">
        <v>152.30000000000001</v>
      </c>
      <c r="DS8" s="71">
        <v>148.5</v>
      </c>
      <c r="DT8" s="71">
        <v>159.30000000000001</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2019-01-30T03:02:45Z</cp:lastPrinted>
  <dcterms:created xsi:type="dcterms:W3CDTF">2018-12-07T10:26:54Z</dcterms:created>
  <dcterms:modified xsi:type="dcterms:W3CDTF">2019-01-31T00:39:12Z</dcterms:modified>
  <cp:category/>
</cp:coreProperties>
</file>