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1\0012500保健福祉局\0018600市立病院経営部\0018620財務課\２５年度\１１　財務課共通\０３　庁内通知・依頼\財政局通知・依頼\財政課\H30\H31.1.15 公営企業に係る経営比較分析表（平成29年度決算）の分析等について\"/>
    </mc:Choice>
  </mc:AlternateContent>
  <workbookProtection workbookAlgorithmName="SHA-512" workbookHashValue="OQdcHfJSsW57wcJgwCZHXClHWmv2YkuHEFSQIohIwwB9pG5JGNnmDFesiEWHkp3H0pbDJ1tSB4HYBa8qiOhcuw==" workbookSaltValue="/Kk6HT/zGTjLlei0kC7zgA=="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HM78" i="4"/>
  <c r="FL54" i="4"/>
  <c r="FL32" i="4"/>
  <c r="IZ54" i="4"/>
  <c r="IZ32" i="4"/>
  <c r="CS78" i="4"/>
  <c r="BX54" i="4"/>
  <c r="BX32" i="4"/>
  <c r="MN54" i="4"/>
  <c r="C11" i="5"/>
  <c r="D11" i="5"/>
  <c r="E11" i="5"/>
  <c r="B11" i="5"/>
  <c r="KC78" i="4" l="1"/>
  <c r="FH78" i="4"/>
  <c r="DS54" i="4"/>
  <c r="DS32" i="4"/>
  <c r="AN78" i="4"/>
  <c r="AE54" i="4"/>
  <c r="AE32" i="4"/>
  <c r="HG32" i="4"/>
  <c r="KU54" i="4"/>
  <c r="KU32" i="4"/>
  <c r="HG54" i="4"/>
  <c r="KF54" i="4"/>
  <c r="JJ78" i="4"/>
  <c r="GR54" i="4"/>
  <c r="EO78" i="4"/>
  <c r="DD54" i="4"/>
  <c r="DD32" i="4"/>
  <c r="U78" i="4"/>
  <c r="P54" i="4"/>
  <c r="P32" i="4"/>
  <c r="KF32" i="4"/>
  <c r="GR32" i="4"/>
  <c r="BZ78" i="4"/>
  <c r="BI32" i="4"/>
  <c r="LY54" i="4"/>
  <c r="LY32" i="4"/>
  <c r="LO78" i="4"/>
  <c r="IK54" i="4"/>
  <c r="IK32" i="4"/>
  <c r="GT78" i="4"/>
  <c r="EW54" i="4"/>
  <c r="EW32" i="4"/>
  <c r="BI54" i="4"/>
  <c r="GA78" i="4"/>
  <c r="EH54" i="4"/>
  <c r="AT54" i="4"/>
  <c r="BG78" i="4"/>
  <c r="LJ54" i="4"/>
  <c r="LJ32" i="4"/>
  <c r="AT32" i="4"/>
  <c r="KV78" i="4"/>
  <c r="HV54" i="4"/>
  <c r="HV32" i="4"/>
  <c r="EH32" i="4"/>
</calcChain>
</file>

<file path=xl/sharedStrings.xml><?xml version="1.0" encoding="utf-8"?>
<sst xmlns="http://schemas.openxmlformats.org/spreadsheetml/2006/main" count="286" uniqueCount="158">
  <si>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</si>
  <si>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</si>
  <si>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</si>
  <si>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</si>
  <si>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</si>
  <si>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</si>
  <si>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</si>
  <si>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</si>
  <si>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</si>
  <si>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</si>
  <si>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</si>
  <si>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</si>
  <si>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</si>
  <si>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</si>
  <si>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</si>
  <si>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</si>
  <si>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</si>
  <si>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</si>
  <si>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</si>
  <si>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</si>
  <si>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</si>
  <si>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</si>
  <si>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</si>
  <si>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</si>
  <si>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</si>
  <si>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</si>
  <si>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</si>
  <si>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</si>
  <si>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</si>
  <si>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</si>
  <si>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</si>
  <si>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</si>
  <si>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</si>
  <si>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</si>
  <si>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</si>
  <si>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</si>
  <si>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</si>
  <si>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</si>
  <si>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</si>
  <si>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</si>
  <si>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</si>
  <si>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</si>
  <si>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</si>
  <si>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</si>
  <si>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</si>
  <si>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</si>
  <si>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</si>
  <si>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</si>
  <si>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</si>
  <si>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</si>
  <si>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</si>
  <si>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</si>
  <si>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</si>
  <si>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</si>
  <si>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</si>
  <si>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</si>
  <si>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</si>
  <si>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</si>
  <si>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</si>
  <si>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</si>
  <si>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</si>
  <si>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</si>
  <si>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</si>
  <si>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</si>
  <si>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</si>
  <si>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</si>
  <si>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</si>
  <si>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</si>
  <si>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</si>
  <si>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</si>
  <si>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</si>
  <si>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</si>
  <si>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</si>
  <si>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</si>
  <si>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</si>
  <si>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</si>
  <si>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</si>
  <si>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</si>
  <si>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</si>
  <si>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</si>
  <si>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</si>
  <si>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</si>
  <si>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</si>
  <si>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</si>
  <si>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</si>
  <si>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</si>
  <si>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</si>
  <si>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</si>
  <si>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</si>
  <si>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</si>
  <si>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</si>
  <si>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</si>
  <si>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</si>
  <si>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</si>
  <si>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</si>
  <si>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</si>
  <si>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</si>
  <si>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</si>
  <si>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</si>
  <si>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</si>
  <si>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</si>
  <si>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</si>
  <si>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</si>
  <si>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</si>
  <si>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</si>
  <si>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</si>
  <si>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</si>
  <si>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</si>
  <si>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</si>
  <si>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</si>
  <si>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</si>
  <si>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</si>
  <si>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</si>
  <si>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</si>
  <si>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</si>
  <si>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</si>
  <si>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</si>
  <si>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</si>
  <si>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</si>
  <si>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</si>
  <si>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</si>
  <si>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</si>
  <si>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</si>
  <si>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当該値(N-3)</t>
    <phoneticPr fontId="5"/>
  </si>
  <si>
    <t>当該値(N-2)</t>
    <phoneticPr fontId="5"/>
  </si>
  <si>
    <t>当該値(N-1)</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</si>
  <si>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</si>
  <si>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</si>
  <si>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</si>
  <si>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</si>
  <si>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</si>
  <si>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</si>
  <si>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</si>
  <si>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</si>
  <si>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さいたま市</t>
  </si>
  <si>
    <t>市立病院</t>
  </si>
  <si>
    <t>当然財務</t>
  </si>
  <si>
    <t>病院事業</t>
  </si>
  <si>
    <t>一般病院</t>
  </si>
  <si>
    <t>500床以上</t>
  </si>
  <si>
    <t>非設置</t>
  </si>
  <si>
    <t>直営</t>
  </si>
  <si>
    <t>対象</t>
  </si>
  <si>
    <t>透 I 未 訓 ガ</t>
  </si>
  <si>
    <t>救 臨 が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</si>
  <si>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</si>
  <si>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</si>
  <si>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</si>
  <si>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</si>
  <si>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</si>
  <si>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</si>
  <si>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</si>
  <si>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</si>
  <si>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</si>
  <si>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急性期医療を中心に、国が体制整備を進める、がん、脳卒中、急性心筋梗塞等において高度な医療を提供しているほか、救急医療、周産期医療、小児医療等、地域住民から求められる医療サービスの提供を行っています。また、危機管理への対応として災害時医療、感染症医療、結核医療等で、地域医療において重要な役割を果たしています。</t>
    <phoneticPr fontId="5"/>
  </si>
  <si>
    <t>　平成31年度の新病院開院を控え既存病棟への設備投資を抑制した結果、病院建物、器械備品の老朽化が進んでいます。有形固定資産、器械備品共に償却率は類似病院平均値を上回り、固定資産の老朽化は各年の償却負担を減少させる一方、収入増加の阻害要因となっている可能性があります。
　病院建替と器械備品の更新により老朽化の状況が一新されることから収益の増加が見込めるものの、多額の設備投資で、償却負担の急激な増加が経営課題となります。
　新建物設備の稼働効率と医療機器の採算性を厳しく検証しながら、適切に設備投資を実施し、健全で効率的な経営に繋げてまいります。</t>
    <rPh sb="66" eb="67">
      <t>トモ</t>
    </rPh>
    <rPh sb="166" eb="168">
      <t>シュウエキ</t>
    </rPh>
    <rPh sb="169" eb="171">
      <t>ゾウカ</t>
    </rPh>
    <rPh sb="172" eb="174">
      <t>ミコ</t>
    </rPh>
    <rPh sb="194" eb="196">
      <t>キュウゲキ</t>
    </rPh>
    <rPh sb="197" eb="199">
      <t>ゾウカ</t>
    </rPh>
    <rPh sb="200" eb="202">
      <t>ケイエイ</t>
    </rPh>
    <rPh sb="202" eb="204">
      <t>カダイ</t>
    </rPh>
    <rPh sb="213" eb="215">
      <t>タテモノ</t>
    </rPh>
    <rPh sb="215" eb="217">
      <t>セツビ</t>
    </rPh>
    <rPh sb="218" eb="220">
      <t>カドウ</t>
    </rPh>
    <rPh sb="220" eb="222">
      <t>コウリツ</t>
    </rPh>
    <rPh sb="242" eb="244">
      <t>テキセツ</t>
    </rPh>
    <rPh sb="254" eb="256">
      <t>ケンゼン</t>
    </rPh>
    <rPh sb="257" eb="260">
      <t>コウリツテキ</t>
    </rPh>
    <phoneticPr fontId="5"/>
  </si>
  <si>
    <t>　新病院開院に向けた費用増により、経営効率を示す指標は低下し、経常収支比率、医業収支比率ともに前年度を下回りました。当年度損益はマイナスとなりましたが、累積欠損金は発生しておらず、利益剰余金を有していることから経営の健全性を確保しています。
　収益改善の取組みを続けたものの、病床利用率、入院患者1日1人当たり収益は低下し、医業収益は前年度より若干の伸びに留まりました。
　新病院開院に向けて職員給与費が増加し、また高額な医薬品および診療材料の使用量増により材料費は増加したため、損益は大きく減少しました。地域における安定した医療供給と経営の安定化のため、入院診療単価や入院患者数の増加等の収益改善の取組みをさらに強化してまいります。</t>
    <rPh sb="1" eb="2">
      <t>シン</t>
    </rPh>
    <rPh sb="2" eb="4">
      <t>ビョウイン</t>
    </rPh>
    <rPh sb="4" eb="6">
      <t>カイイン</t>
    </rPh>
    <rPh sb="7" eb="8">
      <t>ム</t>
    </rPh>
    <rPh sb="10" eb="12">
      <t>ヒヨウ</t>
    </rPh>
    <rPh sb="17" eb="19">
      <t>ケイエイ</t>
    </rPh>
    <rPh sb="47" eb="50">
      <t>ゼンネンド</t>
    </rPh>
    <rPh sb="51" eb="53">
      <t>シタマワ</t>
    </rPh>
    <rPh sb="58" eb="61">
      <t>トウネンド</t>
    </rPh>
    <rPh sb="61" eb="63">
      <t>ソンエキ</t>
    </rPh>
    <rPh sb="76" eb="78">
      <t>ルイセキ</t>
    </rPh>
    <rPh sb="78" eb="81">
      <t>ケッソンキン</t>
    </rPh>
    <rPh sb="82" eb="84">
      <t>ハッセイ</t>
    </rPh>
    <rPh sb="90" eb="92">
      <t>リエキ</t>
    </rPh>
    <rPh sb="92" eb="95">
      <t>ジョウヨキン</t>
    </rPh>
    <rPh sb="96" eb="97">
      <t>ユウ</t>
    </rPh>
    <rPh sb="105" eb="107">
      <t>ケイエイ</t>
    </rPh>
    <rPh sb="112" eb="114">
      <t>カクホ</t>
    </rPh>
    <rPh sb="122" eb="124">
      <t>シュウエキ</t>
    </rPh>
    <rPh sb="124" eb="126">
      <t>カイゼン</t>
    </rPh>
    <rPh sb="127" eb="129">
      <t>トリク</t>
    </rPh>
    <rPh sb="131" eb="132">
      <t>ツヅ</t>
    </rPh>
    <rPh sb="140" eb="142">
      <t>リヨウ</t>
    </rPh>
    <rPh sb="144" eb="146">
      <t>ニュウイン</t>
    </rPh>
    <rPh sb="146" eb="148">
      <t>カンジャ</t>
    </rPh>
    <rPh sb="149" eb="150">
      <t>ヒ</t>
    </rPh>
    <rPh sb="151" eb="152">
      <t>ニン</t>
    </rPh>
    <rPh sb="152" eb="153">
      <t>ア</t>
    </rPh>
    <rPh sb="155" eb="157">
      <t>シュウエキ</t>
    </rPh>
    <rPh sb="158" eb="160">
      <t>テイカ</t>
    </rPh>
    <rPh sb="162" eb="164">
      <t>イギョウ</t>
    </rPh>
    <rPh sb="164" eb="166">
      <t>シュウエキ</t>
    </rPh>
    <rPh sb="167" eb="170">
      <t>ゼンネンド</t>
    </rPh>
    <rPh sb="172" eb="174">
      <t>ジャッカン</t>
    </rPh>
    <rPh sb="175" eb="176">
      <t>ノ</t>
    </rPh>
    <rPh sb="178" eb="179">
      <t>トド</t>
    </rPh>
    <rPh sb="196" eb="198">
      <t>ショクイン</t>
    </rPh>
    <rPh sb="198" eb="200">
      <t>キュウヨ</t>
    </rPh>
    <rPh sb="200" eb="201">
      <t>ヒ</t>
    </rPh>
    <rPh sb="202" eb="204">
      <t>ゾウカ</t>
    </rPh>
    <rPh sb="208" eb="210">
      <t>コウガク</t>
    </rPh>
    <rPh sb="211" eb="214">
      <t>イヤクヒン</t>
    </rPh>
    <rPh sb="217" eb="219">
      <t>シンリョウ</t>
    </rPh>
    <rPh sb="219" eb="221">
      <t>ザイリョウ</t>
    </rPh>
    <rPh sb="222" eb="225">
      <t>シヨウリョウ</t>
    </rPh>
    <rPh sb="229" eb="232">
      <t>ザイリョウヒ</t>
    </rPh>
    <rPh sb="233" eb="235">
      <t>ゾウカ</t>
    </rPh>
    <rPh sb="240" eb="242">
      <t>ソンエキ</t>
    </rPh>
    <rPh sb="243" eb="244">
      <t>オオ</t>
    </rPh>
    <rPh sb="246" eb="248">
      <t>ゲンショウ</t>
    </rPh>
    <rPh sb="253" eb="255">
      <t>チイキ</t>
    </rPh>
    <rPh sb="259" eb="261">
      <t>アンテイ</t>
    </rPh>
    <rPh sb="263" eb="265">
      <t>イリョウ</t>
    </rPh>
    <rPh sb="265" eb="267">
      <t>キョウキュウ</t>
    </rPh>
    <rPh sb="268" eb="270">
      <t>ケイエイ</t>
    </rPh>
    <rPh sb="271" eb="274">
      <t>アンテイカ</t>
    </rPh>
    <rPh sb="280" eb="282">
      <t>シンリョウ</t>
    </rPh>
    <rPh sb="282" eb="284">
      <t>タンカ</t>
    </rPh>
    <rPh sb="285" eb="287">
      <t>ニュウイン</t>
    </rPh>
    <rPh sb="287" eb="290">
      <t>カンジャスウ</t>
    </rPh>
    <rPh sb="291" eb="293">
      <t>ゾウカ</t>
    </rPh>
    <rPh sb="293" eb="294">
      <t>ナド</t>
    </rPh>
    <rPh sb="295" eb="297">
      <t>シュウエキ</t>
    </rPh>
    <rPh sb="297" eb="299">
      <t>カイゼン</t>
    </rPh>
    <rPh sb="300" eb="302">
      <t>トリク</t>
    </rPh>
    <rPh sb="307" eb="309">
      <t>キョウカ</t>
    </rPh>
    <phoneticPr fontId="5"/>
  </si>
  <si>
    <t>　市内では高齢化に伴い医療需要が急増することが見込まれ、市立病院の医療機能の必要性はますます高まるものと考えられます。
　感染症や結核医療等の維持や周産期医療の強化、急性期病院としての医療機能の充実を行い、地域の基幹病院としての地域医療における中核的な役割を引き続き果たしてまいります。経営の健全性・効率性としましては、平成31年12月末の新病院開院に伴い救命救急センターを設置、手術室の増設等を行うことにより入院診療単価や入院患者数の増加を図ってまいります。
　また、経営コンサルタントによる材料費と収益との関係性分析やSPD(院内物流管理システム）による適切な在庫管理により、材料費の縮減を図ることで、健全な経営基盤の確立を図ってまいります。</t>
    <rPh sb="129" eb="130">
      <t>ヒ</t>
    </rPh>
    <rPh sb="131" eb="132">
      <t>ツヅ</t>
    </rPh>
    <rPh sb="143" eb="145">
      <t>ケイエイ</t>
    </rPh>
    <rPh sb="146" eb="149">
      <t>ケンゼンセイ</t>
    </rPh>
    <rPh sb="150" eb="153">
      <t>コウリツセイ</t>
    </rPh>
    <rPh sb="160" eb="162">
      <t>ヘイセイ</t>
    </rPh>
    <rPh sb="164" eb="165">
      <t>ネン</t>
    </rPh>
    <rPh sb="167" eb="168">
      <t>ガツ</t>
    </rPh>
    <rPh sb="168" eb="169">
      <t>マツ</t>
    </rPh>
    <rPh sb="170" eb="173">
      <t>シンビョウイン</t>
    </rPh>
    <rPh sb="173" eb="175">
      <t>カイイン</t>
    </rPh>
    <rPh sb="176" eb="177">
      <t>トモナ</t>
    </rPh>
    <rPh sb="178" eb="180">
      <t>キュウメイ</t>
    </rPh>
    <rPh sb="180" eb="182">
      <t>キュウキュウ</t>
    </rPh>
    <rPh sb="187" eb="189">
      <t>セッチ</t>
    </rPh>
    <rPh sb="190" eb="193">
      <t>シュジュツシツ</t>
    </rPh>
    <rPh sb="194" eb="196">
      <t>ゾウセツ</t>
    </rPh>
    <rPh sb="196" eb="197">
      <t>ナド</t>
    </rPh>
    <rPh sb="198" eb="199">
      <t>オコナ</t>
    </rPh>
    <rPh sb="205" eb="207">
      <t>ニュウイン</t>
    </rPh>
    <rPh sb="207" eb="209">
      <t>シンリョウ</t>
    </rPh>
    <rPh sb="209" eb="211">
      <t>タンカ</t>
    </rPh>
    <rPh sb="212" eb="214">
      <t>ニュウイン</t>
    </rPh>
    <rPh sb="214" eb="216">
      <t>カンジャ</t>
    </rPh>
    <rPh sb="216" eb="217">
      <t>カズ</t>
    </rPh>
    <rPh sb="218" eb="220">
      <t>ゾウカ</t>
    </rPh>
    <rPh sb="221" eb="222">
      <t>ハカ</t>
    </rPh>
    <rPh sb="235" eb="237">
      <t>ケイエイ</t>
    </rPh>
    <rPh sb="247" eb="250">
      <t>ザイリョウヒ</t>
    </rPh>
    <rPh sb="251" eb="253">
      <t>シュウエキ</t>
    </rPh>
    <rPh sb="255" eb="258">
      <t>カンケイセイ</t>
    </rPh>
    <rPh sb="258" eb="260">
      <t>ブンセキ</t>
    </rPh>
    <rPh sb="265" eb="267">
      <t>インナイ</t>
    </rPh>
    <rPh sb="267" eb="269">
      <t>ブツリュウ</t>
    </rPh>
    <rPh sb="269" eb="271">
      <t>カンリ</t>
    </rPh>
    <rPh sb="279" eb="281">
      <t>テキセツ</t>
    </rPh>
    <rPh sb="282" eb="284">
      <t>ザイコ</t>
    </rPh>
    <rPh sb="284" eb="286">
      <t>カンリ</t>
    </rPh>
    <rPh sb="290" eb="293">
      <t>ザイリョウヒ</t>
    </rPh>
    <rPh sb="294" eb="296">
      <t>シュクゲン</t>
    </rPh>
    <rPh sb="297" eb="298">
      <t>ハカ</t>
    </rPh>
    <rPh sb="303" eb="305">
      <t>ケンゼン</t>
    </rPh>
    <rPh sb="306" eb="308">
      <t>ケイエイ</t>
    </rPh>
    <rPh sb="308" eb="310">
      <t>キバン</t>
    </rPh>
    <rPh sb="311" eb="313">
      <t>カクリツ</t>
    </rPh>
    <rPh sb="314" eb="31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</si>
</sst>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80.099999999999994</c:v>
                </c:pt>
                <c:pt idx="1">
                  <c:v>80.8</c:v>
                </c:pt>
                <c:pt idx="2">
                  <c:v>80.2</c:v>
                </c:pt>
                <c:pt idx="3">
                  <c:v>81.2</c:v>
                </c:pt>
                <c:pt idx="4">
                  <c:v>80.900000000000006</c:v>
                </c:pt>
              </c:numCache>
            </c:numRef>
          </c:val>
          <c:extLst>
            <c:ext xmlns:c16="http://schemas.microsoft.com/office/drawing/2014/chart" uri="{C3380CC4-5D6E-409C-BE32-E72D297353CC}">
              <c16:uniqueId val="{00000000-F03E-49A9-8D91-1D80DBC6D1D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F03E-49A9-8D91-1D80DBC6D1D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11763</c:v>
                </c:pt>
                <c:pt idx="1">
                  <c:v>11841</c:v>
                </c:pt>
                <c:pt idx="2">
                  <c:v>12957</c:v>
                </c:pt>
                <c:pt idx="3">
                  <c:v>13449</c:v>
                </c:pt>
                <c:pt idx="4">
                  <c:v>14547</c:v>
                </c:pt>
              </c:numCache>
            </c:numRef>
          </c:val>
          <c:extLst>
            <c:ext xmlns:c16="http://schemas.microsoft.com/office/drawing/2014/chart" uri="{C3380CC4-5D6E-409C-BE32-E72D297353CC}">
              <c16:uniqueId val="{00000000-DF3A-4AAB-AE1F-BAF6F31AD2A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DF3A-4AAB-AE1F-BAF6F31AD2A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60616</c:v>
                </c:pt>
                <c:pt idx="1">
                  <c:v>60602</c:v>
                </c:pt>
                <c:pt idx="2">
                  <c:v>62280</c:v>
                </c:pt>
                <c:pt idx="3">
                  <c:v>64276</c:v>
                </c:pt>
                <c:pt idx="4">
                  <c:v>64118</c:v>
                </c:pt>
              </c:numCache>
            </c:numRef>
          </c:val>
          <c:extLst>
            <c:ext xmlns:c16="http://schemas.microsoft.com/office/drawing/2014/chart" uri="{C3380CC4-5D6E-409C-BE32-E72D297353CC}">
              <c16:uniqueId val="{00000000-BE06-45C1-AB54-FD48E21004C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BE06-45C1-AB54-FD48E21004C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CE5-4C18-B199-450860AAD6C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2CE5-4C18-B199-450860AAD6C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101</c:v>
                </c:pt>
                <c:pt idx="1">
                  <c:v>98.7</c:v>
                </c:pt>
                <c:pt idx="2">
                  <c:v>100.5</c:v>
                </c:pt>
                <c:pt idx="3">
                  <c:v>96.1</c:v>
                </c:pt>
                <c:pt idx="4">
                  <c:v>90.8</c:v>
                </c:pt>
              </c:numCache>
            </c:numRef>
          </c:val>
          <c:extLst>
            <c:ext xmlns:c16="http://schemas.microsoft.com/office/drawing/2014/chart" uri="{C3380CC4-5D6E-409C-BE32-E72D297353CC}">
              <c16:uniqueId val="{00000000-C31E-4C56-B7B0-020E5F0A84B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C31E-4C56-B7B0-020E5F0A84B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c:v>
                </c:pt>
                <c:pt idx="1">
                  <c:v>103</c:v>
                </c:pt>
                <c:pt idx="2">
                  <c:v>103.3</c:v>
                </c:pt>
                <c:pt idx="3">
                  <c:v>100.8</c:v>
                </c:pt>
                <c:pt idx="4">
                  <c:v>96.5</c:v>
                </c:pt>
              </c:numCache>
            </c:numRef>
          </c:val>
          <c:extLst>
            <c:ext xmlns:c16="http://schemas.microsoft.com/office/drawing/2014/chart" uri="{C3380CC4-5D6E-409C-BE32-E72D297353CC}">
              <c16:uniqueId val="{00000000-C039-4422-95B3-B6C8C5F434E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C039-4422-95B3-B6C8C5F434E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42.5</c:v>
                </c:pt>
                <c:pt idx="1">
                  <c:v>71.099999999999994</c:v>
                </c:pt>
                <c:pt idx="2">
                  <c:v>71.400000000000006</c:v>
                </c:pt>
                <c:pt idx="3">
                  <c:v>62.9</c:v>
                </c:pt>
                <c:pt idx="4">
                  <c:v>63.5</c:v>
                </c:pt>
              </c:numCache>
            </c:numRef>
          </c:val>
          <c:extLst>
            <c:ext xmlns:c16="http://schemas.microsoft.com/office/drawing/2014/chart" uri="{C3380CC4-5D6E-409C-BE32-E72D297353CC}">
              <c16:uniqueId val="{00000000-B9FA-4793-9E49-3A59700171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B9FA-4793-9E49-3A597001718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c:v>
                </c:pt>
                <c:pt idx="1">
                  <c:v>72.900000000000006</c:v>
                </c:pt>
                <c:pt idx="2">
                  <c:v>72</c:v>
                </c:pt>
                <c:pt idx="3">
                  <c:v>74.8</c:v>
                </c:pt>
                <c:pt idx="4">
                  <c:v>78.099999999999994</c:v>
                </c:pt>
              </c:numCache>
            </c:numRef>
          </c:val>
          <c:extLst>
            <c:ext xmlns:c16="http://schemas.microsoft.com/office/drawing/2014/chart" uri="{C3380CC4-5D6E-409C-BE32-E72D297353CC}">
              <c16:uniqueId val="{00000000-86BD-4806-B34A-0275D15B05F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86BD-4806-B34A-0275D15B05FA}"/>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32743138</c:v>
                </c:pt>
                <c:pt idx="1">
                  <c:v>32812735</c:v>
                </c:pt>
                <c:pt idx="2">
                  <c:v>33154665</c:v>
                </c:pt>
                <c:pt idx="3">
                  <c:v>37989697</c:v>
                </c:pt>
                <c:pt idx="4">
                  <c:v>38832801</c:v>
                </c:pt>
              </c:numCache>
            </c:numRef>
          </c:val>
          <c:extLst>
            <c:ext xmlns:c16="http://schemas.microsoft.com/office/drawing/2014/chart" uri="{C3380CC4-5D6E-409C-BE32-E72D297353CC}">
              <c16:uniqueId val="{00000000-9B8A-4D79-83BF-9FE5A9C8DF8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9B8A-4D79-83BF-9FE5A9C8DF8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23.8</c:v>
                </c:pt>
                <c:pt idx="1">
                  <c:v>23.3</c:v>
                </c:pt>
                <c:pt idx="2">
                  <c:v>22.8</c:v>
                </c:pt>
                <c:pt idx="3">
                  <c:v>24.6</c:v>
                </c:pt>
                <c:pt idx="4">
                  <c:v>26.4</c:v>
                </c:pt>
              </c:numCache>
            </c:numRef>
          </c:val>
          <c:extLst>
            <c:ext xmlns:c16="http://schemas.microsoft.com/office/drawing/2014/chart" uri="{C3380CC4-5D6E-409C-BE32-E72D297353CC}">
              <c16:uniqueId val="{00000000-DEC7-417C-B1AD-ACCF0D6380E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DEC7-417C-B1AD-ACCF0D6380E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46.8</c:v>
                </c:pt>
                <c:pt idx="1">
                  <c:v>48.5</c:v>
                </c:pt>
                <c:pt idx="2">
                  <c:v>50</c:v>
                </c:pt>
                <c:pt idx="3">
                  <c:v>48.5</c:v>
                </c:pt>
                <c:pt idx="4">
                  <c:v>52.6</c:v>
                </c:pt>
              </c:numCache>
            </c:numRef>
          </c:val>
          <c:extLst>
            <c:ext xmlns:c16="http://schemas.microsoft.com/office/drawing/2014/chart" uri="{C3380CC4-5D6E-409C-BE32-E72D297353CC}">
              <c16:uniqueId val="{00000000-2968-4D1C-979A-8A656816275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2968-4D1C-979A-8A656816275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61" zoomScaleNormal="100"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埼玉県さいたま市　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537</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20</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10</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567</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1292016</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44950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534</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534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154</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156</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105</v>
      </c>
      <c r="Q33" s="100"/>
      <c r="R33" s="100"/>
      <c r="S33" s="100"/>
      <c r="T33" s="100"/>
      <c r="U33" s="100"/>
      <c r="V33" s="100"/>
      <c r="W33" s="100"/>
      <c r="X33" s="100"/>
      <c r="Y33" s="100"/>
      <c r="Z33" s="100"/>
      <c r="AA33" s="100"/>
      <c r="AB33" s="100"/>
      <c r="AC33" s="100"/>
      <c r="AD33" s="101"/>
      <c r="AE33" s="99">
        <f>データ!AI7</f>
        <v>103</v>
      </c>
      <c r="AF33" s="100"/>
      <c r="AG33" s="100"/>
      <c r="AH33" s="100"/>
      <c r="AI33" s="100"/>
      <c r="AJ33" s="100"/>
      <c r="AK33" s="100"/>
      <c r="AL33" s="100"/>
      <c r="AM33" s="100"/>
      <c r="AN33" s="100"/>
      <c r="AO33" s="100"/>
      <c r="AP33" s="100"/>
      <c r="AQ33" s="100"/>
      <c r="AR33" s="100"/>
      <c r="AS33" s="101"/>
      <c r="AT33" s="99">
        <f>データ!AJ7</f>
        <v>103.3</v>
      </c>
      <c r="AU33" s="100"/>
      <c r="AV33" s="100"/>
      <c r="AW33" s="100"/>
      <c r="AX33" s="100"/>
      <c r="AY33" s="100"/>
      <c r="AZ33" s="100"/>
      <c r="BA33" s="100"/>
      <c r="BB33" s="100"/>
      <c r="BC33" s="100"/>
      <c r="BD33" s="100"/>
      <c r="BE33" s="100"/>
      <c r="BF33" s="100"/>
      <c r="BG33" s="100"/>
      <c r="BH33" s="101"/>
      <c r="BI33" s="99">
        <f>データ!AK7</f>
        <v>100.8</v>
      </c>
      <c r="BJ33" s="100"/>
      <c r="BK33" s="100"/>
      <c r="BL33" s="100"/>
      <c r="BM33" s="100"/>
      <c r="BN33" s="100"/>
      <c r="BO33" s="100"/>
      <c r="BP33" s="100"/>
      <c r="BQ33" s="100"/>
      <c r="BR33" s="100"/>
      <c r="BS33" s="100"/>
      <c r="BT33" s="100"/>
      <c r="BU33" s="100"/>
      <c r="BV33" s="100"/>
      <c r="BW33" s="101"/>
      <c r="BX33" s="99">
        <f>データ!AL7</f>
        <v>96.5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101</v>
      </c>
      <c r="DE33" s="100"/>
      <c r="DF33" s="100"/>
      <c r="DG33" s="100"/>
      <c r="DH33" s="100"/>
      <c r="DI33" s="100"/>
      <c r="DJ33" s="100"/>
      <c r="DK33" s="100"/>
      <c r="DL33" s="100"/>
      <c r="DM33" s="100"/>
      <c r="DN33" s="100"/>
      <c r="DO33" s="100"/>
      <c r="DP33" s="100"/>
      <c r="DQ33" s="100"/>
      <c r="DR33" s="101"/>
      <c r="DS33" s="99">
        <f>データ!AT7</f>
        <v>98.7</v>
      </c>
      <c r="DT33" s="100"/>
      <c r="DU33" s="100"/>
      <c r="DV33" s="100"/>
      <c r="DW33" s="100"/>
      <c r="DX33" s="100"/>
      <c r="DY33" s="100"/>
      <c r="DZ33" s="100"/>
      <c r="EA33" s="100"/>
      <c r="EB33" s="100"/>
      <c r="EC33" s="100"/>
      <c r="ED33" s="100"/>
      <c r="EE33" s="100"/>
      <c r="EF33" s="100"/>
      <c r="EG33" s="101"/>
      <c r="EH33" s="99">
        <f>データ!AU7</f>
        <v>100.5</v>
      </c>
      <c r="EI33" s="100"/>
      <c r="EJ33" s="100"/>
      <c r="EK33" s="100"/>
      <c r="EL33" s="100"/>
      <c r="EM33" s="100"/>
      <c r="EN33" s="100"/>
      <c r="EO33" s="100"/>
      <c r="EP33" s="100"/>
      <c r="EQ33" s="100"/>
      <c r="ER33" s="100"/>
      <c r="ES33" s="100"/>
      <c r="ET33" s="100"/>
      <c r="EU33" s="100"/>
      <c r="EV33" s="101"/>
      <c r="EW33" s="99">
        <f>データ!AV7</f>
        <v>96.1</v>
      </c>
      <c r="EX33" s="100"/>
      <c r="EY33" s="100"/>
      <c r="EZ33" s="100"/>
      <c r="FA33" s="100"/>
      <c r="FB33" s="100"/>
      <c r="FC33" s="100"/>
      <c r="FD33" s="100"/>
      <c r="FE33" s="100"/>
      <c r="FF33" s="100"/>
      <c r="FG33" s="100"/>
      <c r="FH33" s="100"/>
      <c r="FI33" s="100"/>
      <c r="FJ33" s="100"/>
      <c r="FK33" s="101"/>
      <c r="FL33" s="99">
        <f>データ!AW7</f>
        <v>90.8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80.099999999999994</v>
      </c>
      <c r="KG33" s="100"/>
      <c r="KH33" s="100"/>
      <c r="KI33" s="100"/>
      <c r="KJ33" s="100"/>
      <c r="KK33" s="100"/>
      <c r="KL33" s="100"/>
      <c r="KM33" s="100"/>
      <c r="KN33" s="100"/>
      <c r="KO33" s="100"/>
      <c r="KP33" s="100"/>
      <c r="KQ33" s="100"/>
      <c r="KR33" s="100"/>
      <c r="KS33" s="100"/>
      <c r="KT33" s="101"/>
      <c r="KU33" s="99">
        <f>データ!BP7</f>
        <v>80.8</v>
      </c>
      <c r="KV33" s="100"/>
      <c r="KW33" s="100"/>
      <c r="KX33" s="100"/>
      <c r="KY33" s="100"/>
      <c r="KZ33" s="100"/>
      <c r="LA33" s="100"/>
      <c r="LB33" s="100"/>
      <c r="LC33" s="100"/>
      <c r="LD33" s="100"/>
      <c r="LE33" s="100"/>
      <c r="LF33" s="100"/>
      <c r="LG33" s="100"/>
      <c r="LH33" s="100"/>
      <c r="LI33" s="101"/>
      <c r="LJ33" s="99">
        <f>データ!BQ7</f>
        <v>80.2</v>
      </c>
      <c r="LK33" s="100"/>
      <c r="LL33" s="100"/>
      <c r="LM33" s="100"/>
      <c r="LN33" s="100"/>
      <c r="LO33" s="100"/>
      <c r="LP33" s="100"/>
      <c r="LQ33" s="100"/>
      <c r="LR33" s="100"/>
      <c r="LS33" s="100"/>
      <c r="LT33" s="100"/>
      <c r="LU33" s="100"/>
      <c r="LV33" s="100"/>
      <c r="LW33" s="100"/>
      <c r="LX33" s="101"/>
      <c r="LY33" s="99">
        <f>データ!BR7</f>
        <v>81.2</v>
      </c>
      <c r="LZ33" s="100"/>
      <c r="MA33" s="100"/>
      <c r="MB33" s="100"/>
      <c r="MC33" s="100"/>
      <c r="MD33" s="100"/>
      <c r="ME33" s="100"/>
      <c r="MF33" s="100"/>
      <c r="MG33" s="100"/>
      <c r="MH33" s="100"/>
      <c r="MI33" s="100"/>
      <c r="MJ33" s="100"/>
      <c r="MK33" s="100"/>
      <c r="ML33" s="100"/>
      <c r="MM33" s="101"/>
      <c r="MN33" s="99">
        <f>データ!BS7</f>
        <v>80.900000000000006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155</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60616</v>
      </c>
      <c r="Q55" s="103"/>
      <c r="R55" s="103"/>
      <c r="S55" s="103"/>
      <c r="T55" s="103"/>
      <c r="U55" s="103"/>
      <c r="V55" s="103"/>
      <c r="W55" s="103"/>
      <c r="X55" s="103"/>
      <c r="Y55" s="103"/>
      <c r="Z55" s="103"/>
      <c r="AA55" s="103"/>
      <c r="AB55" s="103"/>
      <c r="AC55" s="103"/>
      <c r="AD55" s="104"/>
      <c r="AE55" s="102">
        <f>データ!CA7</f>
        <v>60602</v>
      </c>
      <c r="AF55" s="103"/>
      <c r="AG55" s="103"/>
      <c r="AH55" s="103"/>
      <c r="AI55" s="103"/>
      <c r="AJ55" s="103"/>
      <c r="AK55" s="103"/>
      <c r="AL55" s="103"/>
      <c r="AM55" s="103"/>
      <c r="AN55" s="103"/>
      <c r="AO55" s="103"/>
      <c r="AP55" s="103"/>
      <c r="AQ55" s="103"/>
      <c r="AR55" s="103"/>
      <c r="AS55" s="104"/>
      <c r="AT55" s="102">
        <f>データ!CB7</f>
        <v>62280</v>
      </c>
      <c r="AU55" s="103"/>
      <c r="AV55" s="103"/>
      <c r="AW55" s="103"/>
      <c r="AX55" s="103"/>
      <c r="AY55" s="103"/>
      <c r="AZ55" s="103"/>
      <c r="BA55" s="103"/>
      <c r="BB55" s="103"/>
      <c r="BC55" s="103"/>
      <c r="BD55" s="103"/>
      <c r="BE55" s="103"/>
      <c r="BF55" s="103"/>
      <c r="BG55" s="103"/>
      <c r="BH55" s="104"/>
      <c r="BI55" s="102">
        <f>データ!CC7</f>
        <v>64276</v>
      </c>
      <c r="BJ55" s="103"/>
      <c r="BK55" s="103"/>
      <c r="BL55" s="103"/>
      <c r="BM55" s="103"/>
      <c r="BN55" s="103"/>
      <c r="BO55" s="103"/>
      <c r="BP55" s="103"/>
      <c r="BQ55" s="103"/>
      <c r="BR55" s="103"/>
      <c r="BS55" s="103"/>
      <c r="BT55" s="103"/>
      <c r="BU55" s="103"/>
      <c r="BV55" s="103"/>
      <c r="BW55" s="104"/>
      <c r="BX55" s="102">
        <f>データ!CD7</f>
        <v>64118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11763</v>
      </c>
      <c r="DE55" s="103"/>
      <c r="DF55" s="103"/>
      <c r="DG55" s="103"/>
      <c r="DH55" s="103"/>
      <c r="DI55" s="103"/>
      <c r="DJ55" s="103"/>
      <c r="DK55" s="103"/>
      <c r="DL55" s="103"/>
      <c r="DM55" s="103"/>
      <c r="DN55" s="103"/>
      <c r="DO55" s="103"/>
      <c r="DP55" s="103"/>
      <c r="DQ55" s="103"/>
      <c r="DR55" s="104"/>
      <c r="DS55" s="102">
        <f>データ!CL7</f>
        <v>11841</v>
      </c>
      <c r="DT55" s="103"/>
      <c r="DU55" s="103"/>
      <c r="DV55" s="103"/>
      <c r="DW55" s="103"/>
      <c r="DX55" s="103"/>
      <c r="DY55" s="103"/>
      <c r="DZ55" s="103"/>
      <c r="EA55" s="103"/>
      <c r="EB55" s="103"/>
      <c r="EC55" s="103"/>
      <c r="ED55" s="103"/>
      <c r="EE55" s="103"/>
      <c r="EF55" s="103"/>
      <c r="EG55" s="104"/>
      <c r="EH55" s="102">
        <f>データ!CM7</f>
        <v>12957</v>
      </c>
      <c r="EI55" s="103"/>
      <c r="EJ55" s="103"/>
      <c r="EK55" s="103"/>
      <c r="EL55" s="103"/>
      <c r="EM55" s="103"/>
      <c r="EN55" s="103"/>
      <c r="EO55" s="103"/>
      <c r="EP55" s="103"/>
      <c r="EQ55" s="103"/>
      <c r="ER55" s="103"/>
      <c r="ES55" s="103"/>
      <c r="ET55" s="103"/>
      <c r="EU55" s="103"/>
      <c r="EV55" s="104"/>
      <c r="EW55" s="102">
        <f>データ!CN7</f>
        <v>13449</v>
      </c>
      <c r="EX55" s="103"/>
      <c r="EY55" s="103"/>
      <c r="EZ55" s="103"/>
      <c r="FA55" s="103"/>
      <c r="FB55" s="103"/>
      <c r="FC55" s="103"/>
      <c r="FD55" s="103"/>
      <c r="FE55" s="103"/>
      <c r="FF55" s="103"/>
      <c r="FG55" s="103"/>
      <c r="FH55" s="103"/>
      <c r="FI55" s="103"/>
      <c r="FJ55" s="103"/>
      <c r="FK55" s="104"/>
      <c r="FL55" s="102">
        <f>データ!CO7</f>
        <v>14547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46.8</v>
      </c>
      <c r="GS55" s="100"/>
      <c r="GT55" s="100"/>
      <c r="GU55" s="100"/>
      <c r="GV55" s="100"/>
      <c r="GW55" s="100"/>
      <c r="GX55" s="100"/>
      <c r="GY55" s="100"/>
      <c r="GZ55" s="100"/>
      <c r="HA55" s="100"/>
      <c r="HB55" s="100"/>
      <c r="HC55" s="100"/>
      <c r="HD55" s="100"/>
      <c r="HE55" s="100"/>
      <c r="HF55" s="101"/>
      <c r="HG55" s="99">
        <f>データ!CW7</f>
        <v>48.5</v>
      </c>
      <c r="HH55" s="100"/>
      <c r="HI55" s="100"/>
      <c r="HJ55" s="100"/>
      <c r="HK55" s="100"/>
      <c r="HL55" s="100"/>
      <c r="HM55" s="100"/>
      <c r="HN55" s="100"/>
      <c r="HO55" s="100"/>
      <c r="HP55" s="100"/>
      <c r="HQ55" s="100"/>
      <c r="HR55" s="100"/>
      <c r="HS55" s="100"/>
      <c r="HT55" s="100"/>
      <c r="HU55" s="101"/>
      <c r="HV55" s="99">
        <f>データ!CX7</f>
        <v>50</v>
      </c>
      <c r="HW55" s="100"/>
      <c r="HX55" s="100"/>
      <c r="HY55" s="100"/>
      <c r="HZ55" s="100"/>
      <c r="IA55" s="100"/>
      <c r="IB55" s="100"/>
      <c r="IC55" s="100"/>
      <c r="ID55" s="100"/>
      <c r="IE55" s="100"/>
      <c r="IF55" s="100"/>
      <c r="IG55" s="100"/>
      <c r="IH55" s="100"/>
      <c r="II55" s="100"/>
      <c r="IJ55" s="101"/>
      <c r="IK55" s="99">
        <f>データ!CY7</f>
        <v>48.5</v>
      </c>
      <c r="IL55" s="100"/>
      <c r="IM55" s="100"/>
      <c r="IN55" s="100"/>
      <c r="IO55" s="100"/>
      <c r="IP55" s="100"/>
      <c r="IQ55" s="100"/>
      <c r="IR55" s="100"/>
      <c r="IS55" s="100"/>
      <c r="IT55" s="100"/>
      <c r="IU55" s="100"/>
      <c r="IV55" s="100"/>
      <c r="IW55" s="100"/>
      <c r="IX55" s="100"/>
      <c r="IY55" s="101"/>
      <c r="IZ55" s="99">
        <f>データ!CZ7</f>
        <v>52.6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23.8</v>
      </c>
      <c r="KG55" s="100"/>
      <c r="KH55" s="100"/>
      <c r="KI55" s="100"/>
      <c r="KJ55" s="100"/>
      <c r="KK55" s="100"/>
      <c r="KL55" s="100"/>
      <c r="KM55" s="100"/>
      <c r="KN55" s="100"/>
      <c r="KO55" s="100"/>
      <c r="KP55" s="100"/>
      <c r="KQ55" s="100"/>
      <c r="KR55" s="100"/>
      <c r="KS55" s="100"/>
      <c r="KT55" s="101"/>
      <c r="KU55" s="99">
        <f>データ!DH7</f>
        <v>23.3</v>
      </c>
      <c r="KV55" s="100"/>
      <c r="KW55" s="100"/>
      <c r="KX55" s="100"/>
      <c r="KY55" s="100"/>
      <c r="KZ55" s="100"/>
      <c r="LA55" s="100"/>
      <c r="LB55" s="100"/>
      <c r="LC55" s="100"/>
      <c r="LD55" s="100"/>
      <c r="LE55" s="100"/>
      <c r="LF55" s="100"/>
      <c r="LG55" s="100"/>
      <c r="LH55" s="100"/>
      <c r="LI55" s="101"/>
      <c r="LJ55" s="99">
        <f>データ!DI7</f>
        <v>22.8</v>
      </c>
      <c r="LK55" s="100"/>
      <c r="LL55" s="100"/>
      <c r="LM55" s="100"/>
      <c r="LN55" s="100"/>
      <c r="LO55" s="100"/>
      <c r="LP55" s="100"/>
      <c r="LQ55" s="100"/>
      <c r="LR55" s="100"/>
      <c r="LS55" s="100"/>
      <c r="LT55" s="100"/>
      <c r="LU55" s="100"/>
      <c r="LV55" s="100"/>
      <c r="LW55" s="100"/>
      <c r="LX55" s="101"/>
      <c r="LY55" s="99">
        <f>データ!DJ7</f>
        <v>24.6</v>
      </c>
      <c r="LZ55" s="100"/>
      <c r="MA55" s="100"/>
      <c r="MB55" s="100"/>
      <c r="MC55" s="100"/>
      <c r="MD55" s="100"/>
      <c r="ME55" s="100"/>
      <c r="MF55" s="100"/>
      <c r="MG55" s="100"/>
      <c r="MH55" s="100"/>
      <c r="MI55" s="100"/>
      <c r="MJ55" s="100"/>
      <c r="MK55" s="100"/>
      <c r="ML55" s="100"/>
      <c r="MM55" s="101"/>
      <c r="MN55" s="99">
        <f>データ!DK7</f>
        <v>26.4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42.5</v>
      </c>
      <c r="V79" s="82"/>
      <c r="W79" s="82"/>
      <c r="X79" s="82"/>
      <c r="Y79" s="82"/>
      <c r="Z79" s="82"/>
      <c r="AA79" s="82"/>
      <c r="AB79" s="82"/>
      <c r="AC79" s="82"/>
      <c r="AD79" s="82"/>
      <c r="AE79" s="82"/>
      <c r="AF79" s="82"/>
      <c r="AG79" s="82"/>
      <c r="AH79" s="82"/>
      <c r="AI79" s="82"/>
      <c r="AJ79" s="82"/>
      <c r="AK79" s="82"/>
      <c r="AL79" s="82"/>
      <c r="AM79" s="82"/>
      <c r="AN79" s="82">
        <f>データ!DS7</f>
        <v>71.099999999999994</v>
      </c>
      <c r="AO79" s="82"/>
      <c r="AP79" s="82"/>
      <c r="AQ79" s="82"/>
      <c r="AR79" s="82"/>
      <c r="AS79" s="82"/>
      <c r="AT79" s="82"/>
      <c r="AU79" s="82"/>
      <c r="AV79" s="82"/>
      <c r="AW79" s="82"/>
      <c r="AX79" s="82"/>
      <c r="AY79" s="82"/>
      <c r="AZ79" s="82"/>
      <c r="BA79" s="82"/>
      <c r="BB79" s="82"/>
      <c r="BC79" s="82"/>
      <c r="BD79" s="82"/>
      <c r="BE79" s="82"/>
      <c r="BF79" s="82"/>
      <c r="BG79" s="82">
        <f>データ!DT7</f>
        <v>71.400000000000006</v>
      </c>
      <c r="BH79" s="82"/>
      <c r="BI79" s="82"/>
      <c r="BJ79" s="82"/>
      <c r="BK79" s="82"/>
      <c r="BL79" s="82"/>
      <c r="BM79" s="82"/>
      <c r="BN79" s="82"/>
      <c r="BO79" s="82"/>
      <c r="BP79" s="82"/>
      <c r="BQ79" s="82"/>
      <c r="BR79" s="82"/>
      <c r="BS79" s="82"/>
      <c r="BT79" s="82"/>
      <c r="BU79" s="82"/>
      <c r="BV79" s="82"/>
      <c r="BW79" s="82"/>
      <c r="BX79" s="82"/>
      <c r="BY79" s="82"/>
      <c r="BZ79" s="82">
        <f>データ!DU7</f>
        <v>62.9</v>
      </c>
      <c r="CA79" s="82"/>
      <c r="CB79" s="82"/>
      <c r="CC79" s="82"/>
      <c r="CD79" s="82"/>
      <c r="CE79" s="82"/>
      <c r="CF79" s="82"/>
      <c r="CG79" s="82"/>
      <c r="CH79" s="82"/>
      <c r="CI79" s="82"/>
      <c r="CJ79" s="82"/>
      <c r="CK79" s="82"/>
      <c r="CL79" s="82"/>
      <c r="CM79" s="82"/>
      <c r="CN79" s="82"/>
      <c r="CO79" s="82"/>
      <c r="CP79" s="82"/>
      <c r="CQ79" s="82"/>
      <c r="CR79" s="82"/>
      <c r="CS79" s="82">
        <f>データ!DV7</f>
        <v>63.5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72</v>
      </c>
      <c r="EP79" s="82"/>
      <c r="EQ79" s="82"/>
      <c r="ER79" s="82"/>
      <c r="ES79" s="82"/>
      <c r="ET79" s="82"/>
      <c r="EU79" s="82"/>
      <c r="EV79" s="82"/>
      <c r="EW79" s="82"/>
      <c r="EX79" s="82"/>
      <c r="EY79" s="82"/>
      <c r="EZ79" s="82"/>
      <c r="FA79" s="82"/>
      <c r="FB79" s="82"/>
      <c r="FC79" s="82"/>
      <c r="FD79" s="82"/>
      <c r="FE79" s="82"/>
      <c r="FF79" s="82"/>
      <c r="FG79" s="82"/>
      <c r="FH79" s="82">
        <f>データ!ED7</f>
        <v>72.900000000000006</v>
      </c>
      <c r="FI79" s="82"/>
      <c r="FJ79" s="82"/>
      <c r="FK79" s="82"/>
      <c r="FL79" s="82"/>
      <c r="FM79" s="82"/>
      <c r="FN79" s="82"/>
      <c r="FO79" s="82"/>
      <c r="FP79" s="82"/>
      <c r="FQ79" s="82"/>
      <c r="FR79" s="82"/>
      <c r="FS79" s="82"/>
      <c r="FT79" s="82"/>
      <c r="FU79" s="82"/>
      <c r="FV79" s="82"/>
      <c r="FW79" s="82"/>
      <c r="FX79" s="82"/>
      <c r="FY79" s="82"/>
      <c r="FZ79" s="82"/>
      <c r="GA79" s="82">
        <f>データ!EE7</f>
        <v>72</v>
      </c>
      <c r="GB79" s="82"/>
      <c r="GC79" s="82"/>
      <c r="GD79" s="82"/>
      <c r="GE79" s="82"/>
      <c r="GF79" s="82"/>
      <c r="GG79" s="82"/>
      <c r="GH79" s="82"/>
      <c r="GI79" s="82"/>
      <c r="GJ79" s="82"/>
      <c r="GK79" s="82"/>
      <c r="GL79" s="82"/>
      <c r="GM79" s="82"/>
      <c r="GN79" s="82"/>
      <c r="GO79" s="82"/>
      <c r="GP79" s="82"/>
      <c r="GQ79" s="82"/>
      <c r="GR79" s="82"/>
      <c r="GS79" s="82"/>
      <c r="GT79" s="82">
        <f>データ!EF7</f>
        <v>74.8</v>
      </c>
      <c r="GU79" s="82"/>
      <c r="GV79" s="82"/>
      <c r="GW79" s="82"/>
      <c r="GX79" s="82"/>
      <c r="GY79" s="82"/>
      <c r="GZ79" s="82"/>
      <c r="HA79" s="82"/>
      <c r="HB79" s="82"/>
      <c r="HC79" s="82"/>
      <c r="HD79" s="82"/>
      <c r="HE79" s="82"/>
      <c r="HF79" s="82"/>
      <c r="HG79" s="82"/>
      <c r="HH79" s="82"/>
      <c r="HI79" s="82"/>
      <c r="HJ79" s="82"/>
      <c r="HK79" s="82"/>
      <c r="HL79" s="82"/>
      <c r="HM79" s="82">
        <f>データ!EG7</f>
        <v>78.099999999999994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32743138</v>
      </c>
      <c r="JK79" s="78"/>
      <c r="JL79" s="78"/>
      <c r="JM79" s="78"/>
      <c r="JN79" s="78"/>
      <c r="JO79" s="78"/>
      <c r="JP79" s="78"/>
      <c r="JQ79" s="78"/>
      <c r="JR79" s="78"/>
      <c r="JS79" s="78"/>
      <c r="JT79" s="78"/>
      <c r="JU79" s="78"/>
      <c r="JV79" s="78"/>
      <c r="JW79" s="78"/>
      <c r="JX79" s="78"/>
      <c r="JY79" s="78"/>
      <c r="JZ79" s="78"/>
      <c r="KA79" s="78"/>
      <c r="KB79" s="78"/>
      <c r="KC79" s="78">
        <f>データ!EO7</f>
        <v>32812735</v>
      </c>
      <c r="KD79" s="78"/>
      <c r="KE79" s="78"/>
      <c r="KF79" s="78"/>
      <c r="KG79" s="78"/>
      <c r="KH79" s="78"/>
      <c r="KI79" s="78"/>
      <c r="KJ79" s="78"/>
      <c r="KK79" s="78"/>
      <c r="KL79" s="78"/>
      <c r="KM79" s="78"/>
      <c r="KN79" s="78"/>
      <c r="KO79" s="78"/>
      <c r="KP79" s="78"/>
      <c r="KQ79" s="78"/>
      <c r="KR79" s="78"/>
      <c r="KS79" s="78"/>
      <c r="KT79" s="78"/>
      <c r="KU79" s="78"/>
      <c r="KV79" s="78">
        <f>データ!EP7</f>
        <v>33154665</v>
      </c>
      <c r="KW79" s="78"/>
      <c r="KX79" s="78"/>
      <c r="KY79" s="78"/>
      <c r="KZ79" s="78"/>
      <c r="LA79" s="78"/>
      <c r="LB79" s="78"/>
      <c r="LC79" s="78"/>
      <c r="LD79" s="78"/>
      <c r="LE79" s="78"/>
      <c r="LF79" s="78"/>
      <c r="LG79" s="78"/>
      <c r="LH79" s="78"/>
      <c r="LI79" s="78"/>
      <c r="LJ79" s="78"/>
      <c r="LK79" s="78"/>
      <c r="LL79" s="78"/>
      <c r="LM79" s="78"/>
      <c r="LN79" s="78"/>
      <c r="LO79" s="78">
        <f>データ!EQ7</f>
        <v>37989697</v>
      </c>
      <c r="LP79" s="78"/>
      <c r="LQ79" s="78"/>
      <c r="LR79" s="78"/>
      <c r="LS79" s="78"/>
      <c r="LT79" s="78"/>
      <c r="LU79" s="78"/>
      <c r="LV79" s="78"/>
      <c r="LW79" s="78"/>
      <c r="LX79" s="78"/>
      <c r="LY79" s="78"/>
      <c r="LZ79" s="78"/>
      <c r="MA79" s="78"/>
      <c r="MB79" s="78"/>
      <c r="MC79" s="78"/>
      <c r="MD79" s="78"/>
      <c r="ME79" s="78"/>
      <c r="MF79" s="78"/>
      <c r="MG79" s="78"/>
      <c r="MH79" s="78">
        <f>データ!ER7</f>
        <v>38832801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EK6ILCVP8sK+ylgZLTLH8N8G3WXMxj1MstJsPPprY8kkk93TzqQ3+nS+u0bOBCaUK9RLi7hvR9gNULn8s2UzQ==" saltValue="ElKWoU0uvoFH1zBvUAEGG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112</v>
      </c>
      <c r="AW5" s="61" t="s">
        <v>122</v>
      </c>
      <c r="AX5" s="61" t="s">
        <v>114</v>
      </c>
      <c r="AY5" s="61" t="s">
        <v>115</v>
      </c>
      <c r="AZ5" s="61" t="s">
        <v>116</v>
      </c>
      <c r="BA5" s="61" t="s">
        <v>117</v>
      </c>
      <c r="BB5" s="61" t="s">
        <v>118</v>
      </c>
      <c r="BC5" s="61" t="s">
        <v>119</v>
      </c>
      <c r="BD5" s="61" t="s">
        <v>120</v>
      </c>
      <c r="BE5" s="61" t="s">
        <v>121</v>
      </c>
      <c r="BF5" s="61" t="s">
        <v>111</v>
      </c>
      <c r="BG5" s="61" t="s">
        <v>112</v>
      </c>
      <c r="BH5" s="61" t="s">
        <v>113</v>
      </c>
      <c r="BI5" s="61" t="s">
        <v>114</v>
      </c>
      <c r="BJ5" s="61" t="s">
        <v>115</v>
      </c>
      <c r="BK5" s="61" t="s">
        <v>116</v>
      </c>
      <c r="BL5" s="61" t="s">
        <v>117</v>
      </c>
      <c r="BM5" s="61" t="s">
        <v>118</v>
      </c>
      <c r="BN5" s="61" t="s">
        <v>119</v>
      </c>
      <c r="BO5" s="61" t="s">
        <v>120</v>
      </c>
      <c r="BP5" s="61" t="s">
        <v>123</v>
      </c>
      <c r="BQ5" s="61" t="s">
        <v>124</v>
      </c>
      <c r="BR5" s="61" t="s">
        <v>125</v>
      </c>
      <c r="BS5" s="61" t="s">
        <v>113</v>
      </c>
      <c r="BT5" s="61" t="s">
        <v>114</v>
      </c>
      <c r="BU5" s="61" t="s">
        <v>115</v>
      </c>
      <c r="BV5" s="61" t="s">
        <v>116</v>
      </c>
      <c r="BW5" s="61" t="s">
        <v>117</v>
      </c>
      <c r="BX5" s="61" t="s">
        <v>118</v>
      </c>
      <c r="BY5" s="61" t="s">
        <v>119</v>
      </c>
      <c r="BZ5" s="61" t="s">
        <v>109</v>
      </c>
      <c r="CA5" s="61" t="s">
        <v>123</v>
      </c>
      <c r="CB5" s="61" t="s">
        <v>126</v>
      </c>
      <c r="CC5" s="61" t="s">
        <v>127</v>
      </c>
      <c r="CD5" s="61" t="s">
        <v>122</v>
      </c>
      <c r="CE5" s="61" t="s">
        <v>114</v>
      </c>
      <c r="CF5" s="61" t="s">
        <v>115</v>
      </c>
      <c r="CG5" s="61" t="s">
        <v>116</v>
      </c>
      <c r="CH5" s="61" t="s">
        <v>117</v>
      </c>
      <c r="CI5" s="61" t="s">
        <v>118</v>
      </c>
      <c r="CJ5" s="61" t="s">
        <v>119</v>
      </c>
      <c r="CK5" s="61" t="s">
        <v>120</v>
      </c>
      <c r="CL5" s="61" t="s">
        <v>121</v>
      </c>
      <c r="CM5" s="61" t="s">
        <v>111</v>
      </c>
      <c r="CN5" s="61" t="s">
        <v>125</v>
      </c>
      <c r="CO5" s="61" t="s">
        <v>113</v>
      </c>
      <c r="CP5" s="61" t="s">
        <v>114</v>
      </c>
      <c r="CQ5" s="61" t="s">
        <v>115</v>
      </c>
      <c r="CR5" s="61" t="s">
        <v>116</v>
      </c>
      <c r="CS5" s="61" t="s">
        <v>117</v>
      </c>
      <c r="CT5" s="61" t="s">
        <v>118</v>
      </c>
      <c r="CU5" s="61" t="s">
        <v>119</v>
      </c>
      <c r="CV5" s="61" t="s">
        <v>120</v>
      </c>
      <c r="CW5" s="61" t="s">
        <v>123</v>
      </c>
      <c r="CX5" s="61" t="s">
        <v>111</v>
      </c>
      <c r="CY5" s="61" t="s">
        <v>112</v>
      </c>
      <c r="CZ5" s="61" t="s">
        <v>128</v>
      </c>
      <c r="DA5" s="61" t="s">
        <v>114</v>
      </c>
      <c r="DB5" s="61" t="s">
        <v>115</v>
      </c>
      <c r="DC5" s="61" t="s">
        <v>116</v>
      </c>
      <c r="DD5" s="61" t="s">
        <v>117</v>
      </c>
      <c r="DE5" s="61" t="s">
        <v>118</v>
      </c>
      <c r="DF5" s="61" t="s">
        <v>119</v>
      </c>
      <c r="DG5" s="61" t="s">
        <v>129</v>
      </c>
      <c r="DH5" s="61" t="s">
        <v>110</v>
      </c>
      <c r="DI5" s="61" t="s">
        <v>124</v>
      </c>
      <c r="DJ5" s="61" t="s">
        <v>112</v>
      </c>
      <c r="DK5" s="61" t="s">
        <v>128</v>
      </c>
      <c r="DL5" s="61" t="s">
        <v>114</v>
      </c>
      <c r="DM5" s="61" t="s">
        <v>115</v>
      </c>
      <c r="DN5" s="61" t="s">
        <v>116</v>
      </c>
      <c r="DO5" s="61" t="s">
        <v>117</v>
      </c>
      <c r="DP5" s="61" t="s">
        <v>118</v>
      </c>
      <c r="DQ5" s="61" t="s">
        <v>119</v>
      </c>
      <c r="DR5" s="61" t="s">
        <v>129</v>
      </c>
      <c r="DS5" s="61" t="s">
        <v>121</v>
      </c>
      <c r="DT5" s="61" t="s">
        <v>111</v>
      </c>
      <c r="DU5" s="61" t="s">
        <v>127</v>
      </c>
      <c r="DV5" s="61" t="s">
        <v>113</v>
      </c>
      <c r="DW5" s="61" t="s">
        <v>114</v>
      </c>
      <c r="DX5" s="61" t="s">
        <v>115</v>
      </c>
      <c r="DY5" s="61" t="s">
        <v>116</v>
      </c>
      <c r="DZ5" s="61" t="s">
        <v>117</v>
      </c>
      <c r="EA5" s="61" t="s">
        <v>118</v>
      </c>
      <c r="EB5" s="61" t="s">
        <v>119</v>
      </c>
      <c r="EC5" s="61" t="s">
        <v>120</v>
      </c>
      <c r="ED5" s="61" t="s">
        <v>123</v>
      </c>
      <c r="EE5" s="61" t="s">
        <v>124</v>
      </c>
      <c r="EF5" s="61" t="s">
        <v>127</v>
      </c>
      <c r="EG5" s="61" t="s">
        <v>128</v>
      </c>
      <c r="EH5" s="61" t="s">
        <v>114</v>
      </c>
      <c r="EI5" s="61" t="s">
        <v>115</v>
      </c>
      <c r="EJ5" s="61" t="s">
        <v>116</v>
      </c>
      <c r="EK5" s="61" t="s">
        <v>117</v>
      </c>
      <c r="EL5" s="61" t="s">
        <v>118</v>
      </c>
      <c r="EM5" s="61" t="s">
        <v>130</v>
      </c>
      <c r="EN5" s="61" t="s">
        <v>120</v>
      </c>
      <c r="EO5" s="61" t="s">
        <v>123</v>
      </c>
      <c r="EP5" s="61" t="s">
        <v>111</v>
      </c>
      <c r="EQ5" s="61" t="s">
        <v>127</v>
      </c>
      <c r="ER5" s="61" t="s">
        <v>122</v>
      </c>
      <c r="ES5" s="61" t="s">
        <v>114</v>
      </c>
      <c r="ET5" s="61" t="s">
        <v>115</v>
      </c>
      <c r="EU5" s="61" t="s">
        <v>116</v>
      </c>
      <c r="EV5" s="61" t="s">
        <v>117</v>
      </c>
      <c r="EW5" s="61" t="s">
        <v>118</v>
      </c>
      <c r="EX5" s="61" t="s">
        <v>119</v>
      </c>
    </row>
    <row r="6" spans="1:154" s="66" customFormat="1" x14ac:dyDescent="0.15">
      <c r="A6" s="47" t="s">
        <v>131</v>
      </c>
      <c r="B6" s="62">
        <f>B8</f>
        <v>2017</v>
      </c>
      <c r="C6" s="62">
        <f t="shared" ref="C6:M6" si="2">C8</f>
        <v>111007</v>
      </c>
      <c r="D6" s="62">
        <f t="shared" si="2"/>
        <v>46</v>
      </c>
      <c r="E6" s="62">
        <f t="shared" si="2"/>
        <v>6</v>
      </c>
      <c r="F6" s="62">
        <f t="shared" si="2"/>
        <v>0</v>
      </c>
      <c r="G6" s="62">
        <f t="shared" si="2"/>
        <v>1</v>
      </c>
      <c r="H6" s="138" t="str">
        <f>IF(H8&lt;&gt;I8,H8,"")&amp;IF(I8&lt;&gt;J8,I8,"")&amp;"　"&amp;J8</f>
        <v>埼玉県さいたま市　市立病院</v>
      </c>
      <c r="I6" s="139"/>
      <c r="J6" s="140"/>
      <c r="K6" s="62" t="str">
        <f t="shared" si="2"/>
        <v>当然財務</v>
      </c>
      <c r="L6" s="62" t="str">
        <f t="shared" si="2"/>
        <v>病院事業</v>
      </c>
      <c r="M6" s="62" t="str">
        <f t="shared" si="2"/>
        <v>一般病院</v>
      </c>
      <c r="N6" s="62" t="str">
        <f>N8</f>
        <v>500床以上</v>
      </c>
      <c r="O6" s="62" t="str">
        <f>O8</f>
        <v>非設置</v>
      </c>
      <c r="P6" s="62" t="str">
        <f>P8</f>
        <v>直営</v>
      </c>
      <c r="Q6" s="63">
        <f t="shared" ref="Q6:AG6" si="3">Q8</f>
        <v>27</v>
      </c>
      <c r="R6" s="62" t="str">
        <f t="shared" si="3"/>
        <v>対象</v>
      </c>
      <c r="S6" s="62" t="str">
        <f t="shared" si="3"/>
        <v>透 I 未 訓 ガ</v>
      </c>
      <c r="T6" s="62" t="str">
        <f t="shared" si="3"/>
        <v>救 臨 が 感 災 地 輪</v>
      </c>
      <c r="U6" s="63">
        <f>U8</f>
        <v>1292016</v>
      </c>
      <c r="V6" s="63">
        <f>V8</f>
        <v>44950</v>
      </c>
      <c r="W6" s="62" t="str">
        <f>W8</f>
        <v>非該当</v>
      </c>
      <c r="X6" s="62" t="str">
        <f t="shared" si="3"/>
        <v>７：１</v>
      </c>
      <c r="Y6" s="63">
        <f t="shared" si="3"/>
        <v>537</v>
      </c>
      <c r="Z6" s="63" t="str">
        <f t="shared" si="3"/>
        <v>-</v>
      </c>
      <c r="AA6" s="63">
        <f t="shared" si="3"/>
        <v>20</v>
      </c>
      <c r="AB6" s="63" t="str">
        <f t="shared" si="3"/>
        <v>-</v>
      </c>
      <c r="AC6" s="63">
        <f t="shared" si="3"/>
        <v>10</v>
      </c>
      <c r="AD6" s="63">
        <f t="shared" si="3"/>
        <v>567</v>
      </c>
      <c r="AE6" s="63">
        <f t="shared" si="3"/>
        <v>534</v>
      </c>
      <c r="AF6" s="63" t="str">
        <f t="shared" si="3"/>
        <v>-</v>
      </c>
      <c r="AG6" s="63">
        <f t="shared" si="3"/>
        <v>534</v>
      </c>
      <c r="AH6" s="64">
        <f>IF(AH8="-",NA(),AH8)</f>
        <v>105</v>
      </c>
      <c r="AI6" s="64">
        <f t="shared" ref="AI6:AQ6" si="4">IF(AI8="-",NA(),AI8)</f>
        <v>103</v>
      </c>
      <c r="AJ6" s="64">
        <f t="shared" si="4"/>
        <v>103.3</v>
      </c>
      <c r="AK6" s="64">
        <f t="shared" si="4"/>
        <v>100.8</v>
      </c>
      <c r="AL6" s="64">
        <f t="shared" si="4"/>
        <v>96.5</v>
      </c>
      <c r="AM6" s="64">
        <f t="shared" si="4"/>
        <v>101.7</v>
      </c>
      <c r="AN6" s="64">
        <f t="shared" si="4"/>
        <v>101.1</v>
      </c>
      <c r="AO6" s="64">
        <f t="shared" si="4"/>
        <v>100.3</v>
      </c>
      <c r="AP6" s="64">
        <f t="shared" si="4"/>
        <v>99.8</v>
      </c>
      <c r="AQ6" s="64">
        <f t="shared" si="4"/>
        <v>100.1</v>
      </c>
      <c r="AR6" s="64" t="str">
        <f>IF(AR8="-","【-】","【"&amp;SUBSTITUTE(TEXT(AR8,"#,##0.0"),"-","△")&amp;"】")</f>
        <v>【98.5】</v>
      </c>
      <c r="AS6" s="64">
        <f>IF(AS8="-",NA(),AS8)</f>
        <v>101</v>
      </c>
      <c r="AT6" s="64">
        <f t="shared" ref="AT6:BB6" si="5">IF(AT8="-",NA(),AT8)</f>
        <v>98.7</v>
      </c>
      <c r="AU6" s="64">
        <f t="shared" si="5"/>
        <v>100.5</v>
      </c>
      <c r="AV6" s="64">
        <f t="shared" si="5"/>
        <v>96.1</v>
      </c>
      <c r="AW6" s="64">
        <f t="shared" si="5"/>
        <v>90.8</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0</v>
      </c>
      <c r="BF6" s="64">
        <f t="shared" si="6"/>
        <v>0</v>
      </c>
      <c r="BG6" s="64">
        <f t="shared" si="6"/>
        <v>0</v>
      </c>
      <c r="BH6" s="64">
        <f t="shared" si="6"/>
        <v>0</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80.099999999999994</v>
      </c>
      <c r="BP6" s="64">
        <f t="shared" ref="BP6:BX6" si="7">IF(BP8="-",NA(),BP8)</f>
        <v>80.8</v>
      </c>
      <c r="BQ6" s="64">
        <f t="shared" si="7"/>
        <v>80.2</v>
      </c>
      <c r="BR6" s="64">
        <f t="shared" si="7"/>
        <v>81.2</v>
      </c>
      <c r="BS6" s="64">
        <f t="shared" si="7"/>
        <v>80.900000000000006</v>
      </c>
      <c r="BT6" s="64">
        <f t="shared" si="7"/>
        <v>80.3</v>
      </c>
      <c r="BU6" s="64">
        <f t="shared" si="7"/>
        <v>80.7</v>
      </c>
      <c r="BV6" s="64">
        <f t="shared" si="7"/>
        <v>80.7</v>
      </c>
      <c r="BW6" s="64">
        <f t="shared" si="7"/>
        <v>79.5</v>
      </c>
      <c r="BX6" s="64">
        <f t="shared" si="7"/>
        <v>79.900000000000006</v>
      </c>
      <c r="BY6" s="64" t="str">
        <f>IF(BY8="-","【-】","【"&amp;SUBSTITUTE(TEXT(BY8,"#,##0.0"),"-","△")&amp;"】")</f>
        <v>【74.8】</v>
      </c>
      <c r="BZ6" s="65">
        <f>IF(BZ8="-",NA(),BZ8)</f>
        <v>60616</v>
      </c>
      <c r="CA6" s="65">
        <f t="shared" ref="CA6:CI6" si="8">IF(CA8="-",NA(),CA8)</f>
        <v>60602</v>
      </c>
      <c r="CB6" s="65">
        <f t="shared" si="8"/>
        <v>62280</v>
      </c>
      <c r="CC6" s="65">
        <f t="shared" si="8"/>
        <v>64276</v>
      </c>
      <c r="CD6" s="65">
        <f t="shared" si="8"/>
        <v>64118</v>
      </c>
      <c r="CE6" s="65">
        <f t="shared" si="8"/>
        <v>59159</v>
      </c>
      <c r="CF6" s="65">
        <f t="shared" si="8"/>
        <v>60787</v>
      </c>
      <c r="CG6" s="65">
        <f t="shared" si="8"/>
        <v>62913</v>
      </c>
      <c r="CH6" s="65">
        <f t="shared" si="8"/>
        <v>64765</v>
      </c>
      <c r="CI6" s="65">
        <f t="shared" si="8"/>
        <v>66228</v>
      </c>
      <c r="CJ6" s="64" t="str">
        <f>IF(CJ8="-","【-】","【"&amp;SUBSTITUTE(TEXT(CJ8,"#,##0"),"-","△")&amp;"】")</f>
        <v>【50,718】</v>
      </c>
      <c r="CK6" s="65">
        <f>IF(CK8="-",NA(),CK8)</f>
        <v>11763</v>
      </c>
      <c r="CL6" s="65">
        <f t="shared" ref="CL6:CT6" si="9">IF(CL8="-",NA(),CL8)</f>
        <v>11841</v>
      </c>
      <c r="CM6" s="65">
        <f t="shared" si="9"/>
        <v>12957</v>
      </c>
      <c r="CN6" s="65">
        <f t="shared" si="9"/>
        <v>13449</v>
      </c>
      <c r="CO6" s="65">
        <f t="shared" si="9"/>
        <v>14547</v>
      </c>
      <c r="CP6" s="65">
        <f t="shared" si="9"/>
        <v>14865</v>
      </c>
      <c r="CQ6" s="65">
        <f t="shared" si="9"/>
        <v>15610</v>
      </c>
      <c r="CR6" s="65">
        <f t="shared" si="9"/>
        <v>16993</v>
      </c>
      <c r="CS6" s="65">
        <f t="shared" si="9"/>
        <v>17680</v>
      </c>
      <c r="CT6" s="65">
        <f t="shared" si="9"/>
        <v>18393</v>
      </c>
      <c r="CU6" s="64" t="str">
        <f>IF(CU8="-","【-】","【"&amp;SUBSTITUTE(TEXT(CU8,"#,##0"),"-","△")&amp;"】")</f>
        <v>【14,202】</v>
      </c>
      <c r="CV6" s="64">
        <f>IF(CV8="-",NA(),CV8)</f>
        <v>46.8</v>
      </c>
      <c r="CW6" s="64">
        <f t="shared" ref="CW6:DE6" si="10">IF(CW8="-",NA(),CW8)</f>
        <v>48.5</v>
      </c>
      <c r="CX6" s="64">
        <f t="shared" si="10"/>
        <v>50</v>
      </c>
      <c r="CY6" s="64">
        <f t="shared" si="10"/>
        <v>48.5</v>
      </c>
      <c r="CZ6" s="64">
        <f t="shared" si="10"/>
        <v>52.6</v>
      </c>
      <c r="DA6" s="64">
        <f t="shared" si="10"/>
        <v>47.8</v>
      </c>
      <c r="DB6" s="64">
        <f t="shared" si="10"/>
        <v>48.7</v>
      </c>
      <c r="DC6" s="64">
        <f t="shared" si="10"/>
        <v>48.5</v>
      </c>
      <c r="DD6" s="64">
        <f t="shared" si="10"/>
        <v>49.2</v>
      </c>
      <c r="DE6" s="64">
        <f t="shared" si="10"/>
        <v>48.7</v>
      </c>
      <c r="DF6" s="64" t="str">
        <f>IF(DF8="-","【-】","【"&amp;SUBSTITUTE(TEXT(DF8,"#,##0.0"),"-","△")&amp;"】")</f>
        <v>【55.0】</v>
      </c>
      <c r="DG6" s="64">
        <f>IF(DG8="-",NA(),DG8)</f>
        <v>23.8</v>
      </c>
      <c r="DH6" s="64">
        <f t="shared" ref="DH6:DP6" si="11">IF(DH8="-",NA(),DH8)</f>
        <v>23.3</v>
      </c>
      <c r="DI6" s="64">
        <f t="shared" si="11"/>
        <v>22.8</v>
      </c>
      <c r="DJ6" s="64">
        <f t="shared" si="11"/>
        <v>24.6</v>
      </c>
      <c r="DK6" s="64">
        <f t="shared" si="11"/>
        <v>26.4</v>
      </c>
      <c r="DL6" s="64">
        <f t="shared" si="11"/>
        <v>26.2</v>
      </c>
      <c r="DM6" s="64">
        <f t="shared" si="11"/>
        <v>26.3</v>
      </c>
      <c r="DN6" s="64">
        <f t="shared" si="11"/>
        <v>27.5</v>
      </c>
      <c r="DO6" s="64">
        <f t="shared" si="11"/>
        <v>27.4</v>
      </c>
      <c r="DP6" s="64">
        <f t="shared" si="11"/>
        <v>27.8</v>
      </c>
      <c r="DQ6" s="64" t="str">
        <f>IF(DQ8="-","【-】","【"&amp;SUBSTITUTE(TEXT(DQ8,"#,##0.0"),"-","△")&amp;"】")</f>
        <v>【24.3】</v>
      </c>
      <c r="DR6" s="64">
        <f>IF(DR8="-",NA(),DR8)</f>
        <v>42.5</v>
      </c>
      <c r="DS6" s="64">
        <f t="shared" ref="DS6:EA6" si="12">IF(DS8="-",NA(),DS8)</f>
        <v>71.099999999999994</v>
      </c>
      <c r="DT6" s="64">
        <f t="shared" si="12"/>
        <v>71.400000000000006</v>
      </c>
      <c r="DU6" s="64">
        <f t="shared" si="12"/>
        <v>62.9</v>
      </c>
      <c r="DV6" s="64">
        <f t="shared" si="12"/>
        <v>63.5</v>
      </c>
      <c r="DW6" s="64">
        <f t="shared" si="12"/>
        <v>45.9</v>
      </c>
      <c r="DX6" s="64">
        <f t="shared" si="12"/>
        <v>50.7</v>
      </c>
      <c r="DY6" s="64">
        <f t="shared" si="12"/>
        <v>51.3</v>
      </c>
      <c r="DZ6" s="64">
        <f t="shared" si="12"/>
        <v>51.2</v>
      </c>
      <c r="EA6" s="64">
        <f t="shared" si="12"/>
        <v>52</v>
      </c>
      <c r="EB6" s="64" t="str">
        <f>IF(EB8="-","【-】","【"&amp;SUBSTITUTE(TEXT(EB8,"#,##0.0"),"-","△")&amp;"】")</f>
        <v>【51.6】</v>
      </c>
      <c r="EC6" s="64">
        <f>IF(EC8="-",NA(),EC8)</f>
        <v>72</v>
      </c>
      <c r="ED6" s="64">
        <f t="shared" ref="ED6:EL6" si="13">IF(ED8="-",NA(),ED8)</f>
        <v>72.900000000000006</v>
      </c>
      <c r="EE6" s="64">
        <f t="shared" si="13"/>
        <v>72</v>
      </c>
      <c r="EF6" s="64">
        <f t="shared" si="13"/>
        <v>74.8</v>
      </c>
      <c r="EG6" s="64">
        <f t="shared" si="13"/>
        <v>78.099999999999994</v>
      </c>
      <c r="EH6" s="64">
        <f t="shared" si="13"/>
        <v>56.6</v>
      </c>
      <c r="EI6" s="64">
        <f t="shared" si="13"/>
        <v>62.6</v>
      </c>
      <c r="EJ6" s="64">
        <f t="shared" si="13"/>
        <v>64.099999999999994</v>
      </c>
      <c r="EK6" s="64">
        <f t="shared" si="13"/>
        <v>64.3</v>
      </c>
      <c r="EL6" s="64">
        <f t="shared" si="13"/>
        <v>66</v>
      </c>
      <c r="EM6" s="64" t="str">
        <f>IF(EM8="-","【-】","【"&amp;SUBSTITUTE(TEXT(EM8,"#,##0.0"),"-","△")&amp;"】")</f>
        <v>【67.6】</v>
      </c>
      <c r="EN6" s="65">
        <f>IF(EN8="-",NA(),EN8)</f>
        <v>32743138</v>
      </c>
      <c r="EO6" s="65">
        <f t="shared" ref="EO6:EW6" si="14">IF(EO8="-",NA(),EO8)</f>
        <v>32812735</v>
      </c>
      <c r="EP6" s="65">
        <f t="shared" si="14"/>
        <v>33154665</v>
      </c>
      <c r="EQ6" s="65">
        <f t="shared" si="14"/>
        <v>37989697</v>
      </c>
      <c r="ER6" s="65">
        <f t="shared" si="14"/>
        <v>38832801</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x14ac:dyDescent="0.15">
      <c r="A7" s="47" t="s">
        <v>132</v>
      </c>
      <c r="B7" s="62">
        <f t="shared" ref="B7:AG7" si="15">B8</f>
        <v>2017</v>
      </c>
      <c r="C7" s="62">
        <f t="shared" si="15"/>
        <v>111007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27</v>
      </c>
      <c r="R7" s="62" t="str">
        <f t="shared" si="15"/>
        <v>対象</v>
      </c>
      <c r="S7" s="62" t="str">
        <f t="shared" si="15"/>
        <v>透 I 未 訓 ガ</v>
      </c>
      <c r="T7" s="62" t="str">
        <f t="shared" si="15"/>
        <v>救 臨 が 感 災 地 輪</v>
      </c>
      <c r="U7" s="63">
        <f>U8</f>
        <v>1292016</v>
      </c>
      <c r="V7" s="63">
        <f>V8</f>
        <v>44950</v>
      </c>
      <c r="W7" s="62" t="str">
        <f>W8</f>
        <v>非該当</v>
      </c>
      <c r="X7" s="62" t="str">
        <f t="shared" si="15"/>
        <v>７：１</v>
      </c>
      <c r="Y7" s="63">
        <f t="shared" si="15"/>
        <v>537</v>
      </c>
      <c r="Z7" s="63" t="str">
        <f t="shared" si="15"/>
        <v>-</v>
      </c>
      <c r="AA7" s="63">
        <f t="shared" si="15"/>
        <v>20</v>
      </c>
      <c r="AB7" s="63" t="str">
        <f t="shared" si="15"/>
        <v>-</v>
      </c>
      <c r="AC7" s="63">
        <f t="shared" si="15"/>
        <v>10</v>
      </c>
      <c r="AD7" s="63">
        <f t="shared" si="15"/>
        <v>567</v>
      </c>
      <c r="AE7" s="63">
        <f t="shared" si="15"/>
        <v>534</v>
      </c>
      <c r="AF7" s="63" t="str">
        <f t="shared" si="15"/>
        <v>-</v>
      </c>
      <c r="AG7" s="63">
        <f t="shared" si="15"/>
        <v>534</v>
      </c>
      <c r="AH7" s="64">
        <f>AH8</f>
        <v>105</v>
      </c>
      <c r="AI7" s="64">
        <f t="shared" ref="AI7:AQ7" si="16">AI8</f>
        <v>103</v>
      </c>
      <c r="AJ7" s="64">
        <f t="shared" si="16"/>
        <v>103.3</v>
      </c>
      <c r="AK7" s="64">
        <f t="shared" si="16"/>
        <v>100.8</v>
      </c>
      <c r="AL7" s="64">
        <f t="shared" si="16"/>
        <v>96.5</v>
      </c>
      <c r="AM7" s="64">
        <f t="shared" si="16"/>
        <v>101.7</v>
      </c>
      <c r="AN7" s="64">
        <f t="shared" si="16"/>
        <v>101.1</v>
      </c>
      <c r="AO7" s="64">
        <f t="shared" si="16"/>
        <v>100.3</v>
      </c>
      <c r="AP7" s="64">
        <f t="shared" si="16"/>
        <v>99.8</v>
      </c>
      <c r="AQ7" s="64">
        <f t="shared" si="16"/>
        <v>100.1</v>
      </c>
      <c r="AR7" s="64"/>
      <c r="AS7" s="64">
        <f>AS8</f>
        <v>101</v>
      </c>
      <c r="AT7" s="64">
        <f t="shared" ref="AT7:BB7" si="17">AT8</f>
        <v>98.7</v>
      </c>
      <c r="AU7" s="64">
        <f t="shared" si="17"/>
        <v>100.5</v>
      </c>
      <c r="AV7" s="64">
        <f t="shared" si="17"/>
        <v>96.1</v>
      </c>
      <c r="AW7" s="64">
        <f t="shared" si="17"/>
        <v>90.8</v>
      </c>
      <c r="AX7" s="64">
        <f t="shared" si="17"/>
        <v>96</v>
      </c>
      <c r="AY7" s="64">
        <f t="shared" si="17"/>
        <v>94.6</v>
      </c>
      <c r="AZ7" s="64">
        <f t="shared" si="17"/>
        <v>94.4</v>
      </c>
      <c r="BA7" s="64">
        <f t="shared" si="17"/>
        <v>93.6</v>
      </c>
      <c r="BB7" s="64">
        <f t="shared" si="17"/>
        <v>94</v>
      </c>
      <c r="BC7" s="64"/>
      <c r="BD7" s="64">
        <f>BD8</f>
        <v>0</v>
      </c>
      <c r="BE7" s="64">
        <f t="shared" ref="BE7:BM7" si="18">BE8</f>
        <v>0</v>
      </c>
      <c r="BF7" s="64">
        <f t="shared" si="18"/>
        <v>0</v>
      </c>
      <c r="BG7" s="64">
        <f t="shared" si="18"/>
        <v>0</v>
      </c>
      <c r="BH7" s="64">
        <f t="shared" si="18"/>
        <v>0</v>
      </c>
      <c r="BI7" s="64">
        <f t="shared" si="18"/>
        <v>41.7</v>
      </c>
      <c r="BJ7" s="64">
        <f t="shared" si="18"/>
        <v>37.700000000000003</v>
      </c>
      <c r="BK7" s="64">
        <f t="shared" si="18"/>
        <v>36.799999999999997</v>
      </c>
      <c r="BL7" s="64">
        <f t="shared" si="18"/>
        <v>33.9</v>
      </c>
      <c r="BM7" s="64">
        <f t="shared" si="18"/>
        <v>34.9</v>
      </c>
      <c r="BN7" s="64"/>
      <c r="BO7" s="64">
        <f>BO8</f>
        <v>80.099999999999994</v>
      </c>
      <c r="BP7" s="64">
        <f t="shared" ref="BP7:BX7" si="19">BP8</f>
        <v>80.8</v>
      </c>
      <c r="BQ7" s="64">
        <f t="shared" si="19"/>
        <v>80.2</v>
      </c>
      <c r="BR7" s="64">
        <f t="shared" si="19"/>
        <v>81.2</v>
      </c>
      <c r="BS7" s="64">
        <f t="shared" si="19"/>
        <v>80.900000000000006</v>
      </c>
      <c r="BT7" s="64">
        <f t="shared" si="19"/>
        <v>80.3</v>
      </c>
      <c r="BU7" s="64">
        <f t="shared" si="19"/>
        <v>80.7</v>
      </c>
      <c r="BV7" s="64">
        <f t="shared" si="19"/>
        <v>80.7</v>
      </c>
      <c r="BW7" s="64">
        <f t="shared" si="19"/>
        <v>79.5</v>
      </c>
      <c r="BX7" s="64">
        <f t="shared" si="19"/>
        <v>79.900000000000006</v>
      </c>
      <c r="BY7" s="64"/>
      <c r="BZ7" s="65">
        <f>BZ8</f>
        <v>60616</v>
      </c>
      <c r="CA7" s="65">
        <f t="shared" ref="CA7:CI7" si="20">CA8</f>
        <v>60602</v>
      </c>
      <c r="CB7" s="65">
        <f t="shared" si="20"/>
        <v>62280</v>
      </c>
      <c r="CC7" s="65">
        <f t="shared" si="20"/>
        <v>64276</v>
      </c>
      <c r="CD7" s="65">
        <f t="shared" si="20"/>
        <v>64118</v>
      </c>
      <c r="CE7" s="65">
        <f t="shared" si="20"/>
        <v>59159</v>
      </c>
      <c r="CF7" s="65">
        <f t="shared" si="20"/>
        <v>60787</v>
      </c>
      <c r="CG7" s="65">
        <f t="shared" si="20"/>
        <v>62913</v>
      </c>
      <c r="CH7" s="65">
        <f t="shared" si="20"/>
        <v>64765</v>
      </c>
      <c r="CI7" s="65">
        <f t="shared" si="20"/>
        <v>66228</v>
      </c>
      <c r="CJ7" s="64"/>
      <c r="CK7" s="65">
        <f>CK8</f>
        <v>11763</v>
      </c>
      <c r="CL7" s="65">
        <f t="shared" ref="CL7:CT7" si="21">CL8</f>
        <v>11841</v>
      </c>
      <c r="CM7" s="65">
        <f t="shared" si="21"/>
        <v>12957</v>
      </c>
      <c r="CN7" s="65">
        <f t="shared" si="21"/>
        <v>13449</v>
      </c>
      <c r="CO7" s="65">
        <f t="shared" si="21"/>
        <v>14547</v>
      </c>
      <c r="CP7" s="65">
        <f t="shared" si="21"/>
        <v>14865</v>
      </c>
      <c r="CQ7" s="65">
        <f t="shared" si="21"/>
        <v>15610</v>
      </c>
      <c r="CR7" s="65">
        <f t="shared" si="21"/>
        <v>16993</v>
      </c>
      <c r="CS7" s="65">
        <f t="shared" si="21"/>
        <v>17680</v>
      </c>
      <c r="CT7" s="65">
        <f t="shared" si="21"/>
        <v>18393</v>
      </c>
      <c r="CU7" s="64"/>
      <c r="CV7" s="64">
        <f>CV8</f>
        <v>46.8</v>
      </c>
      <c r="CW7" s="64">
        <f t="shared" ref="CW7:DE7" si="22">CW8</f>
        <v>48.5</v>
      </c>
      <c r="CX7" s="64">
        <f t="shared" si="22"/>
        <v>50</v>
      </c>
      <c r="CY7" s="64">
        <f t="shared" si="22"/>
        <v>48.5</v>
      </c>
      <c r="CZ7" s="64">
        <f t="shared" si="22"/>
        <v>52.6</v>
      </c>
      <c r="DA7" s="64">
        <f t="shared" si="22"/>
        <v>47.8</v>
      </c>
      <c r="DB7" s="64">
        <f t="shared" si="22"/>
        <v>48.7</v>
      </c>
      <c r="DC7" s="64">
        <f t="shared" si="22"/>
        <v>48.5</v>
      </c>
      <c r="DD7" s="64">
        <f t="shared" si="22"/>
        <v>49.2</v>
      </c>
      <c r="DE7" s="64">
        <f t="shared" si="22"/>
        <v>48.7</v>
      </c>
      <c r="DF7" s="64"/>
      <c r="DG7" s="64">
        <f>DG8</f>
        <v>23.8</v>
      </c>
      <c r="DH7" s="64">
        <f t="shared" ref="DH7:DP7" si="23">DH8</f>
        <v>23.3</v>
      </c>
      <c r="DI7" s="64">
        <f t="shared" si="23"/>
        <v>22.8</v>
      </c>
      <c r="DJ7" s="64">
        <f t="shared" si="23"/>
        <v>24.6</v>
      </c>
      <c r="DK7" s="64">
        <f t="shared" si="23"/>
        <v>26.4</v>
      </c>
      <c r="DL7" s="64">
        <f t="shared" si="23"/>
        <v>26.2</v>
      </c>
      <c r="DM7" s="64">
        <f t="shared" si="23"/>
        <v>26.3</v>
      </c>
      <c r="DN7" s="64">
        <f t="shared" si="23"/>
        <v>27.5</v>
      </c>
      <c r="DO7" s="64">
        <f t="shared" si="23"/>
        <v>27.4</v>
      </c>
      <c r="DP7" s="64">
        <f t="shared" si="23"/>
        <v>27.8</v>
      </c>
      <c r="DQ7" s="64"/>
      <c r="DR7" s="64">
        <f>DR8</f>
        <v>42.5</v>
      </c>
      <c r="DS7" s="64">
        <f t="shared" ref="DS7:EA7" si="24">DS8</f>
        <v>71.099999999999994</v>
      </c>
      <c r="DT7" s="64">
        <f t="shared" si="24"/>
        <v>71.400000000000006</v>
      </c>
      <c r="DU7" s="64">
        <f t="shared" si="24"/>
        <v>62.9</v>
      </c>
      <c r="DV7" s="64">
        <f t="shared" si="24"/>
        <v>63.5</v>
      </c>
      <c r="DW7" s="64">
        <f t="shared" si="24"/>
        <v>45.9</v>
      </c>
      <c r="DX7" s="64">
        <f t="shared" si="24"/>
        <v>50.7</v>
      </c>
      <c r="DY7" s="64">
        <f t="shared" si="24"/>
        <v>51.3</v>
      </c>
      <c r="DZ7" s="64">
        <f t="shared" si="24"/>
        <v>51.2</v>
      </c>
      <c r="EA7" s="64">
        <f t="shared" si="24"/>
        <v>52</v>
      </c>
      <c r="EB7" s="64"/>
      <c r="EC7" s="64">
        <f>EC8</f>
        <v>72</v>
      </c>
      <c r="ED7" s="64">
        <f t="shared" ref="ED7:EL7" si="25">ED8</f>
        <v>72.900000000000006</v>
      </c>
      <c r="EE7" s="64">
        <f t="shared" si="25"/>
        <v>72</v>
      </c>
      <c r="EF7" s="64">
        <f t="shared" si="25"/>
        <v>74.8</v>
      </c>
      <c r="EG7" s="64">
        <f t="shared" si="25"/>
        <v>78.099999999999994</v>
      </c>
      <c r="EH7" s="64">
        <f t="shared" si="25"/>
        <v>56.6</v>
      </c>
      <c r="EI7" s="64">
        <f t="shared" si="25"/>
        <v>62.6</v>
      </c>
      <c r="EJ7" s="64">
        <f t="shared" si="25"/>
        <v>64.099999999999994</v>
      </c>
      <c r="EK7" s="64">
        <f t="shared" si="25"/>
        <v>64.3</v>
      </c>
      <c r="EL7" s="64">
        <f t="shared" si="25"/>
        <v>66</v>
      </c>
      <c r="EM7" s="64"/>
      <c r="EN7" s="65">
        <f>EN8</f>
        <v>32743138</v>
      </c>
      <c r="EO7" s="65">
        <f t="shared" ref="EO7:EW7" si="26">EO8</f>
        <v>32812735</v>
      </c>
      <c r="EP7" s="65">
        <f t="shared" si="26"/>
        <v>33154665</v>
      </c>
      <c r="EQ7" s="65">
        <f t="shared" si="26"/>
        <v>37989697</v>
      </c>
      <c r="ER7" s="65">
        <f t="shared" si="26"/>
        <v>38832801</v>
      </c>
      <c r="ES7" s="65">
        <f t="shared" si="26"/>
        <v>50135188</v>
      </c>
      <c r="ET7" s="65">
        <f t="shared" si="26"/>
        <v>50543381</v>
      </c>
      <c r="EU7" s="65">
        <f t="shared" si="26"/>
        <v>51238617</v>
      </c>
      <c r="EV7" s="65">
        <f t="shared" si="26"/>
        <v>51669762</v>
      </c>
      <c r="EW7" s="65">
        <f t="shared" si="26"/>
        <v>53351028</v>
      </c>
      <c r="EX7" s="65"/>
    </row>
    <row r="8" spans="1:154" s="66" customFormat="1" x14ac:dyDescent="0.15">
      <c r="A8" s="47"/>
      <c r="B8" s="67">
        <v>2017</v>
      </c>
      <c r="C8" s="67">
        <v>111007</v>
      </c>
      <c r="D8" s="67">
        <v>46</v>
      </c>
      <c r="E8" s="67">
        <v>6</v>
      </c>
      <c r="F8" s="67">
        <v>0</v>
      </c>
      <c r="G8" s="67">
        <v>1</v>
      </c>
      <c r="H8" s="67" t="s">
        <v>133</v>
      </c>
      <c r="I8" s="67" t="s">
        <v>134</v>
      </c>
      <c r="J8" s="67" t="s">
        <v>135</v>
      </c>
      <c r="K8" s="67" t="s">
        <v>136</v>
      </c>
      <c r="L8" s="67" t="s">
        <v>137</v>
      </c>
      <c r="M8" s="67" t="s">
        <v>138</v>
      </c>
      <c r="N8" s="67" t="s">
        <v>139</v>
      </c>
      <c r="O8" s="67" t="s">
        <v>140</v>
      </c>
      <c r="P8" s="67" t="s">
        <v>141</v>
      </c>
      <c r="Q8" s="68">
        <v>27</v>
      </c>
      <c r="R8" s="67" t="s">
        <v>142</v>
      </c>
      <c r="S8" s="67" t="s">
        <v>143</v>
      </c>
      <c r="T8" s="67" t="s">
        <v>144</v>
      </c>
      <c r="U8" s="68">
        <v>1292016</v>
      </c>
      <c r="V8" s="68">
        <v>44950</v>
      </c>
      <c r="W8" s="67" t="s">
        <v>145</v>
      </c>
      <c r="X8" s="69" t="s">
        <v>146</v>
      </c>
      <c r="Y8" s="68">
        <v>537</v>
      </c>
      <c r="Z8" s="68" t="s">
        <v>147</v>
      </c>
      <c r="AA8" s="68">
        <v>20</v>
      </c>
      <c r="AB8" s="68" t="s">
        <v>147</v>
      </c>
      <c r="AC8" s="68">
        <v>10</v>
      </c>
      <c r="AD8" s="68">
        <v>567</v>
      </c>
      <c r="AE8" s="68">
        <v>534</v>
      </c>
      <c r="AF8" s="68" t="s">
        <v>147</v>
      </c>
      <c r="AG8" s="68">
        <v>534</v>
      </c>
      <c r="AH8" s="70">
        <v>105</v>
      </c>
      <c r="AI8" s="70">
        <v>103</v>
      </c>
      <c r="AJ8" s="70">
        <v>103.3</v>
      </c>
      <c r="AK8" s="70">
        <v>100.8</v>
      </c>
      <c r="AL8" s="70">
        <v>96.5</v>
      </c>
      <c r="AM8" s="70">
        <v>101.7</v>
      </c>
      <c r="AN8" s="70">
        <v>101.1</v>
      </c>
      <c r="AO8" s="70">
        <v>100.3</v>
      </c>
      <c r="AP8" s="70">
        <v>99.8</v>
      </c>
      <c r="AQ8" s="70">
        <v>100.1</v>
      </c>
      <c r="AR8" s="70">
        <v>98.5</v>
      </c>
      <c r="AS8" s="70">
        <v>101</v>
      </c>
      <c r="AT8" s="70">
        <v>98.7</v>
      </c>
      <c r="AU8" s="70">
        <v>100.5</v>
      </c>
      <c r="AV8" s="70">
        <v>96.1</v>
      </c>
      <c r="AW8" s="70">
        <v>90.8</v>
      </c>
      <c r="AX8" s="70">
        <v>96</v>
      </c>
      <c r="AY8" s="70">
        <v>94.6</v>
      </c>
      <c r="AZ8" s="70">
        <v>94.4</v>
      </c>
      <c r="BA8" s="70">
        <v>93.6</v>
      </c>
      <c r="BB8" s="70">
        <v>94</v>
      </c>
      <c r="BC8" s="70">
        <v>89.7</v>
      </c>
      <c r="BD8" s="71">
        <v>0</v>
      </c>
      <c r="BE8" s="71">
        <v>0</v>
      </c>
      <c r="BF8" s="71">
        <v>0</v>
      </c>
      <c r="BG8" s="71">
        <v>0</v>
      </c>
      <c r="BH8" s="71">
        <v>0</v>
      </c>
      <c r="BI8" s="71">
        <v>41.7</v>
      </c>
      <c r="BJ8" s="71">
        <v>37.700000000000003</v>
      </c>
      <c r="BK8" s="71">
        <v>36.799999999999997</v>
      </c>
      <c r="BL8" s="71">
        <v>33.9</v>
      </c>
      <c r="BM8" s="71">
        <v>34.9</v>
      </c>
      <c r="BN8" s="71">
        <v>64.7</v>
      </c>
      <c r="BO8" s="70">
        <v>80.099999999999994</v>
      </c>
      <c r="BP8" s="70">
        <v>80.8</v>
      </c>
      <c r="BQ8" s="70">
        <v>80.2</v>
      </c>
      <c r="BR8" s="70">
        <v>81.2</v>
      </c>
      <c r="BS8" s="70">
        <v>80.900000000000006</v>
      </c>
      <c r="BT8" s="70">
        <v>80.3</v>
      </c>
      <c r="BU8" s="70">
        <v>80.7</v>
      </c>
      <c r="BV8" s="70">
        <v>80.7</v>
      </c>
      <c r="BW8" s="70">
        <v>79.5</v>
      </c>
      <c r="BX8" s="70">
        <v>79.900000000000006</v>
      </c>
      <c r="BY8" s="70">
        <v>74.8</v>
      </c>
      <c r="BZ8" s="71">
        <v>60616</v>
      </c>
      <c r="CA8" s="71">
        <v>60602</v>
      </c>
      <c r="CB8" s="71">
        <v>62280</v>
      </c>
      <c r="CC8" s="71">
        <v>64276</v>
      </c>
      <c r="CD8" s="71">
        <v>64118</v>
      </c>
      <c r="CE8" s="71">
        <v>59159</v>
      </c>
      <c r="CF8" s="71">
        <v>60787</v>
      </c>
      <c r="CG8" s="71">
        <v>62913</v>
      </c>
      <c r="CH8" s="71">
        <v>64765</v>
      </c>
      <c r="CI8" s="71">
        <v>66228</v>
      </c>
      <c r="CJ8" s="70">
        <v>50718</v>
      </c>
      <c r="CK8" s="71">
        <v>11763</v>
      </c>
      <c r="CL8" s="71">
        <v>11841</v>
      </c>
      <c r="CM8" s="71">
        <v>12957</v>
      </c>
      <c r="CN8" s="71">
        <v>13449</v>
      </c>
      <c r="CO8" s="71">
        <v>14547</v>
      </c>
      <c r="CP8" s="71">
        <v>14865</v>
      </c>
      <c r="CQ8" s="71">
        <v>15610</v>
      </c>
      <c r="CR8" s="71">
        <v>16993</v>
      </c>
      <c r="CS8" s="71">
        <v>17680</v>
      </c>
      <c r="CT8" s="71">
        <v>18393</v>
      </c>
      <c r="CU8" s="70">
        <v>14202</v>
      </c>
      <c r="CV8" s="71">
        <v>46.8</v>
      </c>
      <c r="CW8" s="71">
        <v>48.5</v>
      </c>
      <c r="CX8" s="71">
        <v>50</v>
      </c>
      <c r="CY8" s="71">
        <v>48.5</v>
      </c>
      <c r="CZ8" s="71">
        <v>52.6</v>
      </c>
      <c r="DA8" s="71">
        <v>47.8</v>
      </c>
      <c r="DB8" s="71">
        <v>48.7</v>
      </c>
      <c r="DC8" s="71">
        <v>48.5</v>
      </c>
      <c r="DD8" s="71">
        <v>49.2</v>
      </c>
      <c r="DE8" s="71">
        <v>48.7</v>
      </c>
      <c r="DF8" s="71">
        <v>55</v>
      </c>
      <c r="DG8" s="71">
        <v>23.8</v>
      </c>
      <c r="DH8" s="71">
        <v>23.3</v>
      </c>
      <c r="DI8" s="71">
        <v>22.8</v>
      </c>
      <c r="DJ8" s="71">
        <v>24.6</v>
      </c>
      <c r="DK8" s="71">
        <v>26.4</v>
      </c>
      <c r="DL8" s="71">
        <v>26.2</v>
      </c>
      <c r="DM8" s="71">
        <v>26.3</v>
      </c>
      <c r="DN8" s="71">
        <v>27.5</v>
      </c>
      <c r="DO8" s="71">
        <v>27.4</v>
      </c>
      <c r="DP8" s="71">
        <v>27.8</v>
      </c>
      <c r="DQ8" s="71">
        <v>24.3</v>
      </c>
      <c r="DR8" s="70">
        <v>42.5</v>
      </c>
      <c r="DS8" s="70">
        <v>71.099999999999994</v>
      </c>
      <c r="DT8" s="70">
        <v>71.400000000000006</v>
      </c>
      <c r="DU8" s="70">
        <v>62.9</v>
      </c>
      <c r="DV8" s="70">
        <v>63.5</v>
      </c>
      <c r="DW8" s="70">
        <v>45.9</v>
      </c>
      <c r="DX8" s="70">
        <v>50.7</v>
      </c>
      <c r="DY8" s="70">
        <v>51.3</v>
      </c>
      <c r="DZ8" s="70">
        <v>51.2</v>
      </c>
      <c r="EA8" s="70">
        <v>52</v>
      </c>
      <c r="EB8" s="70">
        <v>51.6</v>
      </c>
      <c r="EC8" s="70">
        <v>72</v>
      </c>
      <c r="ED8" s="70">
        <v>72.900000000000006</v>
      </c>
      <c r="EE8" s="70">
        <v>72</v>
      </c>
      <c r="EF8" s="70">
        <v>74.8</v>
      </c>
      <c r="EG8" s="70">
        <v>78.099999999999994</v>
      </c>
      <c r="EH8" s="70">
        <v>56.6</v>
      </c>
      <c r="EI8" s="70">
        <v>62.6</v>
      </c>
      <c r="EJ8" s="70">
        <v>64.099999999999994</v>
      </c>
      <c r="EK8" s="70">
        <v>64.3</v>
      </c>
      <c r="EL8" s="70">
        <v>66</v>
      </c>
      <c r="EM8" s="70">
        <v>67.599999999999994</v>
      </c>
      <c r="EN8" s="71">
        <v>32743138</v>
      </c>
      <c r="EO8" s="71">
        <v>32812735</v>
      </c>
      <c r="EP8" s="71">
        <v>33154665</v>
      </c>
      <c r="EQ8" s="71">
        <v>37989697</v>
      </c>
      <c r="ER8" s="71">
        <v>38832801</v>
      </c>
      <c r="ES8" s="71">
        <v>50135188</v>
      </c>
      <c r="ET8" s="71">
        <v>50543381</v>
      </c>
      <c r="EU8" s="71">
        <v>51238617</v>
      </c>
      <c r="EV8" s="71">
        <v>51669762</v>
      </c>
      <c r="EW8" s="71">
        <v>53351028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