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3 地域開発事業係\02 決算統計\29年決算（H30作業）\99 経営比較分析表\06 団体への分析依頼\04修正対応\052横浜市\"/>
    </mc:Choice>
  </mc:AlternateContent>
  <workbookProtection workbookAlgorithmName="SHA-512" workbookHashValue="Ew34GrDpNJLuY3+x+qKUuswv0qz7nj/hPNwhUAiowI7kABleiFNqgkPmiBP+v0gj1zuYglwD1GFmgdySoqYHBQ==" workbookSaltValue="Lq/zY13SuInusuq/1fhiyw==" workbookSpinCount="100000" lockStructure="1"/>
  <bookViews>
    <workbookView xWindow="0" yWindow="0" windowWidth="22968" windowHeight="9072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DP7" i="5"/>
  <c r="DO7" i="5"/>
  <c r="MA31" i="4" s="1"/>
  <c r="DN7" i="5"/>
  <c r="LH31" i="4" s="1"/>
  <c r="DM7" i="5"/>
  <c r="DL7" i="5"/>
  <c r="DK7" i="5"/>
  <c r="JC31" i="4" s="1"/>
  <c r="DI7" i="5"/>
  <c r="MI78" i="4" s="1"/>
  <c r="DH7" i="5"/>
  <c r="DG7" i="5"/>
  <c r="DF7" i="5"/>
  <c r="DE7" i="5"/>
  <c r="KA78" i="4" s="1"/>
  <c r="DD7" i="5"/>
  <c r="DC7" i="5"/>
  <c r="DB7" i="5"/>
  <c r="LE77" i="4" s="1"/>
  <c r="DA7" i="5"/>
  <c r="KP77" i="4" s="1"/>
  <c r="CZ7" i="5"/>
  <c r="KA77" i="4" s="1"/>
  <c r="CN7" i="5"/>
  <c r="CM7" i="5"/>
  <c r="CV67" i="4" s="1"/>
  <c r="BZ7" i="5"/>
  <c r="MA53" i="4" s="1"/>
  <c r="BY7" i="5"/>
  <c r="BX7" i="5"/>
  <c r="BW7" i="5"/>
  <c r="BV7" i="5"/>
  <c r="JC53" i="4" s="1"/>
  <c r="BU7" i="5"/>
  <c r="BT7" i="5"/>
  <c r="BS7" i="5"/>
  <c r="KO52" i="4" s="1"/>
  <c r="BR7" i="5"/>
  <c r="JV52" i="4" s="1"/>
  <c r="BQ7" i="5"/>
  <c r="JC52" i="4" s="1"/>
  <c r="BO7" i="5"/>
  <c r="BN7" i="5"/>
  <c r="GQ53" i="4" s="1"/>
  <c r="BM7" i="5"/>
  <c r="FX53" i="4" s="1"/>
  <c r="BL7" i="5"/>
  <c r="BK7" i="5"/>
  <c r="BJ7" i="5"/>
  <c r="BI7" i="5"/>
  <c r="GQ52" i="4" s="1"/>
  <c r="BH7" i="5"/>
  <c r="BG7" i="5"/>
  <c r="BF7" i="5"/>
  <c r="BD7" i="5"/>
  <c r="CS53" i="4" s="1"/>
  <c r="BC7" i="5"/>
  <c r="BB7" i="5"/>
  <c r="BA7" i="5"/>
  <c r="AZ7" i="5"/>
  <c r="U53" i="4" s="1"/>
  <c r="AY7" i="5"/>
  <c r="AX7" i="5"/>
  <c r="AW7" i="5"/>
  <c r="BG52" i="4" s="1"/>
  <c r="AV7" i="5"/>
  <c r="AN52" i="4" s="1"/>
  <c r="AU7" i="5"/>
  <c r="AS7" i="5"/>
  <c r="AR7" i="5"/>
  <c r="AQ7" i="5"/>
  <c r="FX32" i="4" s="1"/>
  <c r="AP7" i="5"/>
  <c r="AO7" i="5"/>
  <c r="AN7" i="5"/>
  <c r="HJ31" i="4" s="1"/>
  <c r="AM7" i="5"/>
  <c r="GQ31" i="4" s="1"/>
  <c r="AL7" i="5"/>
  <c r="AK7" i="5"/>
  <c r="AJ7" i="5"/>
  <c r="EL31" i="4" s="1"/>
  <c r="AH7" i="5"/>
  <c r="CS32" i="4" s="1"/>
  <c r="AG7" i="5"/>
  <c r="AF7" i="5"/>
  <c r="AE7" i="5"/>
  <c r="AD7" i="5"/>
  <c r="U32" i="4" s="1"/>
  <c r="AC7" i="5"/>
  <c r="AB7" i="5"/>
  <c r="AA7" i="5"/>
  <c r="BG31" i="4" s="1"/>
  <c r="Z7" i="5"/>
  <c r="AN31" i="4" s="1"/>
  <c r="Y7" i="5"/>
  <c r="U31" i="4" s="1"/>
  <c r="X7" i="5"/>
  <c r="W7" i="5"/>
  <c r="JQ10" i="4" s="1"/>
  <c r="V7" i="5"/>
  <c r="HX10" i="4" s="1"/>
  <c r="U7" i="5"/>
  <c r="T7" i="5"/>
  <c r="S7" i="5"/>
  <c r="R7" i="5"/>
  <c r="DU10" i="4" s="1"/>
  <c r="Q7" i="5"/>
  <c r="P7" i="5"/>
  <c r="O7" i="5"/>
  <c r="B10" i="4" s="1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C88" i="4"/>
  <c r="LT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IT77" i="4"/>
  <c r="IE77" i="4"/>
  <c r="HP77" i="4"/>
  <c r="HA77" i="4"/>
  <c r="GL77" i="4"/>
  <c r="BZ77" i="4"/>
  <c r="BK77" i="4"/>
  <c r="AV77" i="4"/>
  <c r="AG77" i="4"/>
  <c r="R77" i="4"/>
  <c r="CV76" i="4"/>
  <c r="LH53" i="4"/>
  <c r="KO53" i="4"/>
  <c r="JV53" i="4"/>
  <c r="HJ53" i="4"/>
  <c r="FE53" i="4"/>
  <c r="EL53" i="4"/>
  <c r="BZ53" i="4"/>
  <c r="BG53" i="4"/>
  <c r="AN53" i="4"/>
  <c r="MA52" i="4"/>
  <c r="LH52" i="4"/>
  <c r="HJ52" i="4"/>
  <c r="FX52" i="4"/>
  <c r="FE52" i="4"/>
  <c r="EL52" i="4"/>
  <c r="CS52" i="4"/>
  <c r="BZ52" i="4"/>
  <c r="U52" i="4"/>
  <c r="MA32" i="4"/>
  <c r="LH32" i="4"/>
  <c r="JV32" i="4"/>
  <c r="JC32" i="4"/>
  <c r="HJ32" i="4"/>
  <c r="GQ32" i="4"/>
  <c r="FE32" i="4"/>
  <c r="EL32" i="4"/>
  <c r="BZ32" i="4"/>
  <c r="BG32" i="4"/>
  <c r="AN32" i="4"/>
  <c r="KO31" i="4"/>
  <c r="JV31" i="4"/>
  <c r="FX31" i="4"/>
  <c r="FE31" i="4"/>
  <c r="CS31" i="4"/>
  <c r="BZ31" i="4"/>
  <c r="LJ10" i="4"/>
  <c r="CF10" i="4"/>
  <c r="LJ8" i="4"/>
  <c r="JQ8" i="4"/>
  <c r="HX8" i="4"/>
  <c r="DU8" i="4"/>
  <c r="CF8" i="4"/>
  <c r="AQ8" i="4"/>
  <c r="C11" i="5" l="1"/>
  <c r="AN51" i="4" s="1"/>
  <c r="BZ76" i="4"/>
  <c r="MA51" i="4"/>
  <c r="CS30" i="4"/>
  <c r="MI76" i="4"/>
  <c r="HJ51" i="4"/>
  <c r="MA30" i="4"/>
  <c r="IT76" i="4"/>
  <c r="CS51" i="4"/>
  <c r="HJ30" i="4"/>
  <c r="D11" i="5"/>
  <c r="FE30" i="4"/>
  <c r="E11" i="5"/>
  <c r="B11" i="5"/>
  <c r="AN30" i="4" l="1"/>
  <c r="HA76" i="4"/>
  <c r="FE51" i="4"/>
  <c r="KP76" i="4"/>
  <c r="JV51" i="4"/>
  <c r="AG76" i="4"/>
  <c r="JV30" i="4"/>
  <c r="HP76" i="4"/>
  <c r="BG51" i="4"/>
  <c r="FX30" i="4"/>
  <c r="BG30" i="4"/>
  <c r="FX51" i="4"/>
  <c r="AV76" i="4"/>
  <c r="KO51" i="4"/>
  <c r="LE76" i="4"/>
  <c r="KO30" i="4"/>
  <c r="BZ30" i="4"/>
  <c r="BK76" i="4"/>
  <c r="LH51" i="4"/>
  <c r="GQ30" i="4"/>
  <c r="LT76" i="4"/>
  <c r="GQ51" i="4"/>
  <c r="LH30" i="4"/>
  <c r="IE76" i="4"/>
  <c r="BZ51" i="4"/>
  <c r="R76" i="4"/>
  <c r="JC51" i="4"/>
  <c r="KA76" i="4"/>
  <c r="EL51" i="4"/>
  <c r="JC30" i="4"/>
  <c r="U30" i="4"/>
  <c r="GL76" i="4"/>
  <c r="U51" i="4"/>
  <c r="EL30" i="4"/>
</calcChain>
</file>

<file path=xl/sharedStrings.xml><?xml version="1.0" encoding="utf-8"?>
<sst xmlns="http://schemas.openxmlformats.org/spreadsheetml/2006/main" count="287" uniqueCount="135">
  <si>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</si>
  <si>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</si>
  <si>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</si>
  <si>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</si>
  <si>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</si>
  <si>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</si>
  <si>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</si>
  <si>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</si>
  <si>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</si>
  <si>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</si>
  <si>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</si>
  <si>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</si>
  <si>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</si>
  <si>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</si>
  <si>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</si>
  <si>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</si>
  <si>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</si>
  <si>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</si>
  <si>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</si>
  <si>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</si>
  <si>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</si>
  <si>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</si>
  <si>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</si>
  <si>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</si>
  <si>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</si>
  <si>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</si>
  <si>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</si>
  <si>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</si>
  <si>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</si>
  <si>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</si>
  <si>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</si>
  <si>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</si>
  <si>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</si>
  <si>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</si>
  <si>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</si>
  <si>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</si>
  <si>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</si>
  <si>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</si>
  <si>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</si>
  <si>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</si>
  <si>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</si>
  <si>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</si>
  <si>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</si>
  <si>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</si>
  <si>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</si>
  <si>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</si>
  <si>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</si>
  <si>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</si>
  <si>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</si>
  <si>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</si>
  <si>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</si>
  <si>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</si>
  <si>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</si>
  <si>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</si>
  <si>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</si>
  <si>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</si>
  <si>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</si>
  <si>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</si>
  <si>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</si>
  <si>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</si>
  <si>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</si>
  <si>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</si>
  <si>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</si>
  <si>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</si>
  <si>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</si>
  <si>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</si>
  <si>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</si>
  <si>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</si>
  <si>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</si>
  <si>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</si>
  <si>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</si>
  <si>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</si>
  <si>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</si>
  <si>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</si>
  <si>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</si>
  <si>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</si>
  <si>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</si>
  <si>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</si>
  <si>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</si>
  <si>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</si>
  <si>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</si>
  <si>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</si>
  <si>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</si>
  <si>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</si>
  <si>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</si>
  <si>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</si>
  <si>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</si>
  <si>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</si>
  <si>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</si>
  <si>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</si>
  <si>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</si>
  <si>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</si>
  <si>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</si>
  <si>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</si>
  <si>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</si>
  <si>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</si>
  <si>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</si>
  <si>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</si>
  <si>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</si>
  <si>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</si>
  <si>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</si>
  <si>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</si>
  <si>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</si>
  <si>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</si>
  <si>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</si>
  <si>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</si>
  <si>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</si>
  <si>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</si>
  <si>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</si>
  <si>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</si>
  <si>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</si>
  <si>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</si>
  <si>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</si>
  <si>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</si>
  <si>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神奈川県　横浜市</t>
  </si>
  <si>
    <t>福富町西公園地下駐車場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</si>
  <si>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</si>
  <si>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</si>
  <si>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</si>
  <si>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</si>
  <si>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</si>
  <si>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</si>
  <si>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</si>
  <si>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</si>
  <si>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</si>
  <si>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</si>
  <si>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</si>
  <si>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</si>
  <si>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</si>
  <si>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</si>
  <si>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</si>
  <si>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単年度赤字の状態であるので、経営改善に向けた取組が必要だと考えている。そこで、指定管理者制度など、より効率的な運営方式に見直していく。
②他会計補助金比率及び③駐車台数一台当たりの他会計補助金額
　経年比較においては、減少傾向にある。これは、地方債の償還が進み残高が減少していることから、一般会計からの繰入金が減少しているためだと思われる。
④売上高ＧＯＰ比率及び⑤ＥＢＩＴＤＡ
　数値は低く望ましい状態ではない。経営改善を図るため、指定管理者制度など、より効率的な運営方式に見直していく。</t>
    <rPh sb="1" eb="4">
      <t>シュウエキテキ</t>
    </rPh>
    <rPh sb="4" eb="6">
      <t>シュウシ</t>
    </rPh>
    <rPh sb="6" eb="8">
      <t>ヒリツ</t>
    </rPh>
    <rPh sb="10" eb="13">
      <t>タンネンド</t>
    </rPh>
    <rPh sb="13" eb="15">
      <t>アカジ</t>
    </rPh>
    <rPh sb="16" eb="18">
      <t>ジョウタイ</t>
    </rPh>
    <rPh sb="24" eb="26">
      <t>ケイエイ</t>
    </rPh>
    <rPh sb="26" eb="28">
      <t>カイゼン</t>
    </rPh>
    <rPh sb="29" eb="30">
      <t>ム</t>
    </rPh>
    <rPh sb="32" eb="33">
      <t>ト</t>
    </rPh>
    <rPh sb="33" eb="34">
      <t>ク</t>
    </rPh>
    <rPh sb="35" eb="37">
      <t>ヒツヨウ</t>
    </rPh>
    <rPh sb="39" eb="40">
      <t>カンガ</t>
    </rPh>
    <rPh sb="79" eb="80">
      <t>タ</t>
    </rPh>
    <rPh sb="80" eb="82">
      <t>カイケイ</t>
    </rPh>
    <rPh sb="82" eb="85">
      <t>ホジョキン</t>
    </rPh>
    <rPh sb="85" eb="87">
      <t>ヒリツ</t>
    </rPh>
    <rPh sb="87" eb="88">
      <t>オヨ</t>
    </rPh>
    <rPh sb="90" eb="92">
      <t>チュウシャ</t>
    </rPh>
    <rPh sb="92" eb="94">
      <t>ダイスウ</t>
    </rPh>
    <rPh sb="94" eb="96">
      <t>イチダイ</t>
    </rPh>
    <rPh sb="96" eb="97">
      <t>ア</t>
    </rPh>
    <rPh sb="100" eb="101">
      <t>タ</t>
    </rPh>
    <rPh sb="101" eb="103">
      <t>カイケイ</t>
    </rPh>
    <rPh sb="103" eb="105">
      <t>ホジョ</t>
    </rPh>
    <rPh sb="105" eb="107">
      <t>キンガク</t>
    </rPh>
    <rPh sb="182" eb="184">
      <t>ウリアゲ</t>
    </rPh>
    <rPh sb="184" eb="185">
      <t>ダカ</t>
    </rPh>
    <rPh sb="188" eb="190">
      <t>ヒリツ</t>
    </rPh>
    <rPh sb="190" eb="191">
      <t>オヨ</t>
    </rPh>
    <rPh sb="201" eb="203">
      <t>スウチ</t>
    </rPh>
    <rPh sb="204" eb="205">
      <t>ヒク</t>
    </rPh>
    <rPh sb="206" eb="207">
      <t>ノゾ</t>
    </rPh>
    <rPh sb="210" eb="212">
      <t>ジョウタイ</t>
    </rPh>
    <rPh sb="217" eb="219">
      <t>ケイエイ</t>
    </rPh>
    <rPh sb="219" eb="221">
      <t>カイゼン</t>
    </rPh>
    <rPh sb="222" eb="223">
      <t>ハカ</t>
    </rPh>
    <rPh sb="227" eb="229">
      <t>シテイ</t>
    </rPh>
    <rPh sb="229" eb="232">
      <t>カンリシャ</t>
    </rPh>
    <rPh sb="232" eb="234">
      <t>セイド</t>
    </rPh>
    <phoneticPr fontId="5"/>
  </si>
  <si>
    <t>⑥有形固定資産減価償却率及び⑨累積欠損金比率
　法非適用企業のため対象外
⑦敷地の地価
　都市公園の地下に設置した駐車場であり、用地は購入していないため価格は「０」である。
⑧設備投資見込額
　当初の設備投資額に比べて、大きな金額ではないが、将来の事業継続の見込みも含めて慎重に見直していく。
⑩企業債残高対料金収入比率
　数値は高く望ましい状態ではない。企業債は減少しているので、料金収入の増加が見込めるより効率的な運営方式に見直していく。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2" eb="13">
      <t>オヨ</t>
    </rPh>
    <rPh sb="24" eb="25">
      <t>ホウ</t>
    </rPh>
    <rPh sb="25" eb="26">
      <t>ヒ</t>
    </rPh>
    <rPh sb="26" eb="28">
      <t>テキヨウ</t>
    </rPh>
    <rPh sb="28" eb="30">
      <t>キギョウ</t>
    </rPh>
    <rPh sb="33" eb="36">
      <t>タイショウガイ</t>
    </rPh>
    <rPh sb="38" eb="40">
      <t>シキチ</t>
    </rPh>
    <rPh sb="41" eb="43">
      <t>チカ</t>
    </rPh>
    <rPh sb="45" eb="47">
      <t>トシ</t>
    </rPh>
    <rPh sb="47" eb="49">
      <t>コウエン</t>
    </rPh>
    <rPh sb="50" eb="52">
      <t>チカ</t>
    </rPh>
    <rPh sb="53" eb="55">
      <t>セッチ</t>
    </rPh>
    <rPh sb="57" eb="60">
      <t>チュウシャジョウ</t>
    </rPh>
    <rPh sb="64" eb="66">
      <t>ヨウチ</t>
    </rPh>
    <rPh sb="67" eb="69">
      <t>コウニュウ</t>
    </rPh>
    <rPh sb="76" eb="78">
      <t>カカク</t>
    </rPh>
    <rPh sb="88" eb="90">
      <t>セツビ</t>
    </rPh>
    <rPh sb="90" eb="92">
      <t>トウシ</t>
    </rPh>
    <rPh sb="92" eb="94">
      <t>ミコミ</t>
    </rPh>
    <rPh sb="94" eb="95">
      <t>ガク</t>
    </rPh>
    <rPh sb="97" eb="99">
      <t>トウショ</t>
    </rPh>
    <rPh sb="100" eb="102">
      <t>セツビ</t>
    </rPh>
    <rPh sb="102" eb="104">
      <t>トウシ</t>
    </rPh>
    <rPh sb="104" eb="105">
      <t>ガク</t>
    </rPh>
    <rPh sb="106" eb="107">
      <t>クラ</t>
    </rPh>
    <rPh sb="110" eb="111">
      <t>オオ</t>
    </rPh>
    <rPh sb="113" eb="115">
      <t>キンガク</t>
    </rPh>
    <rPh sb="121" eb="123">
      <t>ショウライ</t>
    </rPh>
    <rPh sb="124" eb="126">
      <t>ジギョウ</t>
    </rPh>
    <rPh sb="126" eb="128">
      <t>ケイゾク</t>
    </rPh>
    <rPh sb="129" eb="131">
      <t>ミコ</t>
    </rPh>
    <rPh sb="133" eb="134">
      <t>フク</t>
    </rPh>
    <rPh sb="136" eb="138">
      <t>シンチョウ</t>
    </rPh>
    <rPh sb="139" eb="141">
      <t>ミナオ</t>
    </rPh>
    <rPh sb="148" eb="150">
      <t>キギョウ</t>
    </rPh>
    <rPh sb="150" eb="151">
      <t>サイ</t>
    </rPh>
    <rPh sb="151" eb="153">
      <t>ザンダカ</t>
    </rPh>
    <rPh sb="153" eb="154">
      <t>タイ</t>
    </rPh>
    <rPh sb="154" eb="156">
      <t>リョウキン</t>
    </rPh>
    <rPh sb="156" eb="158">
      <t>シュウニュウ</t>
    </rPh>
    <rPh sb="158" eb="160">
      <t>ヒリツ</t>
    </rPh>
    <rPh sb="162" eb="164">
      <t>スウチ</t>
    </rPh>
    <rPh sb="165" eb="166">
      <t>タカ</t>
    </rPh>
    <rPh sb="167" eb="168">
      <t>ノゾ</t>
    </rPh>
    <rPh sb="171" eb="173">
      <t>ジョウタイ</t>
    </rPh>
    <rPh sb="178" eb="180">
      <t>キギョウ</t>
    </rPh>
    <rPh sb="180" eb="181">
      <t>サイ</t>
    </rPh>
    <rPh sb="182" eb="184">
      <t>ゲンショウ</t>
    </rPh>
    <phoneticPr fontId="5"/>
  </si>
  <si>
    <t>　経営改善の取組が必要な状態であるため、指定管理者制度など、より効率的な運営方式に見直していく。
　さらに、今後の設備投資に当たっては、将来の事業継続の見込みも含めて慎重に検討していく。</t>
    <rPh sb="1" eb="3">
      <t>ケイエイ</t>
    </rPh>
    <rPh sb="3" eb="5">
      <t>カイゼン</t>
    </rPh>
    <rPh sb="6" eb="8">
      <t>トリクミ</t>
    </rPh>
    <rPh sb="9" eb="11">
      <t>ヒツヨウ</t>
    </rPh>
    <rPh sb="12" eb="14">
      <t>ジョウタイ</t>
    </rPh>
    <rPh sb="20" eb="22">
      <t>シテイ</t>
    </rPh>
    <rPh sb="22" eb="25">
      <t>カンリシャ</t>
    </rPh>
    <rPh sb="25" eb="27">
      <t>セイド</t>
    </rPh>
    <rPh sb="54" eb="56">
      <t>コンゴ</t>
    </rPh>
    <rPh sb="57" eb="59">
      <t>セツビ</t>
    </rPh>
    <rPh sb="59" eb="61">
      <t>トウシ</t>
    </rPh>
    <rPh sb="62" eb="63">
      <t>ア</t>
    </rPh>
    <rPh sb="68" eb="70">
      <t>ショウライ</t>
    </rPh>
    <rPh sb="71" eb="73">
      <t>ジギョウ</t>
    </rPh>
    <rPh sb="73" eb="75">
      <t>ケイゾク</t>
    </rPh>
    <rPh sb="76" eb="78">
      <t>ミコ</t>
    </rPh>
    <rPh sb="80" eb="81">
      <t>フク</t>
    </rPh>
    <rPh sb="83" eb="85">
      <t>シンチョウ</t>
    </rPh>
    <rPh sb="86" eb="88">
      <t>ケントウ</t>
    </rPh>
    <phoneticPr fontId="5"/>
  </si>
  <si>
    <t>⑪稼働率
　数値は、あまり高くなく、減少傾向にある。指定管理者制度など、より効率的な運営方式に見直していく。</t>
    <rPh sb="1" eb="3">
      <t>カドウ</t>
    </rPh>
    <rPh sb="3" eb="4">
      <t>リツ</t>
    </rPh>
    <rPh sb="6" eb="8">
      <t>スウチ</t>
    </rPh>
    <rPh sb="13" eb="14">
      <t>タカ</t>
    </rPh>
    <rPh sb="18" eb="20">
      <t>ゲンショウ</t>
    </rPh>
    <rPh sb="20" eb="22">
      <t>ケイコウ</t>
    </rPh>
    <rPh sb="26" eb="28">
      <t>シテイ</t>
    </rPh>
    <rPh sb="28" eb="31">
      <t>カンリシャ</t>
    </rPh>
    <rPh sb="31" eb="33">
      <t>セイド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</si>
</sst>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29.1</c:v>
                </c:pt>
                <c:pt idx="1">
                  <c:v>48.5</c:v>
                </c:pt>
                <c:pt idx="2">
                  <c:v>22.3</c:v>
                </c:pt>
                <c:pt idx="3">
                  <c:v>58.5</c:v>
                </c:pt>
                <c:pt idx="4">
                  <c:v>64.8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A3-4C8D-AFE8-F9973B30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565040"/>
        <c:axId val="267565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120.7</c:v>
                </c:pt>
                <c:pt idx="1">
                  <c:v>135.30000000000001</c:v>
                </c:pt>
                <c:pt idx="2">
                  <c:v>133.5</c:v>
                </c:pt>
                <c:pt idx="3">
                  <c:v>136.30000000000001</c:v>
                </c:pt>
                <c:pt idx="4">
                  <c:v>130.9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A3-4C8D-AFE8-F9973B30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565040"/>
        <c:axId val="267565400"/>
      </c:lineChart>
      <c:dateAx>
        <c:axId val="37956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7565400"/>
        <c:crosses val="autoZero"/>
        <c:auto val="1"/>
        <c:lblOffset val="100"/>
        <c:baseTimeUnit val="years"/>
      </c:dateAx>
      <c:valAx>
        <c:axId val="267565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9565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574</c:v>
                </c:pt>
                <c:pt idx="1">
                  <c:v>518.1</c:v>
                </c:pt>
                <c:pt idx="2">
                  <c:v>270.39999999999998</c:v>
                </c:pt>
                <c:pt idx="3">
                  <c:v>263.5</c:v>
                </c:pt>
                <c:pt idx="4">
                  <c:v>267.39999999999998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87-44FA-99BE-028913F49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564616"/>
        <c:axId val="267565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192.7</c:v>
                </c:pt>
                <c:pt idx="1">
                  <c:v>141.9</c:v>
                </c:pt>
                <c:pt idx="2">
                  <c:v>181.6</c:v>
                </c:pt>
                <c:pt idx="3">
                  <c:v>148.9</c:v>
                </c:pt>
                <c:pt idx="4">
                  <c:v>135.30000000000001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87-44FA-99BE-028913F49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564616"/>
        <c:axId val="267565008"/>
      </c:lineChart>
      <c:dateAx>
        <c:axId val="267564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7565008"/>
        <c:crosses val="autoZero"/>
        <c:auto val="1"/>
        <c:lblOffset val="100"/>
        <c:baseTimeUnit val="years"/>
      </c:dateAx>
      <c:valAx>
        <c:axId val="267565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7564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D9-483C-9F62-D06A7FC02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69776"/>
        <c:axId val="147369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D9-483C-9F62-D06A7FC02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69776"/>
        <c:axId val="147369384"/>
      </c:lineChart>
      <c:dateAx>
        <c:axId val="147369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369384"/>
        <c:crosses val="autoZero"/>
        <c:auto val="1"/>
        <c:lblOffset val="100"/>
        <c:baseTimeUnit val="years"/>
      </c:dateAx>
      <c:valAx>
        <c:axId val="147369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7369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9C-4601-89A8-2099C2DEE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68992"/>
        <c:axId val="147376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9C-4601-89A8-2099C2DEE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68992"/>
        <c:axId val="147376440"/>
      </c:lineChart>
      <c:dateAx>
        <c:axId val="147368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376440"/>
        <c:crosses val="autoZero"/>
        <c:auto val="1"/>
        <c:lblOffset val="100"/>
        <c:baseTimeUnit val="years"/>
      </c:dateAx>
      <c:valAx>
        <c:axId val="147376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7368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4.7</c:v>
                </c:pt>
                <c:pt idx="1">
                  <c:v>4.3</c:v>
                </c:pt>
                <c:pt idx="2">
                  <c:v>1.5</c:v>
                </c:pt>
                <c:pt idx="3">
                  <c:v>0.7</c:v>
                </c:pt>
                <c:pt idx="4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59-44F7-B171-CA2AA5A9E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6192"/>
        <c:axId val="8703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10.4</c:v>
                </c:pt>
                <c:pt idx="1">
                  <c:v>7.6</c:v>
                </c:pt>
                <c:pt idx="2">
                  <c:v>7.1</c:v>
                </c:pt>
                <c:pt idx="3">
                  <c:v>5.5</c:v>
                </c:pt>
                <c:pt idx="4">
                  <c:v>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59-44F7-B171-CA2AA5A9E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6192"/>
        <c:axId val="8703448"/>
      </c:lineChart>
      <c:dateAx>
        <c:axId val="870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3448"/>
        <c:crosses val="autoZero"/>
        <c:auto val="1"/>
        <c:lblOffset val="100"/>
        <c:baseTimeUnit val="years"/>
      </c:dateAx>
      <c:valAx>
        <c:axId val="8703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706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189</c:v>
                </c:pt>
                <c:pt idx="1">
                  <c:v>127</c:v>
                </c:pt>
                <c:pt idx="2">
                  <c:v>88</c:v>
                </c:pt>
                <c:pt idx="3">
                  <c:v>11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42-4CEB-B071-35EEB9113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3056"/>
        <c:axId val="38167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143</c:v>
                </c:pt>
                <c:pt idx="1">
                  <c:v>79</c:v>
                </c:pt>
                <c:pt idx="2">
                  <c:v>56</c:v>
                </c:pt>
                <c:pt idx="3">
                  <c:v>42</c:v>
                </c:pt>
                <c:pt idx="4">
                  <c:v>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42-4CEB-B071-35EEB9113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3056"/>
        <c:axId val="381675072"/>
      </c:lineChart>
      <c:dateAx>
        <c:axId val="8703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675072"/>
        <c:crosses val="autoZero"/>
        <c:auto val="1"/>
        <c:lblOffset val="100"/>
        <c:baseTimeUnit val="years"/>
      </c:dateAx>
      <c:valAx>
        <c:axId val="38167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703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83.7</c:v>
                </c:pt>
                <c:pt idx="1">
                  <c:v>73.900000000000006</c:v>
                </c:pt>
                <c:pt idx="2">
                  <c:v>73.400000000000006</c:v>
                </c:pt>
                <c:pt idx="3">
                  <c:v>64.7</c:v>
                </c:pt>
                <c:pt idx="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33-48BA-A066-73035BC6F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754616"/>
        <c:axId val="30775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172.8</c:v>
                </c:pt>
                <c:pt idx="1">
                  <c:v>167.7</c:v>
                </c:pt>
                <c:pt idx="2">
                  <c:v>169.3</c:v>
                </c:pt>
                <c:pt idx="3">
                  <c:v>166.6</c:v>
                </c:pt>
                <c:pt idx="4">
                  <c:v>227.1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33-48BA-A066-73035BC6F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754616"/>
        <c:axId val="307755792"/>
      </c:lineChart>
      <c:dateAx>
        <c:axId val="307754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755792"/>
        <c:crosses val="autoZero"/>
        <c:auto val="1"/>
        <c:lblOffset val="100"/>
        <c:baseTimeUnit val="years"/>
      </c:dateAx>
      <c:valAx>
        <c:axId val="30775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7754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20.8</c:v>
                </c:pt>
                <c:pt idx="1">
                  <c:v>-46.3</c:v>
                </c:pt>
                <c:pt idx="2">
                  <c:v>-60.2</c:v>
                </c:pt>
                <c:pt idx="3">
                  <c:v>-31.6</c:v>
                </c:pt>
                <c:pt idx="4">
                  <c:v>-45.7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06-4E9D-9167-2D5B277AF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069048"/>
        <c:axId val="37722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15.3</c:v>
                </c:pt>
                <c:pt idx="1">
                  <c:v>11.2</c:v>
                </c:pt>
                <c:pt idx="2">
                  <c:v>8</c:v>
                </c:pt>
                <c:pt idx="3">
                  <c:v>13.7</c:v>
                </c:pt>
                <c:pt idx="4">
                  <c:v>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06-4E9D-9167-2D5B277AF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069048"/>
        <c:axId val="377228576"/>
      </c:lineChart>
      <c:dateAx>
        <c:axId val="312069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228576"/>
        <c:crosses val="autoZero"/>
        <c:auto val="1"/>
        <c:lblOffset val="100"/>
        <c:baseTimeUnit val="years"/>
      </c:dateAx>
      <c:valAx>
        <c:axId val="37722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2069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11467</c:v>
                </c:pt>
                <c:pt idx="1">
                  <c:v>-10506</c:v>
                </c:pt>
                <c:pt idx="2">
                  <c:v>-20837</c:v>
                </c:pt>
                <c:pt idx="3">
                  <c:v>-13430</c:v>
                </c:pt>
                <c:pt idx="4">
                  <c:v>-18428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CF-47BD-8978-A3C648C86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259528"/>
        <c:axId val="38025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19003</c:v>
                </c:pt>
                <c:pt idx="1">
                  <c:v>19615</c:v>
                </c:pt>
                <c:pt idx="2">
                  <c:v>21116</c:v>
                </c:pt>
                <c:pt idx="3">
                  <c:v>20714</c:v>
                </c:pt>
                <c:pt idx="4">
                  <c:v>16622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CF-47BD-8978-A3C648C86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259528"/>
        <c:axId val="380259920"/>
      </c:lineChart>
      <c:dateAx>
        <c:axId val="380259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0259920"/>
        <c:crosses val="autoZero"/>
        <c:auto val="1"/>
        <c:lblOffset val="100"/>
        <c:baseTimeUnit val="years"/>
      </c:dateAx>
      <c:valAx>
        <c:axId val="38025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80259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2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2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9" t="str">
        <f>データ!H6&amp;"　"&amp;データ!I6</f>
        <v>神奈川県横浜市　福富町西公園地下駐車場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Ａ２Ｂ２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無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7631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122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地下式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21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184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400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導入なし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131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29.1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48.5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22.3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58.5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64.8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4.7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4.3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1.5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0.7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0.3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83.7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73.900000000000006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73.400000000000006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64.7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62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120.7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135.30000000000001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133.5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136.30000000000001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130.9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10.4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7.6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7.1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5.5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5.2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172.8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167.7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169.3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166.6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227.1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132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134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189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127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88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11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5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20.8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-46.3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-60.2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-31.6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-45.7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11467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-10506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-20837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-13430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-18428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143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79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56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42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44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15.3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11.2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8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13.7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7.5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19003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19615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21116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20714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16622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133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0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203444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2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574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518.1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270.39999999999998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263.5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267.39999999999998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2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192.7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141.9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181.6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148.9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135.30000000000001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AgU4GslCPNbzciVEOuhOlj8Lz4dF8Hi3zf4ZNsyqRxLBf22bEJMf4ggRz6Ebxv74tFUSjKIMJ2ighCS+5qs/AA==" saltValue="2UJKDkShruFZm8g9YPqOZQ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>
      <selection activeCell="A14" sqref="A14"/>
    </sheetView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99</v>
      </c>
      <c r="AL5" s="59" t="s">
        <v>100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99</v>
      </c>
      <c r="AW5" s="59" t="s">
        <v>100</v>
      </c>
      <c r="AX5" s="59" t="s">
        <v>101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100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99</v>
      </c>
      <c r="BS5" s="59" t="s">
        <v>100</v>
      </c>
      <c r="BT5" s="59" t="s">
        <v>101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99</v>
      </c>
      <c r="CD5" s="59" t="s">
        <v>100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98</v>
      </c>
      <c r="CP5" s="59" t="s">
        <v>99</v>
      </c>
      <c r="CQ5" s="59" t="s">
        <v>100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100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100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2">
      <c r="A6" s="49" t="s">
        <v>109</v>
      </c>
      <c r="B6" s="60">
        <f>B8</f>
        <v>2017</v>
      </c>
      <c r="C6" s="60">
        <f t="shared" ref="C6:X6" si="1">C8</f>
        <v>141003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神奈川県横浜市</v>
      </c>
      <c r="I6" s="60" t="str">
        <f t="shared" si="1"/>
        <v>福富町西公園地下駐車場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21</v>
      </c>
      <c r="S6" s="62" t="str">
        <f t="shared" si="1"/>
        <v>無</v>
      </c>
      <c r="T6" s="62" t="str">
        <f t="shared" si="1"/>
        <v>無</v>
      </c>
      <c r="U6" s="63">
        <f t="shared" si="1"/>
        <v>7631</v>
      </c>
      <c r="V6" s="63">
        <f t="shared" si="1"/>
        <v>184</v>
      </c>
      <c r="W6" s="63">
        <f t="shared" si="1"/>
        <v>400</v>
      </c>
      <c r="X6" s="62" t="str">
        <f t="shared" si="1"/>
        <v>導入なし</v>
      </c>
      <c r="Y6" s="64">
        <f>IF(Y8="-",NA(),Y8)</f>
        <v>29.1</v>
      </c>
      <c r="Z6" s="64">
        <f t="shared" ref="Z6:AH6" si="2">IF(Z8="-",NA(),Z8)</f>
        <v>48.5</v>
      </c>
      <c r="AA6" s="64">
        <f t="shared" si="2"/>
        <v>22.3</v>
      </c>
      <c r="AB6" s="64">
        <f t="shared" si="2"/>
        <v>58.5</v>
      </c>
      <c r="AC6" s="64">
        <f t="shared" si="2"/>
        <v>64.8</v>
      </c>
      <c r="AD6" s="64">
        <f t="shared" si="2"/>
        <v>120.7</v>
      </c>
      <c r="AE6" s="64">
        <f t="shared" si="2"/>
        <v>135.30000000000001</v>
      </c>
      <c r="AF6" s="64">
        <f t="shared" si="2"/>
        <v>133.5</v>
      </c>
      <c r="AG6" s="64">
        <f t="shared" si="2"/>
        <v>136.30000000000001</v>
      </c>
      <c r="AH6" s="64">
        <f t="shared" si="2"/>
        <v>130.9</v>
      </c>
      <c r="AI6" s="61" t="str">
        <f>IF(AI8="-","",IF(AI8="-","【-】","【"&amp;SUBSTITUTE(TEXT(AI8,"#,##0.0"),"-","△")&amp;"】"))</f>
        <v>【319.1】</v>
      </c>
      <c r="AJ6" s="64">
        <f>IF(AJ8="-",NA(),AJ8)</f>
        <v>4.7</v>
      </c>
      <c r="AK6" s="64">
        <f t="shared" ref="AK6:AS6" si="3">IF(AK8="-",NA(),AK8)</f>
        <v>4.3</v>
      </c>
      <c r="AL6" s="64">
        <f t="shared" si="3"/>
        <v>1.5</v>
      </c>
      <c r="AM6" s="64">
        <f t="shared" si="3"/>
        <v>0.7</v>
      </c>
      <c r="AN6" s="64">
        <f t="shared" si="3"/>
        <v>0.3</v>
      </c>
      <c r="AO6" s="64">
        <f t="shared" si="3"/>
        <v>10.4</v>
      </c>
      <c r="AP6" s="64">
        <f t="shared" si="3"/>
        <v>7.6</v>
      </c>
      <c r="AQ6" s="64">
        <f t="shared" si="3"/>
        <v>7.1</v>
      </c>
      <c r="AR6" s="64">
        <f t="shared" si="3"/>
        <v>5.5</v>
      </c>
      <c r="AS6" s="64">
        <f t="shared" si="3"/>
        <v>5.2</v>
      </c>
      <c r="AT6" s="61" t="str">
        <f>IF(AT8="-","",IF(AT8="-","【-】","【"&amp;SUBSTITUTE(TEXT(AT8,"#,##0.0"),"-","△")&amp;"】"))</f>
        <v>【5.6】</v>
      </c>
      <c r="AU6" s="65">
        <f>IF(AU8="-",NA(),AU8)</f>
        <v>189</v>
      </c>
      <c r="AV6" s="65">
        <f t="shared" ref="AV6:BD6" si="4">IF(AV8="-",NA(),AV8)</f>
        <v>127</v>
      </c>
      <c r="AW6" s="65">
        <f t="shared" si="4"/>
        <v>88</v>
      </c>
      <c r="AX6" s="65">
        <f t="shared" si="4"/>
        <v>11</v>
      </c>
      <c r="AY6" s="65">
        <f t="shared" si="4"/>
        <v>5</v>
      </c>
      <c r="AZ6" s="65">
        <f t="shared" si="4"/>
        <v>143</v>
      </c>
      <c r="BA6" s="65">
        <f t="shared" si="4"/>
        <v>79</v>
      </c>
      <c r="BB6" s="65">
        <f t="shared" si="4"/>
        <v>56</v>
      </c>
      <c r="BC6" s="65">
        <f t="shared" si="4"/>
        <v>42</v>
      </c>
      <c r="BD6" s="65">
        <f t="shared" si="4"/>
        <v>44</v>
      </c>
      <c r="BE6" s="63" t="str">
        <f>IF(BE8="-","",IF(BE8="-","【-】","【"&amp;SUBSTITUTE(TEXT(BE8,"#,##0"),"-","△")&amp;"】"))</f>
        <v>【37】</v>
      </c>
      <c r="BF6" s="64">
        <f>IF(BF8="-",NA(),BF8)</f>
        <v>20.8</v>
      </c>
      <c r="BG6" s="64">
        <f t="shared" ref="BG6:BO6" si="5">IF(BG8="-",NA(),BG8)</f>
        <v>-46.3</v>
      </c>
      <c r="BH6" s="64">
        <f t="shared" si="5"/>
        <v>-60.2</v>
      </c>
      <c r="BI6" s="64">
        <f t="shared" si="5"/>
        <v>-31.6</v>
      </c>
      <c r="BJ6" s="64">
        <f t="shared" si="5"/>
        <v>-45.7</v>
      </c>
      <c r="BK6" s="64">
        <f t="shared" si="5"/>
        <v>15.3</v>
      </c>
      <c r="BL6" s="64">
        <f t="shared" si="5"/>
        <v>11.2</v>
      </c>
      <c r="BM6" s="64">
        <f t="shared" si="5"/>
        <v>8</v>
      </c>
      <c r="BN6" s="64">
        <f t="shared" si="5"/>
        <v>13.7</v>
      </c>
      <c r="BO6" s="64">
        <f t="shared" si="5"/>
        <v>7.5</v>
      </c>
      <c r="BP6" s="61" t="str">
        <f>IF(BP8="-","",IF(BP8="-","【-】","【"&amp;SUBSTITUTE(TEXT(BP8,"#,##0.0"),"-","△")&amp;"】"))</f>
        <v>【26.4】</v>
      </c>
      <c r="BQ6" s="65">
        <f>IF(BQ8="-",NA(),BQ8)</f>
        <v>11467</v>
      </c>
      <c r="BR6" s="65">
        <f t="shared" ref="BR6:BZ6" si="6">IF(BR8="-",NA(),BR8)</f>
        <v>-10506</v>
      </c>
      <c r="BS6" s="65">
        <f t="shared" si="6"/>
        <v>-20837</v>
      </c>
      <c r="BT6" s="65">
        <f t="shared" si="6"/>
        <v>-13430</v>
      </c>
      <c r="BU6" s="65">
        <f t="shared" si="6"/>
        <v>-18428</v>
      </c>
      <c r="BV6" s="65">
        <f t="shared" si="6"/>
        <v>19003</v>
      </c>
      <c r="BW6" s="65">
        <f t="shared" si="6"/>
        <v>19615</v>
      </c>
      <c r="BX6" s="65">
        <f t="shared" si="6"/>
        <v>21116</v>
      </c>
      <c r="BY6" s="65">
        <f t="shared" si="6"/>
        <v>20714</v>
      </c>
      <c r="BZ6" s="65">
        <f t="shared" si="6"/>
        <v>16622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0</v>
      </c>
      <c r="CN6" s="63">
        <f t="shared" si="7"/>
        <v>203444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574</v>
      </c>
      <c r="DA6" s="64">
        <f t="shared" ref="DA6:DI6" si="8">IF(DA8="-",NA(),DA8)</f>
        <v>518.1</v>
      </c>
      <c r="DB6" s="64">
        <f t="shared" si="8"/>
        <v>270.39999999999998</v>
      </c>
      <c r="DC6" s="64">
        <f t="shared" si="8"/>
        <v>263.5</v>
      </c>
      <c r="DD6" s="64">
        <f t="shared" si="8"/>
        <v>267.39999999999998</v>
      </c>
      <c r="DE6" s="64">
        <f t="shared" si="8"/>
        <v>192.7</v>
      </c>
      <c r="DF6" s="64">
        <f t="shared" si="8"/>
        <v>141.9</v>
      </c>
      <c r="DG6" s="64">
        <f t="shared" si="8"/>
        <v>181.6</v>
      </c>
      <c r="DH6" s="64">
        <f t="shared" si="8"/>
        <v>148.9</v>
      </c>
      <c r="DI6" s="64">
        <f t="shared" si="8"/>
        <v>135.30000000000001</v>
      </c>
      <c r="DJ6" s="61" t="str">
        <f>IF(DJ8="-","",IF(DJ8="-","【-】","【"&amp;SUBSTITUTE(TEXT(DJ8,"#,##0.0"),"-","△")&amp;"】"))</f>
        <v>【120.3】</v>
      </c>
      <c r="DK6" s="64">
        <f>IF(DK8="-",NA(),DK8)</f>
        <v>83.7</v>
      </c>
      <c r="DL6" s="64">
        <f t="shared" ref="DL6:DT6" si="9">IF(DL8="-",NA(),DL8)</f>
        <v>73.900000000000006</v>
      </c>
      <c r="DM6" s="64">
        <f t="shared" si="9"/>
        <v>73.400000000000006</v>
      </c>
      <c r="DN6" s="64">
        <f t="shared" si="9"/>
        <v>64.7</v>
      </c>
      <c r="DO6" s="64">
        <f t="shared" si="9"/>
        <v>62</v>
      </c>
      <c r="DP6" s="64">
        <f t="shared" si="9"/>
        <v>172.8</v>
      </c>
      <c r="DQ6" s="64">
        <f t="shared" si="9"/>
        <v>167.7</v>
      </c>
      <c r="DR6" s="64">
        <f t="shared" si="9"/>
        <v>169.3</v>
      </c>
      <c r="DS6" s="64">
        <f t="shared" si="9"/>
        <v>166.6</v>
      </c>
      <c r="DT6" s="64">
        <f t="shared" si="9"/>
        <v>227.1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2">
      <c r="A7" s="49" t="s">
        <v>111</v>
      </c>
      <c r="B7" s="60">
        <f t="shared" ref="B7:X7" si="10">B8</f>
        <v>2017</v>
      </c>
      <c r="C7" s="60">
        <f t="shared" si="10"/>
        <v>141003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神奈川県　横浜市</v>
      </c>
      <c r="I7" s="60" t="str">
        <f t="shared" si="10"/>
        <v>福富町西公園地下駐車場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21</v>
      </c>
      <c r="S7" s="62" t="str">
        <f t="shared" si="10"/>
        <v>無</v>
      </c>
      <c r="T7" s="62" t="str">
        <f t="shared" si="10"/>
        <v>無</v>
      </c>
      <c r="U7" s="63">
        <f t="shared" si="10"/>
        <v>7631</v>
      </c>
      <c r="V7" s="63">
        <f t="shared" si="10"/>
        <v>184</v>
      </c>
      <c r="W7" s="63">
        <f t="shared" si="10"/>
        <v>400</v>
      </c>
      <c r="X7" s="62" t="str">
        <f t="shared" si="10"/>
        <v>導入なし</v>
      </c>
      <c r="Y7" s="64">
        <f>Y8</f>
        <v>29.1</v>
      </c>
      <c r="Z7" s="64">
        <f t="shared" ref="Z7:AH7" si="11">Z8</f>
        <v>48.5</v>
      </c>
      <c r="AA7" s="64">
        <f t="shared" si="11"/>
        <v>22.3</v>
      </c>
      <c r="AB7" s="64">
        <f t="shared" si="11"/>
        <v>58.5</v>
      </c>
      <c r="AC7" s="64">
        <f t="shared" si="11"/>
        <v>64.8</v>
      </c>
      <c r="AD7" s="64">
        <f t="shared" si="11"/>
        <v>120.7</v>
      </c>
      <c r="AE7" s="64">
        <f t="shared" si="11"/>
        <v>135.30000000000001</v>
      </c>
      <c r="AF7" s="64">
        <f t="shared" si="11"/>
        <v>133.5</v>
      </c>
      <c r="AG7" s="64">
        <f t="shared" si="11"/>
        <v>136.30000000000001</v>
      </c>
      <c r="AH7" s="64">
        <f t="shared" si="11"/>
        <v>130.9</v>
      </c>
      <c r="AI7" s="61"/>
      <c r="AJ7" s="64">
        <f>AJ8</f>
        <v>4.7</v>
      </c>
      <c r="AK7" s="64">
        <f t="shared" ref="AK7:AS7" si="12">AK8</f>
        <v>4.3</v>
      </c>
      <c r="AL7" s="64">
        <f t="shared" si="12"/>
        <v>1.5</v>
      </c>
      <c r="AM7" s="64">
        <f t="shared" si="12"/>
        <v>0.7</v>
      </c>
      <c r="AN7" s="64">
        <f t="shared" si="12"/>
        <v>0.3</v>
      </c>
      <c r="AO7" s="64">
        <f t="shared" si="12"/>
        <v>10.4</v>
      </c>
      <c r="AP7" s="64">
        <f t="shared" si="12"/>
        <v>7.6</v>
      </c>
      <c r="AQ7" s="64">
        <f t="shared" si="12"/>
        <v>7.1</v>
      </c>
      <c r="AR7" s="64">
        <f t="shared" si="12"/>
        <v>5.5</v>
      </c>
      <c r="AS7" s="64">
        <f t="shared" si="12"/>
        <v>5.2</v>
      </c>
      <c r="AT7" s="61"/>
      <c r="AU7" s="65">
        <f>AU8</f>
        <v>189</v>
      </c>
      <c r="AV7" s="65">
        <f t="shared" ref="AV7:BD7" si="13">AV8</f>
        <v>127</v>
      </c>
      <c r="AW7" s="65">
        <f t="shared" si="13"/>
        <v>88</v>
      </c>
      <c r="AX7" s="65">
        <f t="shared" si="13"/>
        <v>11</v>
      </c>
      <c r="AY7" s="65">
        <f t="shared" si="13"/>
        <v>5</v>
      </c>
      <c r="AZ7" s="65">
        <f t="shared" si="13"/>
        <v>143</v>
      </c>
      <c r="BA7" s="65">
        <f t="shared" si="13"/>
        <v>79</v>
      </c>
      <c r="BB7" s="65">
        <f t="shared" si="13"/>
        <v>56</v>
      </c>
      <c r="BC7" s="65">
        <f t="shared" si="13"/>
        <v>42</v>
      </c>
      <c r="BD7" s="65">
        <f t="shared" si="13"/>
        <v>44</v>
      </c>
      <c r="BE7" s="63"/>
      <c r="BF7" s="64">
        <f>BF8</f>
        <v>20.8</v>
      </c>
      <c r="BG7" s="64">
        <f t="shared" ref="BG7:BO7" si="14">BG8</f>
        <v>-46.3</v>
      </c>
      <c r="BH7" s="64">
        <f t="shared" si="14"/>
        <v>-60.2</v>
      </c>
      <c r="BI7" s="64">
        <f t="shared" si="14"/>
        <v>-31.6</v>
      </c>
      <c r="BJ7" s="64">
        <f t="shared" si="14"/>
        <v>-45.7</v>
      </c>
      <c r="BK7" s="64">
        <f t="shared" si="14"/>
        <v>15.3</v>
      </c>
      <c r="BL7" s="64">
        <f t="shared" si="14"/>
        <v>11.2</v>
      </c>
      <c r="BM7" s="64">
        <f t="shared" si="14"/>
        <v>8</v>
      </c>
      <c r="BN7" s="64">
        <f t="shared" si="14"/>
        <v>13.7</v>
      </c>
      <c r="BO7" s="64">
        <f t="shared" si="14"/>
        <v>7.5</v>
      </c>
      <c r="BP7" s="61"/>
      <c r="BQ7" s="65">
        <f>BQ8</f>
        <v>11467</v>
      </c>
      <c r="BR7" s="65">
        <f t="shared" ref="BR7:BZ7" si="15">BR8</f>
        <v>-10506</v>
      </c>
      <c r="BS7" s="65">
        <f t="shared" si="15"/>
        <v>-20837</v>
      </c>
      <c r="BT7" s="65">
        <f t="shared" si="15"/>
        <v>-13430</v>
      </c>
      <c r="BU7" s="65">
        <f t="shared" si="15"/>
        <v>-18428</v>
      </c>
      <c r="BV7" s="65">
        <f t="shared" si="15"/>
        <v>19003</v>
      </c>
      <c r="BW7" s="65">
        <f t="shared" si="15"/>
        <v>19615</v>
      </c>
      <c r="BX7" s="65">
        <f t="shared" si="15"/>
        <v>21116</v>
      </c>
      <c r="BY7" s="65">
        <f t="shared" si="15"/>
        <v>20714</v>
      </c>
      <c r="BZ7" s="65">
        <f t="shared" si="15"/>
        <v>16622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113</v>
      </c>
      <c r="CL7" s="61"/>
      <c r="CM7" s="63">
        <f>CM8</f>
        <v>0</v>
      </c>
      <c r="CN7" s="63">
        <f>CN8</f>
        <v>203444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110</v>
      </c>
      <c r="CY7" s="61"/>
      <c r="CZ7" s="64">
        <f>CZ8</f>
        <v>574</v>
      </c>
      <c r="DA7" s="64">
        <f t="shared" ref="DA7:DI7" si="16">DA8</f>
        <v>518.1</v>
      </c>
      <c r="DB7" s="64">
        <f t="shared" si="16"/>
        <v>270.39999999999998</v>
      </c>
      <c r="DC7" s="64">
        <f t="shared" si="16"/>
        <v>263.5</v>
      </c>
      <c r="DD7" s="64">
        <f t="shared" si="16"/>
        <v>267.39999999999998</v>
      </c>
      <c r="DE7" s="64">
        <f t="shared" si="16"/>
        <v>192.7</v>
      </c>
      <c r="DF7" s="64">
        <f t="shared" si="16"/>
        <v>141.9</v>
      </c>
      <c r="DG7" s="64">
        <f t="shared" si="16"/>
        <v>181.6</v>
      </c>
      <c r="DH7" s="64">
        <f t="shared" si="16"/>
        <v>148.9</v>
      </c>
      <c r="DI7" s="64">
        <f t="shared" si="16"/>
        <v>135.30000000000001</v>
      </c>
      <c r="DJ7" s="61"/>
      <c r="DK7" s="64">
        <f>DK8</f>
        <v>83.7</v>
      </c>
      <c r="DL7" s="64">
        <f t="shared" ref="DL7:DT7" si="17">DL8</f>
        <v>73.900000000000006</v>
      </c>
      <c r="DM7" s="64">
        <f t="shared" si="17"/>
        <v>73.400000000000006</v>
      </c>
      <c r="DN7" s="64">
        <f t="shared" si="17"/>
        <v>64.7</v>
      </c>
      <c r="DO7" s="64">
        <f t="shared" si="17"/>
        <v>62</v>
      </c>
      <c r="DP7" s="64">
        <f t="shared" si="17"/>
        <v>172.8</v>
      </c>
      <c r="DQ7" s="64">
        <f t="shared" si="17"/>
        <v>167.7</v>
      </c>
      <c r="DR7" s="64">
        <f t="shared" si="17"/>
        <v>169.3</v>
      </c>
      <c r="DS7" s="64">
        <f t="shared" si="17"/>
        <v>166.6</v>
      </c>
      <c r="DT7" s="64">
        <f t="shared" si="17"/>
        <v>227.1</v>
      </c>
      <c r="DU7" s="61"/>
    </row>
    <row r="8" spans="1:125" s="66" customFormat="1" x14ac:dyDescent="0.2">
      <c r="A8" s="49"/>
      <c r="B8" s="67">
        <v>2017</v>
      </c>
      <c r="C8" s="67">
        <v>141003</v>
      </c>
      <c r="D8" s="67">
        <v>47</v>
      </c>
      <c r="E8" s="67">
        <v>14</v>
      </c>
      <c r="F8" s="67">
        <v>0</v>
      </c>
      <c r="G8" s="67">
        <v>1</v>
      </c>
      <c r="H8" s="67" t="s">
        <v>114</v>
      </c>
      <c r="I8" s="67" t="s">
        <v>115</v>
      </c>
      <c r="J8" s="67" t="s">
        <v>116</v>
      </c>
      <c r="K8" s="67" t="s">
        <v>117</v>
      </c>
      <c r="L8" s="67" t="s">
        <v>118</v>
      </c>
      <c r="M8" s="67" t="s">
        <v>119</v>
      </c>
      <c r="N8" s="67" t="s">
        <v>120</v>
      </c>
      <c r="O8" s="68" t="s">
        <v>121</v>
      </c>
      <c r="P8" s="69" t="s">
        <v>122</v>
      </c>
      <c r="Q8" s="69" t="s">
        <v>123</v>
      </c>
      <c r="R8" s="70">
        <v>21</v>
      </c>
      <c r="S8" s="69" t="s">
        <v>124</v>
      </c>
      <c r="T8" s="69" t="s">
        <v>124</v>
      </c>
      <c r="U8" s="70">
        <v>7631</v>
      </c>
      <c r="V8" s="70">
        <v>184</v>
      </c>
      <c r="W8" s="70">
        <v>400</v>
      </c>
      <c r="X8" s="69" t="s">
        <v>125</v>
      </c>
      <c r="Y8" s="71">
        <v>29.1</v>
      </c>
      <c r="Z8" s="71">
        <v>48.5</v>
      </c>
      <c r="AA8" s="71">
        <v>22.3</v>
      </c>
      <c r="AB8" s="71">
        <v>58.5</v>
      </c>
      <c r="AC8" s="71">
        <v>64.8</v>
      </c>
      <c r="AD8" s="71">
        <v>120.7</v>
      </c>
      <c r="AE8" s="71">
        <v>135.30000000000001</v>
      </c>
      <c r="AF8" s="71">
        <v>133.5</v>
      </c>
      <c r="AG8" s="71">
        <v>136.30000000000001</v>
      </c>
      <c r="AH8" s="71">
        <v>130.9</v>
      </c>
      <c r="AI8" s="68">
        <v>319.10000000000002</v>
      </c>
      <c r="AJ8" s="71">
        <v>4.7</v>
      </c>
      <c r="AK8" s="71">
        <v>4.3</v>
      </c>
      <c r="AL8" s="71">
        <v>1.5</v>
      </c>
      <c r="AM8" s="71">
        <v>0.7</v>
      </c>
      <c r="AN8" s="71">
        <v>0.3</v>
      </c>
      <c r="AO8" s="71">
        <v>10.4</v>
      </c>
      <c r="AP8" s="71">
        <v>7.6</v>
      </c>
      <c r="AQ8" s="71">
        <v>7.1</v>
      </c>
      <c r="AR8" s="71">
        <v>5.5</v>
      </c>
      <c r="AS8" s="71">
        <v>5.2</v>
      </c>
      <c r="AT8" s="68">
        <v>5.6</v>
      </c>
      <c r="AU8" s="72">
        <v>189</v>
      </c>
      <c r="AV8" s="72">
        <v>127</v>
      </c>
      <c r="AW8" s="72">
        <v>88</v>
      </c>
      <c r="AX8" s="72">
        <v>11</v>
      </c>
      <c r="AY8" s="72">
        <v>5</v>
      </c>
      <c r="AZ8" s="72">
        <v>143</v>
      </c>
      <c r="BA8" s="72">
        <v>79</v>
      </c>
      <c r="BB8" s="72">
        <v>56</v>
      </c>
      <c r="BC8" s="72">
        <v>42</v>
      </c>
      <c r="BD8" s="72">
        <v>44</v>
      </c>
      <c r="BE8" s="72">
        <v>37</v>
      </c>
      <c r="BF8" s="71">
        <v>20.8</v>
      </c>
      <c r="BG8" s="71">
        <v>-46.3</v>
      </c>
      <c r="BH8" s="71">
        <v>-60.2</v>
      </c>
      <c r="BI8" s="71">
        <v>-31.6</v>
      </c>
      <c r="BJ8" s="71">
        <v>-45.7</v>
      </c>
      <c r="BK8" s="71">
        <v>15.3</v>
      </c>
      <c r="BL8" s="71">
        <v>11.2</v>
      </c>
      <c r="BM8" s="71">
        <v>8</v>
      </c>
      <c r="BN8" s="71">
        <v>13.7</v>
      </c>
      <c r="BO8" s="71">
        <v>7.5</v>
      </c>
      <c r="BP8" s="68">
        <v>26.4</v>
      </c>
      <c r="BQ8" s="72">
        <v>11467</v>
      </c>
      <c r="BR8" s="72">
        <v>-10506</v>
      </c>
      <c r="BS8" s="72">
        <v>-20837</v>
      </c>
      <c r="BT8" s="73">
        <v>-13430</v>
      </c>
      <c r="BU8" s="73">
        <v>-18428</v>
      </c>
      <c r="BV8" s="72">
        <v>19003</v>
      </c>
      <c r="BW8" s="72">
        <v>19615</v>
      </c>
      <c r="BX8" s="72">
        <v>21116</v>
      </c>
      <c r="BY8" s="72">
        <v>20714</v>
      </c>
      <c r="BZ8" s="72">
        <v>16622</v>
      </c>
      <c r="CA8" s="70">
        <v>15069</v>
      </c>
      <c r="CB8" s="71" t="s">
        <v>118</v>
      </c>
      <c r="CC8" s="71" t="s">
        <v>118</v>
      </c>
      <c r="CD8" s="71" t="s">
        <v>118</v>
      </c>
      <c r="CE8" s="71" t="s">
        <v>118</v>
      </c>
      <c r="CF8" s="71" t="s">
        <v>118</v>
      </c>
      <c r="CG8" s="71" t="s">
        <v>118</v>
      </c>
      <c r="CH8" s="71" t="s">
        <v>118</v>
      </c>
      <c r="CI8" s="71" t="s">
        <v>118</v>
      </c>
      <c r="CJ8" s="71" t="s">
        <v>118</v>
      </c>
      <c r="CK8" s="71" t="s">
        <v>118</v>
      </c>
      <c r="CL8" s="68" t="s">
        <v>118</v>
      </c>
      <c r="CM8" s="70">
        <v>0</v>
      </c>
      <c r="CN8" s="70">
        <v>203444</v>
      </c>
      <c r="CO8" s="71" t="s">
        <v>118</v>
      </c>
      <c r="CP8" s="71" t="s">
        <v>118</v>
      </c>
      <c r="CQ8" s="71" t="s">
        <v>118</v>
      </c>
      <c r="CR8" s="71" t="s">
        <v>118</v>
      </c>
      <c r="CS8" s="71" t="s">
        <v>118</v>
      </c>
      <c r="CT8" s="71" t="s">
        <v>118</v>
      </c>
      <c r="CU8" s="71" t="s">
        <v>118</v>
      </c>
      <c r="CV8" s="71" t="s">
        <v>118</v>
      </c>
      <c r="CW8" s="71" t="s">
        <v>118</v>
      </c>
      <c r="CX8" s="71" t="s">
        <v>118</v>
      </c>
      <c r="CY8" s="68" t="s">
        <v>118</v>
      </c>
      <c r="CZ8" s="71">
        <v>574</v>
      </c>
      <c r="DA8" s="71">
        <v>518.1</v>
      </c>
      <c r="DB8" s="71">
        <v>270.39999999999998</v>
      </c>
      <c r="DC8" s="71">
        <v>263.5</v>
      </c>
      <c r="DD8" s="71">
        <v>267.39999999999998</v>
      </c>
      <c r="DE8" s="71">
        <v>192.7</v>
      </c>
      <c r="DF8" s="71">
        <v>141.9</v>
      </c>
      <c r="DG8" s="71">
        <v>181.6</v>
      </c>
      <c r="DH8" s="71">
        <v>148.9</v>
      </c>
      <c r="DI8" s="71">
        <v>135.30000000000001</v>
      </c>
      <c r="DJ8" s="68">
        <v>120.3</v>
      </c>
      <c r="DK8" s="71">
        <v>83.7</v>
      </c>
      <c r="DL8" s="71">
        <v>73.900000000000006</v>
      </c>
      <c r="DM8" s="71">
        <v>73.400000000000006</v>
      </c>
      <c r="DN8" s="71">
        <v>64.7</v>
      </c>
      <c r="DO8" s="71">
        <v>62</v>
      </c>
      <c r="DP8" s="71">
        <v>172.8</v>
      </c>
      <c r="DQ8" s="71">
        <v>167.7</v>
      </c>
      <c r="DR8" s="71">
        <v>169.3</v>
      </c>
      <c r="DS8" s="71">
        <v>166.6</v>
      </c>
      <c r="DT8" s="71">
        <v>227.1</v>
      </c>
      <c r="DU8" s="68">
        <v>198.4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126</v>
      </c>
      <c r="C10" s="78" t="s">
        <v>127</v>
      </c>
      <c r="D10" s="78" t="s">
        <v>128</v>
      </c>
      <c r="E10" s="78" t="s">
        <v>129</v>
      </c>
      <c r="F10" s="78" t="s">
        <v>130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2018-12-07T10:29:08Z</dcterms:created>
  <dcterms:modified xsi:type="dcterms:W3CDTF">2019-02-05T08:27:42Z</dcterms:modified>
  <cp:category/>
</cp:coreProperties>
</file>