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J:\H30年度\原発事故損害請求\経営比較分析表\H29\【経営比較分析表】2017_159271_46_010\"/>
    </mc:Choice>
  </mc:AlternateContent>
  <xr:revisionPtr revIDLastSave="0" documentId="13_ncr:1_{83E5AF23-7860-4449-A0B4-E64D8C87AEBA}" xr6:coauthVersionLast="40" xr6:coauthVersionMax="40" xr10:uidLastSave="{00000000-0000-0000-0000-000000000000}"/>
  <workbookProtection workbookAlgorithmName="SHA-512" workbookHashValue="dqEUJk+WWUYd9+LYt8dgCQJAN8rMsnXSloC11ozC2y9xyVL5LdgUvR8x7yLRJIckYSGlXUiFjHzJtw0bTQb9Lg==" workbookSaltValue="gcY2FxAOnj6n9Nf9/KMqS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<sst xmlns="http://schemas.openxmlformats.org/spreadsheetml/2006/main" count="235" uniqueCount="120">
  <si>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</si>
  <si>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</si>
  <si>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</si>
  <si>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</si>
  <si>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</si>
  <si>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</si>
  <si>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</si>
  <si>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</si>
  <si>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</si>
  <si>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</si>
  <si>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</si>
  <si>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</si>
  <si>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</si>
  <si>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</si>
  <si>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</si>
  <si>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</si>
  <si>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</si>
  <si>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</si>
  <si>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</si>
  <si>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</si>
  <si>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</si>
  <si>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</si>
  <si>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</si>
  <si>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</si>
  <si>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</si>
  <si>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</si>
  <si>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</si>
  <si>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</si>
  <si>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</si>
  <si>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</si>
  <si>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</si>
  <si>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</si>
  <si>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</si>
  <si>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</si>
  <si>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</si>
  <si>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</si>
  <si>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</si>
  <si>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</si>
  <si>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</si>
  <si>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</si>
  <si>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</si>
  <si>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</si>
  <si>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</si>
  <si>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</si>
  <si>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</si>
  <si>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</si>
  <si>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</si>
  <si>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</si>
  <si>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</si>
  <si>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</si>
  <si>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</si>
  <si>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</si>
  <si>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</si>
  <si>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</si>
  <si>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</si>
  <si>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</si>
  <si>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</si>
  <si>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</si>
  <si>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</si>
  <si>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</si>
  <si>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</si>
  <si>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</si>
  <si>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</si>
  <si>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</si>
  <si>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</si>
  <si>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</si>
  <si>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</si>
  <si>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</si>
  <si>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</si>
  <si>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</si>
  <si>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</si>
  <si>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</si>
  <si>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</si>
  <si>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</si>
  <si>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</si>
  <si>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</si>
  <si>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</si>
  <si>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</si>
  <si>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</si>
  <si>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</si>
  <si>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</si>
  <si>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</si>
  <si>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</si>
  <si>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</si>
  <si>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</si>
  <si>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</si>
  <si>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</si>
  <si>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</si>
  <si>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</si>
  <si>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</si>
  <si>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</si>
  <si>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</si>
  <si>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</si>
  <si>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</si>
  <si>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</si>
  <si>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</si>
  <si>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</si>
  <si>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</si>
  <si>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</si>
  <si>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</si>
  <si>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</si>
  <si>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</si>
  <si>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</si>
  <si>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</si>
  <si>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</si>
  <si>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新潟東港地域水道用水供給企業団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</si>
  <si>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</si>
  <si>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</si>
  <si>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</si>
  <si>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</si>
  <si>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</si>
  <si>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</si>
  <si>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</si>
  <si>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</si>
  <si>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</si>
  <si>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</si>
  <si>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</si>
  <si>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人口減少が進み供給量の増加が見込めない中でも、清浄な水を安定的に供給し続けていかなければならない。そのためには、適正な施設の更新・改良・維持管理が必要である。また、災害発生時においても強い水道を目指し、水道施設及び管路の耐震化を進めて、ライフライン機能の整備強化することも求められる。それらを計画的に実行するためには、マスタープランに基づいた企業運営が必要不可欠である。
　企業運営の成果は、類似団体と比べることで明らかになり、相対的な評価が可能となる。当企業団の企業運営はその平均と比べると健全・効率的に運営されていると評価できる。今後も清浄な水を安定的に供給し続けられるようよう邁進したい。</t>
    <phoneticPr fontId="4"/>
  </si>
  <si>
    <t xml:space="preserve"> 施設全体の老朽度は類似団体の平均と同程度である。
 管路については、平成30年度まで経年化率は0％であるが、平成31～35年度で約90％に増加する。急激な増加の理由は当企業団用水供給を始めた昭和56年から、法定耐用年数である約40年が経過し始めるためである。
　管路の更新については平成33年度以降に計画をしていたが，県の圃場整備事業に伴い管路移設が必要となり、平成29年度に一部管路を前倒しで更新したため③の管路更新率が急激に増加した。
 管路自体に老朽化は見られないが耐震化率が低いため、耐用年数経過後早めに更新し災害発生時においても強い水道を目指していく。</t>
    <rPh sb="132" eb="134">
      <t>カンロ</t>
    </rPh>
    <rPh sb="135" eb="137">
      <t>コウシン</t>
    </rPh>
    <rPh sb="142" eb="144">
      <t>ヘイセイ</t>
    </rPh>
    <rPh sb="146" eb="148">
      <t>ネンド</t>
    </rPh>
    <rPh sb="148" eb="150">
      <t>イコウ</t>
    </rPh>
    <rPh sb="151" eb="153">
      <t>ケイカク</t>
    </rPh>
    <rPh sb="160" eb="161">
      <t>ケン</t>
    </rPh>
    <rPh sb="162" eb="164">
      <t>ホジョウ</t>
    </rPh>
    <rPh sb="164" eb="166">
      <t>セイビ</t>
    </rPh>
    <rPh sb="166" eb="168">
      <t>ジギョウ</t>
    </rPh>
    <rPh sb="169" eb="170">
      <t>トモナ</t>
    </rPh>
    <rPh sb="171" eb="173">
      <t>カンロ</t>
    </rPh>
    <rPh sb="173" eb="175">
      <t>イセツ</t>
    </rPh>
    <rPh sb="176" eb="178">
      <t>ヒツヨウ</t>
    </rPh>
    <rPh sb="182" eb="184">
      <t>ヘイセイ</t>
    </rPh>
    <rPh sb="186" eb="188">
      <t>ネンド</t>
    </rPh>
    <rPh sb="189" eb="191">
      <t>イチブ</t>
    </rPh>
    <rPh sb="191" eb="193">
      <t>カンロ</t>
    </rPh>
    <rPh sb="194" eb="196">
      <t>マエダオ</t>
    </rPh>
    <rPh sb="198" eb="200">
      <t>コウシン</t>
    </rPh>
    <rPh sb="206" eb="208">
      <t>カンロ</t>
    </rPh>
    <rPh sb="208" eb="210">
      <t>コウシン</t>
    </rPh>
    <rPh sb="210" eb="211">
      <t>リツ</t>
    </rPh>
    <rPh sb="212" eb="214">
      <t>キュウゲキ</t>
    </rPh>
    <rPh sb="215" eb="217">
      <t>ゾウカ</t>
    </rPh>
    <phoneticPr fontId="4"/>
  </si>
  <si>
    <t xml:space="preserve">　ほとんどの団体で人口減少などの要因によって、供給量が減少するなか、当企業団も例外ではなく、供給量は減少している。供給量減少への対応として当企業団は、マスタープランを定め、健全・効率的な経営を進めている。具体的には、定員管理計画に基づいた職員給与費の削減、起債依存率の低減、事業安定のための職員の養成と技術継承である。その成果は②や④の表のように現れ、類似団体と比べてみるとより健全・効率的に運営できていると評価できる。なお、③のポイントが急激に良くなった理由については、出来高払いの3ヵ年継続工事があり年度末において出来高が0であったため流動負債が例年に比べ減少したことによる。
　当企業団の経営については、全体的に類似団体の平均と比べると健全・効率的に運営されており、今後も維持改善に努めていきたい。　
</t>
    <rPh sb="220" eb="222">
      <t>キュウゲキ</t>
    </rPh>
    <rPh sb="223" eb="224">
      <t>ヨ</t>
    </rPh>
    <rPh sb="228" eb="230">
      <t>リユウ</t>
    </rPh>
    <rPh sb="236" eb="240">
      <t>デキダカバラ</t>
    </rPh>
    <rPh sb="252" eb="255">
      <t>ネンドマツ</t>
    </rPh>
    <rPh sb="259" eb="262">
      <t>デキダカ</t>
    </rPh>
    <rPh sb="270" eb="274">
      <t>リュウドウフサイ</t>
    </rPh>
    <rPh sb="275" eb="277">
      <t>レイネン</t>
    </rPh>
    <rPh sb="278" eb="279">
      <t>クラ</t>
    </rPh>
    <rPh sb="280" eb="2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</si>
</sst>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2.98</c:v>
                </c:pt>
              </c:numCache>
            </c:numRef>
          </c:val>
          <c:extLst>
            <c:ext xmlns:c16="http://schemas.microsoft.com/office/drawing/2014/chart" uri="{C3380CC4-5D6E-409C-BE32-E72D297353CC}">
              <c16:uniqueId val="{00000000-F11F-4516-B707-C2FF4961AC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F11F-4516-B707-C2FF4961AC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54.74</c:v>
                </c:pt>
                <c:pt idx="1">
                  <c:v>53.04</c:v>
                </c:pt>
                <c:pt idx="2">
                  <c:v>52.9</c:v>
                </c:pt>
                <c:pt idx="3">
                  <c:v>53.75</c:v>
                </c:pt>
                <c:pt idx="4">
                  <c:v>54.75</c:v>
                </c:pt>
              </c:numCache>
            </c:numRef>
          </c:val>
          <c:extLst>
            <c:ext xmlns:c16="http://schemas.microsoft.com/office/drawing/2014/chart" uri="{C3380CC4-5D6E-409C-BE32-E72D297353CC}">
              <c16:uniqueId val="{00000000-DB9F-459E-81EF-467E1FD365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DB9F-459E-81EF-467E1FD365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99.72</c:v>
                </c:pt>
                <c:pt idx="1">
                  <c:v>99.61</c:v>
                </c:pt>
                <c:pt idx="2">
                  <c:v>99.57</c:v>
                </c:pt>
                <c:pt idx="3">
                  <c:v>99.57</c:v>
                </c:pt>
                <c:pt idx="4">
                  <c:v>99.55</c:v>
                </c:pt>
              </c:numCache>
            </c:numRef>
          </c:val>
          <c:extLst>
            <c:ext xmlns:c16="http://schemas.microsoft.com/office/drawing/2014/chart" uri="{C3380CC4-5D6E-409C-BE32-E72D297353CC}">
              <c16:uniqueId val="{00000000-D9D7-4BCA-9D30-51A676A608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D9D7-4BCA-9D30-51A676A608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117.11</c:v>
                </c:pt>
                <c:pt idx="1">
                  <c:v>98.18</c:v>
                </c:pt>
                <c:pt idx="2">
                  <c:v>124.55</c:v>
                </c:pt>
                <c:pt idx="3">
                  <c:v>117.79</c:v>
                </c:pt>
                <c:pt idx="4">
                  <c:v>113.79</c:v>
                </c:pt>
              </c:numCache>
            </c:numRef>
          </c:val>
          <c:extLst>
            <c:ext xmlns:c16="http://schemas.microsoft.com/office/drawing/2014/chart" uri="{C3380CC4-5D6E-409C-BE32-E72D297353CC}">
              <c16:uniqueId val="{00000000-3CD1-48B6-860E-60F40802E9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3CD1-48B6-860E-60F40802E9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41.25</c:v>
                </c:pt>
                <c:pt idx="1">
                  <c:v>54.75</c:v>
                </c:pt>
                <c:pt idx="2">
                  <c:v>53.78</c:v>
                </c:pt>
                <c:pt idx="3">
                  <c:v>54.25</c:v>
                </c:pt>
                <c:pt idx="4">
                  <c:v>56.31</c:v>
                </c:pt>
              </c:numCache>
            </c:numRef>
          </c:val>
          <c:extLst>
            <c:ext xmlns:c16="http://schemas.microsoft.com/office/drawing/2014/chart" uri="{C3380CC4-5D6E-409C-BE32-E72D297353CC}">
              <c16:uniqueId val="{00000000-3C8E-41E7-9D34-8EF4F3A5A6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3C8E-41E7-9D34-8EF4F3A5A6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28-4D0D-9107-5B36F124CD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3428-4D0D-9107-5B36F124CD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A-4137-ADA4-3A5A1B55E3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03DA-4137-ADA4-3A5A1B55E3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1065.03</c:v>
                </c:pt>
                <c:pt idx="1">
                  <c:v>499.51</c:v>
                </c:pt>
                <c:pt idx="2">
                  <c:v>461.12</c:v>
                </c:pt>
                <c:pt idx="3">
                  <c:v>433.83</c:v>
                </c:pt>
                <c:pt idx="4">
                  <c:v>744.32</c:v>
                </c:pt>
              </c:numCache>
            </c:numRef>
          </c:val>
          <c:extLst>
            <c:ext xmlns:c16="http://schemas.microsoft.com/office/drawing/2014/chart" uri="{C3380CC4-5D6E-409C-BE32-E72D297353CC}">
              <c16:uniqueId val="{00000000-DA31-41BB-86F6-D14682572C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DA31-41BB-86F6-D14682572C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205.94</c:v>
                </c:pt>
                <c:pt idx="1">
                  <c:v>201.35</c:v>
                </c:pt>
                <c:pt idx="2">
                  <c:v>198.8</c:v>
                </c:pt>
                <c:pt idx="3">
                  <c:v>197.45</c:v>
                </c:pt>
                <c:pt idx="4">
                  <c:v>183.72</c:v>
                </c:pt>
              </c:numCache>
            </c:numRef>
          </c:val>
          <c:extLst>
            <c:ext xmlns:c16="http://schemas.microsoft.com/office/drawing/2014/chart" uri="{C3380CC4-5D6E-409C-BE32-E72D297353CC}">
              <c16:uniqueId val="{00000000-E8AC-4544-B301-9329E776CB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E8AC-4544-B301-9329E776CB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109.75</c:v>
                </c:pt>
                <c:pt idx="1">
                  <c:v>92.07</c:v>
                </c:pt>
                <c:pt idx="2">
                  <c:v>118.57</c:v>
                </c:pt>
                <c:pt idx="3">
                  <c:v>111.79</c:v>
                </c:pt>
                <c:pt idx="4">
                  <c:v>107.91</c:v>
                </c:pt>
              </c:numCache>
            </c:numRef>
          </c:val>
          <c:extLst>
            <c:ext xmlns:c16="http://schemas.microsoft.com/office/drawing/2014/chart" uri="{C3380CC4-5D6E-409C-BE32-E72D297353CC}">
              <c16:uniqueId val="{00000000-BBD9-4DB6-97E9-90C35A00A3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BBD9-4DB6-97E9-90C35A00A3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48.92</c:v>
                </c:pt>
                <c:pt idx="1">
                  <c:v>59.85</c:v>
                </c:pt>
                <c:pt idx="2">
                  <c:v>46.58</c:v>
                </c:pt>
                <c:pt idx="3">
                  <c:v>48.78</c:v>
                </c:pt>
                <c:pt idx="4">
                  <c:v>49.81</c:v>
                </c:pt>
              </c:numCache>
            </c:numRef>
          </c:val>
          <c:extLst>
            <c:ext xmlns:c16="http://schemas.microsoft.com/office/drawing/2014/chart" uri="{C3380CC4-5D6E-409C-BE32-E72D297353CC}">
              <c16:uniqueId val="{00000000-84CB-4ABF-9384-AFBAC81FD6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84CB-4ABF-9384-AFBAC81FD6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新潟東港地域水道用水供給企業団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80.37</v>
      </c>
      <c r="J10" s="67"/>
      <c r="K10" s="67"/>
      <c r="L10" s="67"/>
      <c r="M10" s="67"/>
      <c r="N10" s="67"/>
      <c r="O10" s="68"/>
      <c r="P10" s="69">
        <f>データ!$P$6</f>
        <v>99.51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897884</v>
      </c>
      <c r="AM10" s="70"/>
      <c r="AN10" s="70"/>
      <c r="AO10" s="70"/>
      <c r="AP10" s="70"/>
      <c r="AQ10" s="70"/>
      <c r="AR10" s="70"/>
      <c r="AS10" s="70"/>
      <c r="AT10" s="66">
        <f>データ!$V$6</f>
        <v>960.3</v>
      </c>
      <c r="AU10" s="67"/>
      <c r="AV10" s="67"/>
      <c r="AW10" s="67"/>
      <c r="AX10" s="67"/>
      <c r="AY10" s="67"/>
      <c r="AZ10" s="67"/>
      <c r="BA10" s="67"/>
      <c r="BB10" s="69">
        <f>データ!$W$6</f>
        <v>935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wZqayQwwFgzUyTnsye4a06+IJm2yEprpjNn+d2CXpqkhzmDfTJ8+fjQVBpmF7MtVTY0mF81w9jp5eSPR4TMJwQ==" saltValue="I+6QuBzajNRNWblEbimji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159271</v>
      </c>
      <c r="D6" s="33">
        <f t="shared" si="3"/>
        <v>46</v>
      </c>
      <c r="E6" s="33">
        <f t="shared" si="3"/>
        <v>1</v>
      </c>
      <c r="F6" s="33">
        <f t="shared" si="3"/>
        <v>0</v>
      </c>
      <c r="G6" s="33">
        <f t="shared" si="3"/>
        <v>2</v>
      </c>
      <c r="H6" s="33" t="str">
        <f t="shared" si="3"/>
        <v>新潟県　新潟東港地域水道用水供給企業団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80.37</v>
      </c>
      <c r="P6" s="34">
        <f t="shared" si="3"/>
        <v>99.51</v>
      </c>
      <c r="Q6" s="34">
        <f t="shared" si="3"/>
        <v>0</v>
      </c>
      <c r="R6" s="34" t="str">
        <f t="shared" si="3"/>
        <v>-</v>
      </c>
      <c r="S6" s="34" t="str">
        <f t="shared" si="3"/>
        <v>-</v>
      </c>
      <c r="T6" s="34" t="str">
        <f t="shared" si="3"/>
        <v>-</v>
      </c>
      <c r="U6" s="34">
        <f t="shared" si="3"/>
        <v>897884</v>
      </c>
      <c r="V6" s="34">
        <f t="shared" si="3"/>
        <v>960.3</v>
      </c>
      <c r="W6" s="34">
        <f t="shared" si="3"/>
        <v>935</v>
      </c>
      <c r="X6" s="35">
        <f>IF(X7="",NA(),X7)</f>
        <v>117.11</v>
      </c>
      <c r="Y6" s="35">
        <f t="shared" ref="Y6:AG6" si="4">IF(Y7="",NA(),Y7)</f>
        <v>98.18</v>
      </c>
      <c r="Z6" s="35">
        <f t="shared" si="4"/>
        <v>124.55</v>
      </c>
      <c r="AA6" s="35">
        <f t="shared" si="4"/>
        <v>117.79</v>
      </c>
      <c r="AB6" s="35">
        <f t="shared" si="4"/>
        <v>113.79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1065.03</v>
      </c>
      <c r="AU6" s="35">
        <f t="shared" ref="AU6:BC6" si="6">IF(AU7="",NA(),AU7)</f>
        <v>499.51</v>
      </c>
      <c r="AV6" s="35">
        <f t="shared" si="6"/>
        <v>461.12</v>
      </c>
      <c r="AW6" s="35">
        <f t="shared" si="6"/>
        <v>433.83</v>
      </c>
      <c r="AX6" s="35">
        <f t="shared" si="6"/>
        <v>744.32</v>
      </c>
      <c r="AY6" s="35">
        <f t="shared" si="6"/>
        <v>634.53</v>
      </c>
      <c r="AZ6" s="35">
        <f t="shared" si="6"/>
        <v>200.22</v>
      </c>
      <c r="BA6" s="35">
        <f t="shared" si="6"/>
        <v>212.95</v>
      </c>
      <c r="BB6" s="35">
        <f t="shared" si="6"/>
        <v>224.41</v>
      </c>
      <c r="BC6" s="35">
        <f t="shared" si="6"/>
        <v>243.44</v>
      </c>
      <c r="BD6" s="34" t="str">
        <f>IF(BD7="","",IF(BD7="-","【-】","【"&amp;SUBSTITUTE(TEXT(BD7,"#,##0.00"),"-","△")&amp;"】"))</f>
        <v>【243.44】</v>
      </c>
      <c r="BE6" s="35">
        <f>IF(BE7="",NA(),BE7)</f>
        <v>205.94</v>
      </c>
      <c r="BF6" s="35">
        <f t="shared" ref="BF6:BN6" si="7">IF(BF7="",NA(),BF7)</f>
        <v>201.35</v>
      </c>
      <c r="BG6" s="35">
        <f t="shared" si="7"/>
        <v>198.8</v>
      </c>
      <c r="BH6" s="35">
        <f t="shared" si="7"/>
        <v>197.45</v>
      </c>
      <c r="BI6" s="35">
        <f t="shared" si="7"/>
        <v>183.72</v>
      </c>
      <c r="BJ6" s="35">
        <f t="shared" si="7"/>
        <v>368.94</v>
      </c>
      <c r="BK6" s="35">
        <f t="shared" si="7"/>
        <v>351.06</v>
      </c>
      <c r="BL6" s="35">
        <f t="shared" si="7"/>
        <v>333.48</v>
      </c>
      <c r="BM6" s="35">
        <f t="shared" si="7"/>
        <v>320.31</v>
      </c>
      <c r="BN6" s="35">
        <f t="shared" si="7"/>
        <v>303.26</v>
      </c>
      <c r="BO6" s="34" t="str">
        <f>IF(BO7="","",IF(BO7="-","【-】","【"&amp;SUBSTITUTE(TEXT(BO7,"#,##0.00"),"-","△")&amp;"】"))</f>
        <v>【303.26】</v>
      </c>
      <c r="BP6" s="35">
        <f>IF(BP7="",NA(),BP7)</f>
        <v>109.75</v>
      </c>
      <c r="BQ6" s="35">
        <f t="shared" ref="BQ6:BY6" si="8">IF(BQ7="",NA(),BQ7)</f>
        <v>92.07</v>
      </c>
      <c r="BR6" s="35">
        <f t="shared" si="8"/>
        <v>118.57</v>
      </c>
      <c r="BS6" s="35">
        <f t="shared" si="8"/>
        <v>111.79</v>
      </c>
      <c r="BT6" s="35">
        <f t="shared" si="8"/>
        <v>107.91</v>
      </c>
      <c r="BU6" s="35">
        <f t="shared" si="8"/>
        <v>111.12</v>
      </c>
      <c r="BV6" s="35">
        <f t="shared" si="8"/>
        <v>112.92</v>
      </c>
      <c r="BW6" s="35">
        <f t="shared" si="8"/>
        <v>112.81</v>
      </c>
      <c r="BX6" s="35">
        <f t="shared" si="8"/>
        <v>113.88</v>
      </c>
      <c r="BY6" s="35">
        <f t="shared" si="8"/>
        <v>114.14</v>
      </c>
      <c r="BZ6" s="34" t="str">
        <f>IF(BZ7="","",IF(BZ7="-","【-】","【"&amp;SUBSTITUTE(TEXT(BZ7,"#,##0.00"),"-","△")&amp;"】"))</f>
        <v>【114.14】</v>
      </c>
      <c r="CA6" s="35">
        <f>IF(CA7="",NA(),CA7)</f>
        <v>48.92</v>
      </c>
      <c r="CB6" s="35">
        <f t="shared" ref="CB6:CJ6" si="9">IF(CB7="",NA(),CB7)</f>
        <v>59.85</v>
      </c>
      <c r="CC6" s="35">
        <f t="shared" si="9"/>
        <v>46.58</v>
      </c>
      <c r="CD6" s="35">
        <f t="shared" si="9"/>
        <v>48.78</v>
      </c>
      <c r="CE6" s="35">
        <f t="shared" si="9"/>
        <v>49.81</v>
      </c>
      <c r="CF6" s="35">
        <f t="shared" si="9"/>
        <v>75.75</v>
      </c>
      <c r="CG6" s="35">
        <f t="shared" si="9"/>
        <v>75.3</v>
      </c>
      <c r="CH6" s="35">
        <f t="shared" si="9"/>
        <v>75.3</v>
      </c>
      <c r="CI6" s="35">
        <f t="shared" si="9"/>
        <v>74.02</v>
      </c>
      <c r="CJ6" s="35">
        <f t="shared" si="9"/>
        <v>73.03</v>
      </c>
      <c r="CK6" s="34" t="str">
        <f>IF(CK7="","",IF(CK7="-","【-】","【"&amp;SUBSTITUTE(TEXT(CK7,"#,##0.00"),"-","△")&amp;"】"))</f>
        <v>【73.03】</v>
      </c>
      <c r="CL6" s="35">
        <f>IF(CL7="",NA(),CL7)</f>
        <v>54.74</v>
      </c>
      <c r="CM6" s="35">
        <f t="shared" ref="CM6:CU6" si="10">IF(CM7="",NA(),CM7)</f>
        <v>53.04</v>
      </c>
      <c r="CN6" s="35">
        <f t="shared" si="10"/>
        <v>52.9</v>
      </c>
      <c r="CO6" s="35">
        <f t="shared" si="10"/>
        <v>53.75</v>
      </c>
      <c r="CP6" s="35">
        <f t="shared" si="10"/>
        <v>54.75</v>
      </c>
      <c r="CQ6" s="35">
        <f t="shared" si="10"/>
        <v>64.12</v>
      </c>
      <c r="CR6" s="35">
        <f t="shared" si="10"/>
        <v>62.69</v>
      </c>
      <c r="CS6" s="35">
        <f t="shared" si="10"/>
        <v>61.82</v>
      </c>
      <c r="CT6" s="35">
        <f t="shared" si="10"/>
        <v>61.66</v>
      </c>
      <c r="CU6" s="35">
        <f t="shared" si="10"/>
        <v>62.19</v>
      </c>
      <c r="CV6" s="34" t="str">
        <f>IF(CV7="","",IF(CV7="-","【-】","【"&amp;SUBSTITUTE(TEXT(CV7,"#,##0.00"),"-","△")&amp;"】"))</f>
        <v>【62.19】</v>
      </c>
      <c r="CW6" s="35">
        <f>IF(CW7="",NA(),CW7)</f>
        <v>99.72</v>
      </c>
      <c r="CX6" s="35">
        <f t="shared" ref="CX6:DF6" si="11">IF(CX7="",NA(),CX7)</f>
        <v>99.61</v>
      </c>
      <c r="CY6" s="35">
        <f t="shared" si="11"/>
        <v>99.57</v>
      </c>
      <c r="CZ6" s="35">
        <f t="shared" si="11"/>
        <v>99.57</v>
      </c>
      <c r="DA6" s="35">
        <f t="shared" si="11"/>
        <v>99.55</v>
      </c>
      <c r="DB6" s="35">
        <f t="shared" si="11"/>
        <v>100.12</v>
      </c>
      <c r="DC6" s="35">
        <f t="shared" si="11"/>
        <v>100.12</v>
      </c>
      <c r="DD6" s="35">
        <f t="shared" si="11"/>
        <v>100.03</v>
      </c>
      <c r="DE6" s="35">
        <f t="shared" si="11"/>
        <v>100.05</v>
      </c>
      <c r="DF6" s="35">
        <f t="shared" si="11"/>
        <v>100.05</v>
      </c>
      <c r="DG6" s="34" t="str">
        <f>IF(DG7="","",IF(DG7="-","【-】","【"&amp;SUBSTITUTE(TEXT(DG7,"#,##0.00"),"-","△")&amp;"】"))</f>
        <v>【100.05】</v>
      </c>
      <c r="DH6" s="35">
        <f>IF(DH7="",NA(),DH7)</f>
        <v>41.25</v>
      </c>
      <c r="DI6" s="35">
        <f t="shared" ref="DI6:DQ6" si="12">IF(DI7="",NA(),DI7)</f>
        <v>54.75</v>
      </c>
      <c r="DJ6" s="35">
        <f t="shared" si="12"/>
        <v>53.78</v>
      </c>
      <c r="DK6" s="35">
        <f t="shared" si="12"/>
        <v>54.25</v>
      </c>
      <c r="DL6" s="35">
        <f t="shared" si="12"/>
        <v>56.31</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5">
        <f t="shared" si="14"/>
        <v>2.98</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159271</v>
      </c>
      <c r="D7" s="37">
        <v>46</v>
      </c>
      <c r="E7" s="37">
        <v>1</v>
      </c>
      <c r="F7" s="37">
        <v>0</v>
      </c>
      <c r="G7" s="37">
        <v>2</v>
      </c>
      <c r="H7" s="37" t="s">
        <v>105</v>
      </c>
      <c r="I7" s="37" t="s">
        <v>106</v>
      </c>
      <c r="J7" s="37" t="s">
        <v>107</v>
      </c>
      <c r="K7" s="37" t="s">
        <v>108</v>
      </c>
      <c r="L7" s="37" t="s">
        <v>109</v>
      </c>
      <c r="M7" s="37" t="s">
        <v>110</v>
      </c>
      <c r="N7" s="38" t="s">
        <v>111</v>
      </c>
      <c r="O7" s="38">
        <v>80.37</v>
      </c>
      <c r="P7" s="38">
        <v>99.51</v>
      </c>
      <c r="Q7" s="38">
        <v>0</v>
      </c>
      <c r="R7" s="38" t="s">
        <v>111</v>
      </c>
      <c r="S7" s="38" t="s">
        <v>111</v>
      </c>
      <c r="T7" s="38" t="s">
        <v>111</v>
      </c>
      <c r="U7" s="38">
        <v>897884</v>
      </c>
      <c r="V7" s="38">
        <v>960.3</v>
      </c>
      <c r="W7" s="38">
        <v>935</v>
      </c>
      <c r="X7" s="38">
        <v>117.11</v>
      </c>
      <c r="Y7" s="38">
        <v>98.18</v>
      </c>
      <c r="Z7" s="38">
        <v>124.55</v>
      </c>
      <c r="AA7" s="38">
        <v>117.79</v>
      </c>
      <c r="AB7" s="38">
        <v>113.79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1065.03</v>
      </c>
      <c r="AU7" s="38">
        <v>499.51</v>
      </c>
      <c r="AV7" s="38">
        <v>461.12</v>
      </c>
      <c r="AW7" s="38">
        <v>433.83</v>
      </c>
      <c r="AX7" s="38">
        <v>744.32</v>
      </c>
      <c r="AY7" s="38">
        <v>634.53</v>
      </c>
      <c r="AZ7" s="38">
        <v>200.22</v>
      </c>
      <c r="BA7" s="38">
        <v>212.95</v>
      </c>
      <c r="BB7" s="38">
        <v>224.41</v>
      </c>
      <c r="BC7" s="38">
        <v>243.44</v>
      </c>
      <c r="BD7" s="38">
        <v>243.44</v>
      </c>
      <c r="BE7" s="38">
        <v>205.94</v>
      </c>
      <c r="BF7" s="38">
        <v>201.35</v>
      </c>
      <c r="BG7" s="38">
        <v>198.8</v>
      </c>
      <c r="BH7" s="38">
        <v>197.45</v>
      </c>
      <c r="BI7" s="38">
        <v>183.72</v>
      </c>
      <c r="BJ7" s="38">
        <v>368.94</v>
      </c>
      <c r="BK7" s="38">
        <v>351.06</v>
      </c>
      <c r="BL7" s="38">
        <v>333.48</v>
      </c>
      <c r="BM7" s="38">
        <v>320.31</v>
      </c>
      <c r="BN7" s="38">
        <v>303.26</v>
      </c>
      <c r="BO7" s="38">
        <v>303.26</v>
      </c>
      <c r="BP7" s="38">
        <v>109.75</v>
      </c>
      <c r="BQ7" s="38">
        <v>92.07</v>
      </c>
      <c r="BR7" s="38">
        <v>118.57</v>
      </c>
      <c r="BS7" s="38">
        <v>111.79</v>
      </c>
      <c r="BT7" s="38">
        <v>107.91</v>
      </c>
      <c r="BU7" s="38">
        <v>111.12</v>
      </c>
      <c r="BV7" s="38">
        <v>112.92</v>
      </c>
      <c r="BW7" s="38">
        <v>112.81</v>
      </c>
      <c r="BX7" s="38">
        <v>113.88</v>
      </c>
      <c r="BY7" s="38">
        <v>114.14</v>
      </c>
      <c r="BZ7" s="38">
        <v>114.14</v>
      </c>
      <c r="CA7" s="38">
        <v>48.92</v>
      </c>
      <c r="CB7" s="38">
        <v>59.85</v>
      </c>
      <c r="CC7" s="38">
        <v>46.58</v>
      </c>
      <c r="CD7" s="38">
        <v>48.78</v>
      </c>
      <c r="CE7" s="38">
        <v>49.81</v>
      </c>
      <c r="CF7" s="38">
        <v>75.75</v>
      </c>
      <c r="CG7" s="38">
        <v>75.3</v>
      </c>
      <c r="CH7" s="38">
        <v>75.3</v>
      </c>
      <c r="CI7" s="38">
        <v>74.02</v>
      </c>
      <c r="CJ7" s="38">
        <v>73.03</v>
      </c>
      <c r="CK7" s="38">
        <v>73.03</v>
      </c>
      <c r="CL7" s="38">
        <v>54.74</v>
      </c>
      <c r="CM7" s="38">
        <v>53.04</v>
      </c>
      <c r="CN7" s="38">
        <v>52.9</v>
      </c>
      <c r="CO7" s="38">
        <v>53.75</v>
      </c>
      <c r="CP7" s="38">
        <v>54.75</v>
      </c>
      <c r="CQ7" s="38">
        <v>64.12</v>
      </c>
      <c r="CR7" s="38">
        <v>62.69</v>
      </c>
      <c r="CS7" s="38">
        <v>61.82</v>
      </c>
      <c r="CT7" s="38">
        <v>61.66</v>
      </c>
      <c r="CU7" s="38">
        <v>62.19</v>
      </c>
      <c r="CV7" s="38">
        <v>62.19</v>
      </c>
      <c r="CW7" s="38">
        <v>99.72</v>
      </c>
      <c r="CX7" s="38">
        <v>99.61</v>
      </c>
      <c r="CY7" s="38">
        <v>99.57</v>
      </c>
      <c r="CZ7" s="38">
        <v>99.57</v>
      </c>
      <c r="DA7" s="38">
        <v>99.55</v>
      </c>
      <c r="DB7" s="38">
        <v>100.12</v>
      </c>
      <c r="DC7" s="38">
        <v>100.12</v>
      </c>
      <c r="DD7" s="38">
        <v>100.03</v>
      </c>
      <c r="DE7" s="38">
        <v>100.05</v>
      </c>
      <c r="DF7" s="38">
        <v>100.05</v>
      </c>
      <c r="DG7" s="38">
        <v>100.05</v>
      </c>
      <c r="DH7" s="38">
        <v>41.25</v>
      </c>
      <c r="DI7" s="38">
        <v>54.75</v>
      </c>
      <c r="DJ7" s="38">
        <v>53.78</v>
      </c>
      <c r="DK7" s="38">
        <v>54.25</v>
      </c>
      <c r="DL7" s="38">
        <v>56.31</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2.98</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