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1071341000\■01 総務係\★農業集落排水事業関係\経営比較分析表関係\H30年度（29決算）\提出\"/>
    </mc:Choice>
  </mc:AlternateContent>
  <workbookProtection workbookAlgorithmName="SHA-512" workbookHashValue="aMf/NkiIt6v759UdyLwtCtsB2d16KuIcyGfCeATzWKd5akN2XkzoojDVUaoYXxFInfujOS5wOxqvvnMFeSj7cQ==" workbookSaltValue="xJU/gKjNNbXQmqruyTuH8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<sst xmlns="http://schemas.openxmlformats.org/spreadsheetml/2006/main" count="240" uniqueCount="124">
  <si>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</si>
  <si>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</si>
  <si>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</si>
  <si>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</si>
  <si>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</si>
  <si>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</si>
  <si>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</si>
  <si>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</si>
  <si>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</si>
  <si>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</si>
  <si>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</si>
  <si>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</si>
  <si>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</si>
  <si>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</si>
  <si>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</si>
  <si>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</si>
  <si>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</si>
  <si>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</si>
  <si>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</si>
  <si>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</si>
  <si>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</si>
  <si>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</si>
  <si>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</si>
  <si>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</si>
  <si>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</si>
  <si>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</si>
  <si>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</si>
  <si>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</si>
  <si>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</si>
  <si>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</si>
  <si>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</si>
  <si>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</si>
  <si>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</si>
  <si>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</si>
  <si>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</si>
  <si>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</si>
  <si>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</si>
  <si>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</si>
  <si>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</si>
  <si>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</si>
  <si>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</si>
  <si>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</si>
  <si>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</si>
  <si>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</si>
  <si>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</si>
  <si>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</si>
  <si>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</si>
  <si>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</si>
  <si>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</si>
  <si>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</si>
  <si>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</si>
  <si>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</si>
  <si>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</si>
  <si>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</si>
  <si>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</si>
  <si>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</si>
  <si>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</si>
  <si>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</si>
  <si>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</si>
  <si>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</si>
  <si>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</si>
  <si>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</si>
  <si>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</si>
  <si>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</si>
  <si>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</si>
  <si>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</si>
  <si>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</si>
  <si>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</si>
  <si>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</si>
  <si>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</si>
  <si>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</si>
  <si>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</si>
  <si>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</si>
  <si>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</si>
  <si>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</si>
  <si>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</si>
  <si>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</si>
  <si>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</si>
  <si>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</si>
  <si>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</si>
  <si>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</si>
  <si>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</si>
  <si>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</si>
  <si>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</si>
  <si>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</si>
  <si>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</si>
  <si>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</si>
  <si>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</si>
  <si>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</si>
  <si>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</si>
  <si>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</si>
  <si>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</si>
  <si>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</si>
  <si>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</si>
  <si>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</si>
  <si>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</si>
  <si>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</si>
  <si>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</si>
  <si>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</si>
  <si>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</si>
  <si>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</si>
  <si>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</si>
  <si>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</si>
  <si>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</si>
  <si>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</si>
  <si>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</si>
  <si>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</si>
  <si>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</si>
  <si>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</si>
  <si>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</si>
  <si>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</si>
  <si>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</si>
  <si>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</si>
  <si>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</si>
  <si>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</si>
  <si>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</si>
  <si>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</si>
  <si>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</si>
  <si>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</si>
  <si>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</si>
  <si>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</si>
  <si>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26年度まで管渠改善率が類似団体平均値と比較して高いのは、新規新設事業である富厚里地区の管渠工事によるものである。新規の敷設の予定はなく、工事完了により現在は維持管理の為の修繕を主に行っているが、11地区ある処理区域の中で、供用開始から年数がたつ地区については、管渠の更新が必要となってきており、施設と同様に今後の更新計画の基盤となる最適整備構想を策定し、効率的な更新をすすめていく。</t>
    <rPh sb="0" eb="2">
      <t>ヘイセイ</t>
    </rPh>
    <rPh sb="4" eb="6">
      <t>ネンド</t>
    </rPh>
    <rPh sb="8" eb="10">
      <t>カンキョ</t>
    </rPh>
    <rPh sb="10" eb="12">
      <t>カイゼン</t>
    </rPh>
    <rPh sb="12" eb="13">
      <t>リツ</t>
    </rPh>
    <rPh sb="14" eb="16">
      <t>ルイジ</t>
    </rPh>
    <rPh sb="16" eb="18">
      <t>ダンタイ</t>
    </rPh>
    <rPh sb="59" eb="61">
      <t>シンキ</t>
    </rPh>
    <rPh sb="62" eb="64">
      <t>フセツ</t>
    </rPh>
    <rPh sb="65" eb="67">
      <t>ヨテイ</t>
    </rPh>
    <rPh sb="102" eb="104">
      <t>チク</t>
    </rPh>
    <rPh sb="106" eb="108">
      <t>ショリ</t>
    </rPh>
    <rPh sb="108" eb="110">
      <t>クイキ</t>
    </rPh>
    <rPh sb="111" eb="112">
      <t>ナカ</t>
    </rPh>
    <rPh sb="114" eb="116">
      <t>キョウヨウ</t>
    </rPh>
    <rPh sb="116" eb="118">
      <t>カイシ</t>
    </rPh>
    <rPh sb="120" eb="122">
      <t>ネンスウ</t>
    </rPh>
    <rPh sb="125" eb="127">
      <t>チク</t>
    </rPh>
    <rPh sb="133" eb="135">
      <t>カンキョ</t>
    </rPh>
    <rPh sb="136" eb="138">
      <t>コウシン</t>
    </rPh>
    <rPh sb="139" eb="141">
      <t>ヒツヨウ</t>
    </rPh>
    <rPh sb="150" eb="152">
      <t>シセツ</t>
    </rPh>
    <rPh sb="153" eb="155">
      <t>ドウヨウ</t>
    </rPh>
    <rPh sb="156" eb="158">
      <t>コンゴ</t>
    </rPh>
    <rPh sb="159" eb="161">
      <t>コウシン</t>
    </rPh>
    <rPh sb="161" eb="163">
      <t>ケイカク</t>
    </rPh>
    <rPh sb="164" eb="166">
      <t>キバン</t>
    </rPh>
    <rPh sb="184" eb="186">
      <t>コウシン</t>
    </rPh>
    <phoneticPr fontId="4"/>
  </si>
  <si>
    <t>収益的収支比率について、施設整備に伴う起債の償還金が支出の半分を占めており、使用料収入で賄うのは難しく全て一般会計からの繰入金で補っているため、比率は100％を下回っている。今後も最適整備構想を策定し、施設整備を進めていくことから同程度の比率が続く見込みである。
施設利用率は他都市と比べても数値は高く、施設の規模は適正であるものの、経費回収率、汚水処理原価は他都市と比べて低い値となっていることから、供用開始してあまり年数がたっておらず、まだ接続率が低い地区での接続率増加に努め、使用料収入の確保に努める。</t>
    <rPh sb="0" eb="3">
      <t>シュウエキテキ</t>
    </rPh>
    <rPh sb="3" eb="5">
      <t>シュウシ</t>
    </rPh>
    <rPh sb="5" eb="7">
      <t>ヒリツ</t>
    </rPh>
    <rPh sb="12" eb="14">
      <t>シセツ</t>
    </rPh>
    <rPh sb="14" eb="16">
      <t>セイビ</t>
    </rPh>
    <rPh sb="17" eb="18">
      <t>トモナ</t>
    </rPh>
    <rPh sb="19" eb="21">
      <t>キサイ</t>
    </rPh>
    <rPh sb="22" eb="24">
      <t>ショウカン</t>
    </rPh>
    <rPh sb="24" eb="25">
      <t>キン</t>
    </rPh>
    <rPh sb="26" eb="28">
      <t>シシュツ</t>
    </rPh>
    <rPh sb="29" eb="31">
      <t>ハンブン</t>
    </rPh>
    <rPh sb="32" eb="33">
      <t>シ</t>
    </rPh>
    <rPh sb="38" eb="41">
      <t>シヨウリョウ</t>
    </rPh>
    <rPh sb="41" eb="43">
      <t>シュウニュウ</t>
    </rPh>
    <rPh sb="44" eb="45">
      <t>マカナ</t>
    </rPh>
    <rPh sb="48" eb="49">
      <t>ムズカ</t>
    </rPh>
    <rPh sb="51" eb="52">
      <t>スベ</t>
    </rPh>
    <rPh sb="53" eb="55">
      <t>イッパン</t>
    </rPh>
    <rPh sb="55" eb="57">
      <t>カイケイ</t>
    </rPh>
    <rPh sb="60" eb="62">
      <t>クリイレ</t>
    </rPh>
    <rPh sb="62" eb="63">
      <t>キン</t>
    </rPh>
    <rPh sb="64" eb="65">
      <t>オギナ</t>
    </rPh>
    <rPh sb="72" eb="74">
      <t>ヒリツ</t>
    </rPh>
    <rPh sb="80" eb="82">
      <t>シタマワ</t>
    </rPh>
    <rPh sb="87" eb="89">
      <t>コンゴ</t>
    </rPh>
    <rPh sb="90" eb="92">
      <t>サイテキ</t>
    </rPh>
    <rPh sb="92" eb="94">
      <t>セイビ</t>
    </rPh>
    <rPh sb="94" eb="96">
      <t>コウソウ</t>
    </rPh>
    <rPh sb="97" eb="99">
      <t>サクテイ</t>
    </rPh>
    <rPh sb="101" eb="103">
      <t>シセツ</t>
    </rPh>
    <rPh sb="103" eb="105">
      <t>セイビ</t>
    </rPh>
    <rPh sb="106" eb="107">
      <t>スス</t>
    </rPh>
    <rPh sb="115" eb="118">
      <t>ドウテイド</t>
    </rPh>
    <rPh sb="119" eb="121">
      <t>ヒリツ</t>
    </rPh>
    <rPh sb="122" eb="123">
      <t>ツヅ</t>
    </rPh>
    <rPh sb="124" eb="126">
      <t>ミコ</t>
    </rPh>
    <rPh sb="132" eb="134">
      <t>シセツ</t>
    </rPh>
    <rPh sb="134" eb="136">
      <t>リヨウ</t>
    </rPh>
    <rPh sb="136" eb="137">
      <t>リツ</t>
    </rPh>
    <rPh sb="138" eb="141">
      <t>タトシ</t>
    </rPh>
    <rPh sb="142" eb="143">
      <t>クラ</t>
    </rPh>
    <rPh sb="146" eb="148">
      <t>スウチ</t>
    </rPh>
    <rPh sb="149" eb="150">
      <t>タカ</t>
    </rPh>
    <rPh sb="152" eb="154">
      <t>シセツ</t>
    </rPh>
    <rPh sb="155" eb="157">
      <t>キボ</t>
    </rPh>
    <rPh sb="158" eb="160">
      <t>テキセイ</t>
    </rPh>
    <rPh sb="167" eb="169">
      <t>ケイヒ</t>
    </rPh>
    <rPh sb="169" eb="171">
      <t>カイシュウ</t>
    </rPh>
    <rPh sb="171" eb="172">
      <t>リツ</t>
    </rPh>
    <rPh sb="173" eb="175">
      <t>オスイ</t>
    </rPh>
    <rPh sb="175" eb="177">
      <t>ショリ</t>
    </rPh>
    <rPh sb="177" eb="179">
      <t>ゲンカ</t>
    </rPh>
    <rPh sb="180" eb="183">
      <t>タトシ</t>
    </rPh>
    <rPh sb="184" eb="185">
      <t>クラ</t>
    </rPh>
    <rPh sb="187" eb="188">
      <t>ヒク</t>
    </rPh>
    <rPh sb="189" eb="190">
      <t>アタイ</t>
    </rPh>
    <rPh sb="201" eb="203">
      <t>キョウヨウ</t>
    </rPh>
    <rPh sb="203" eb="205">
      <t>カイシ</t>
    </rPh>
    <rPh sb="210" eb="212">
      <t>ネンスウ</t>
    </rPh>
    <rPh sb="222" eb="224">
      <t>セツゾク</t>
    </rPh>
    <rPh sb="224" eb="225">
      <t>リツ</t>
    </rPh>
    <rPh sb="226" eb="227">
      <t>ヒク</t>
    </rPh>
    <rPh sb="228" eb="230">
      <t>チク</t>
    </rPh>
    <rPh sb="232" eb="234">
      <t>セツゾク</t>
    </rPh>
    <rPh sb="234" eb="235">
      <t>リツ</t>
    </rPh>
    <rPh sb="235" eb="237">
      <t>ゾウカ</t>
    </rPh>
    <rPh sb="238" eb="239">
      <t>ツト</t>
    </rPh>
    <rPh sb="241" eb="244">
      <t>シヨウリョウ</t>
    </rPh>
    <rPh sb="244" eb="246">
      <t>シュウニュウ</t>
    </rPh>
    <rPh sb="247" eb="249">
      <t>カクホ</t>
    </rPh>
    <rPh sb="250" eb="251">
      <t>ツト</t>
    </rPh>
    <phoneticPr fontId="4"/>
  </si>
  <si>
    <t>市内に11箇所ある処理施設を安定的に運営していくために、投資においては最適整備構想を策定し、計画的に管路や機器の更新・修繕を進めていく。また収入においては、市として人口減少の傾向があるなか、処理区域が位置する中山間地は今後その傾向がより加速していき、使用料の収入は減っていくものと見込まれる。現在、接続率の低い区域において、接続率を増やすことで収入の増を図っていくと共に、整備計画の進捗を踏まえながら使用料の改定を検討していく。</t>
    <rPh sb="0" eb="2">
      <t>シナイ</t>
    </rPh>
    <rPh sb="5" eb="7">
      <t>カショ</t>
    </rPh>
    <rPh sb="9" eb="11">
      <t>ショリ</t>
    </rPh>
    <rPh sb="11" eb="13">
      <t>シセツ</t>
    </rPh>
    <rPh sb="14" eb="17">
      <t>アンテイテキ</t>
    </rPh>
    <rPh sb="18" eb="20">
      <t>ウンエイ</t>
    </rPh>
    <rPh sb="28" eb="30">
      <t>トウシ</t>
    </rPh>
    <rPh sb="35" eb="37">
      <t>サイテキ</t>
    </rPh>
    <rPh sb="37" eb="39">
      <t>セイビ</t>
    </rPh>
    <rPh sb="39" eb="41">
      <t>コウソウ</t>
    </rPh>
    <rPh sb="42" eb="44">
      <t>サクテイ</t>
    </rPh>
    <rPh sb="46" eb="49">
      <t>ケイカクテキ</t>
    </rPh>
    <rPh sb="50" eb="52">
      <t>カンロ</t>
    </rPh>
    <rPh sb="53" eb="55">
      <t>キキ</t>
    </rPh>
    <rPh sb="56" eb="58">
      <t>コウシン</t>
    </rPh>
    <rPh sb="59" eb="61">
      <t>シュウゼン</t>
    </rPh>
    <rPh sb="62" eb="63">
      <t>スス</t>
    </rPh>
    <rPh sb="70" eb="72">
      <t>シュウニュウ</t>
    </rPh>
    <rPh sb="78" eb="79">
      <t>シ</t>
    </rPh>
    <rPh sb="82" eb="84">
      <t>ジンコウ</t>
    </rPh>
    <rPh sb="84" eb="86">
      <t>ゲンショウ</t>
    </rPh>
    <rPh sb="87" eb="89">
      <t>ケイコウ</t>
    </rPh>
    <rPh sb="95" eb="97">
      <t>ショリ</t>
    </rPh>
    <rPh sb="97" eb="99">
      <t>クイキ</t>
    </rPh>
    <rPh sb="100" eb="102">
      <t>イチ</t>
    </rPh>
    <rPh sb="104" eb="105">
      <t>チュウ</t>
    </rPh>
    <rPh sb="105" eb="107">
      <t>サンカン</t>
    </rPh>
    <rPh sb="107" eb="108">
      <t>チ</t>
    </rPh>
    <rPh sb="109" eb="111">
      <t>コンゴ</t>
    </rPh>
    <rPh sb="113" eb="115">
      <t>ケイコウ</t>
    </rPh>
    <rPh sb="118" eb="120">
      <t>カソク</t>
    </rPh>
    <rPh sb="125" eb="128">
      <t>シヨウリョウ</t>
    </rPh>
    <rPh sb="129" eb="131">
      <t>シュウニュウ</t>
    </rPh>
    <rPh sb="132" eb="133">
      <t>ヘ</t>
    </rPh>
    <rPh sb="140" eb="142">
      <t>ミコ</t>
    </rPh>
    <rPh sb="146" eb="148">
      <t>ゲンザイ</t>
    </rPh>
    <rPh sb="149" eb="151">
      <t>セツゾク</t>
    </rPh>
    <rPh sb="151" eb="152">
      <t>リツ</t>
    </rPh>
    <rPh sb="153" eb="154">
      <t>ヒク</t>
    </rPh>
    <rPh sb="155" eb="157">
      <t>クイキ</t>
    </rPh>
    <rPh sb="162" eb="164">
      <t>セツゾク</t>
    </rPh>
    <rPh sb="164" eb="165">
      <t>リツ</t>
    </rPh>
    <rPh sb="166" eb="167">
      <t>フ</t>
    </rPh>
    <rPh sb="172" eb="174">
      <t>シュウニュウ</t>
    </rPh>
    <rPh sb="175" eb="176">
      <t>ゾウ</t>
    </rPh>
    <rPh sb="177" eb="178">
      <t>ハカ</t>
    </rPh>
    <rPh sb="183" eb="184">
      <t>トモ</t>
    </rPh>
    <rPh sb="186" eb="188">
      <t>セイビ</t>
    </rPh>
    <rPh sb="188" eb="190">
      <t>ケイカク</t>
    </rPh>
    <rPh sb="191" eb="193">
      <t>シンチョク</t>
    </rPh>
    <rPh sb="194" eb="195">
      <t>フ</t>
    </rPh>
    <rPh sb="200" eb="203">
      <t>シヨウリョウ</t>
    </rPh>
    <rPh sb="204" eb="206">
      <t>カイテイ</t>
    </rPh>
    <rPh sb="207" eb="20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</si>
</sst>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3.08</c:v>
                </c:pt>
                <c:pt idx="1">
                  <c:v>2.69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67D-4E22-AB6A-3E6F8C11CC7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667D-4E22-AB6A-3E6F8C11CC7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76.25</c:v>
                </c:pt>
                <c:pt idx="1">
                  <c:v>78.48</c:v>
                </c:pt>
                <c:pt idx="2">
                  <c:v>73.760000000000005</c:v>
                </c:pt>
                <c:pt idx="3">
                  <c:v>75.459999999999994</c:v>
                </c:pt>
                <c:pt idx="4">
                  <c:v>74.88</c:v>
                </c:pt>
              </c:numCache>
            </c:numRef>
          </c:val>
          <c:extLst>
            <c:ext xmlns:c16="http://schemas.microsoft.com/office/drawing/2014/chart" uri="{C3380CC4-5D6E-409C-BE32-E72D297353CC}">
              <c16:uniqueId val="{00000000-BDAB-4DCC-84B4-7D6D40A8FB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BDAB-4DCC-84B4-7D6D40A8FB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73.63</c:v>
                </c:pt>
                <c:pt idx="1">
                  <c:v>75.72</c:v>
                </c:pt>
                <c:pt idx="2">
                  <c:v>70.16</c:v>
                </c:pt>
                <c:pt idx="3">
                  <c:v>74.16</c:v>
                </c:pt>
                <c:pt idx="4">
                  <c:v>75.16</c:v>
                </c:pt>
              </c:numCache>
            </c:numRef>
          </c:val>
          <c:extLst>
            <c:ext xmlns:c16="http://schemas.microsoft.com/office/drawing/2014/chart" uri="{C3380CC4-5D6E-409C-BE32-E72D297353CC}">
              <c16:uniqueId val="{00000000-3A51-4D62-8419-BF2FA882C48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3A51-4D62-8419-BF2FA882C48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69.66</c:v>
                </c:pt>
                <c:pt idx="1">
                  <c:v>65.569999999999993</c:v>
                </c:pt>
                <c:pt idx="2">
                  <c:v>66.48</c:v>
                </c:pt>
                <c:pt idx="3">
                  <c:v>61.69</c:v>
                </c:pt>
                <c:pt idx="4">
                  <c:v>62.67</c:v>
                </c:pt>
              </c:numCache>
            </c:numRef>
          </c:val>
          <c:extLst>
            <c:ext xmlns:c16="http://schemas.microsoft.com/office/drawing/2014/chart" uri="{C3380CC4-5D6E-409C-BE32-E72D297353CC}">
              <c16:uniqueId val="{00000000-8A5A-4042-8102-FEE88ACFE8A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5A-4042-8102-FEE88ACFE8A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0C-4696-AFE7-4A7B4F7BFCE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0C-4696-AFE7-4A7B4F7BFCE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05-4A07-B5B5-D7292D8CE10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05-4A07-B5B5-D7292D8CE10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D9-40C1-A8E0-B8A7B68AFE9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D9-40C1-A8E0-B8A7B68AFE9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0F-49D7-BD0E-9138470FD01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0F-49D7-BD0E-9138470FD01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4D-4026-896B-FF5D23919CE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234D-4026-896B-FF5D23919CE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31.25</c:v>
                </c:pt>
                <c:pt idx="1">
                  <c:v>31.13</c:v>
                </c:pt>
                <c:pt idx="2">
                  <c:v>26.35</c:v>
                </c:pt>
                <c:pt idx="3">
                  <c:v>30.56</c:v>
                </c:pt>
                <c:pt idx="4">
                  <c:v>28.39</c:v>
                </c:pt>
              </c:numCache>
            </c:numRef>
          </c:val>
          <c:extLst>
            <c:ext xmlns:c16="http://schemas.microsoft.com/office/drawing/2014/chart" uri="{C3380CC4-5D6E-409C-BE32-E72D297353CC}">
              <c16:uniqueId val="{00000000-A620-41D9-810D-B93F0D5D8C9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A620-41D9-810D-B93F0D5D8C9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249.36</c:v>
                </c:pt>
                <c:pt idx="1">
                  <c:v>255.26</c:v>
                </c:pt>
                <c:pt idx="2">
                  <c:v>302.98</c:v>
                </c:pt>
                <c:pt idx="3">
                  <c:v>265.88</c:v>
                </c:pt>
                <c:pt idx="4">
                  <c:v>293.83999999999997</c:v>
                </c:pt>
              </c:numCache>
            </c:numRef>
          </c:val>
          <c:extLst>
            <c:ext xmlns:c16="http://schemas.microsoft.com/office/drawing/2014/chart" uri="{C3380CC4-5D6E-409C-BE32-E72D297353CC}">
              <c16:uniqueId val="{00000000-E6AE-4FE0-9F9A-FE4F689FA4E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E6AE-4FE0-9F9A-FE4F689FA4E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13" zoomScaleNormal="100" workbookViewId="0">
      <selection activeCell="BJ69" sqref="BJ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静岡市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706287</v>
      </c>
      <c r="AM8" s="49"/>
      <c r="AN8" s="49"/>
      <c r="AO8" s="49"/>
      <c r="AP8" s="49"/>
      <c r="AQ8" s="49"/>
      <c r="AR8" s="49"/>
      <c r="AS8" s="49"/>
      <c r="AT8" s="44">
        <f>データ!T6</f>
        <v>1411.9</v>
      </c>
      <c r="AU8" s="44"/>
      <c r="AV8" s="44"/>
      <c r="AW8" s="44"/>
      <c r="AX8" s="44"/>
      <c r="AY8" s="44"/>
      <c r="AZ8" s="44"/>
      <c r="BA8" s="44"/>
      <c r="BB8" s="44">
        <f>データ!U6</f>
        <v>500.24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0.66</v>
      </c>
      <c r="Q10" s="44"/>
      <c r="R10" s="44"/>
      <c r="S10" s="44"/>
      <c r="T10" s="44"/>
      <c r="U10" s="44"/>
      <c r="V10" s="44"/>
      <c r="W10" s="44">
        <f>データ!Q6</f>
        <v>100</v>
      </c>
      <c r="X10" s="44"/>
      <c r="Y10" s="44"/>
      <c r="Z10" s="44"/>
      <c r="AA10" s="44"/>
      <c r="AB10" s="44"/>
      <c r="AC10" s="44"/>
      <c r="AD10" s="49">
        <f>データ!R6</f>
        <v>2750</v>
      </c>
      <c r="AE10" s="49"/>
      <c r="AF10" s="49"/>
      <c r="AG10" s="49"/>
      <c r="AH10" s="49"/>
      <c r="AI10" s="49"/>
      <c r="AJ10" s="49"/>
      <c r="AK10" s="2"/>
      <c r="AL10" s="49">
        <f>データ!V6</f>
        <v>4613</v>
      </c>
      <c r="AM10" s="49"/>
      <c r="AN10" s="49"/>
      <c r="AO10" s="49"/>
      <c r="AP10" s="49"/>
      <c r="AQ10" s="49"/>
      <c r="AR10" s="49"/>
      <c r="AS10" s="49"/>
      <c r="AT10" s="44">
        <f>データ!W6</f>
        <v>1.74</v>
      </c>
      <c r="AU10" s="44"/>
      <c r="AV10" s="44"/>
      <c r="AW10" s="44"/>
      <c r="AX10" s="44"/>
      <c r="AY10" s="44"/>
      <c r="AZ10" s="44"/>
      <c r="BA10" s="44"/>
      <c r="BB10" s="44">
        <f>データ!X6</f>
        <v>2651.15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vR3td+3hj5znFP400yWjLoPXDzF4xCrdZrIPPUelKBMtoq6A77fRcKGXLAAP8J29HK87loIFCez442zgDJEJNQ==" saltValue="yPSDxC3TccWtIpRvnvemg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221007</v>
      </c>
      <c r="D6" s="32">
        <f t="shared" si="3"/>
        <v>47</v>
      </c>
      <c r="E6" s="32">
        <f t="shared" si="3"/>
        <v>17</v>
      </c>
      <c r="F6" s="32">
        <f t="shared" si="3"/>
        <v>5</v>
      </c>
      <c r="G6" s="32">
        <f t="shared" si="3"/>
        <v>0</v>
      </c>
      <c r="H6" s="32" t="str">
        <f t="shared" si="3"/>
        <v>静岡県　静岡市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0.66</v>
      </c>
      <c r="Q6" s="33">
        <f t="shared" si="3"/>
        <v>100</v>
      </c>
      <c r="R6" s="33">
        <f t="shared" si="3"/>
        <v>2750</v>
      </c>
      <c r="S6" s="33">
        <f t="shared" si="3"/>
        <v>706287</v>
      </c>
      <c r="T6" s="33">
        <f t="shared" si="3"/>
        <v>1411.9</v>
      </c>
      <c r="U6" s="33">
        <f t="shared" si="3"/>
        <v>500.24</v>
      </c>
      <c r="V6" s="33">
        <f t="shared" si="3"/>
        <v>4613</v>
      </c>
      <c r="W6" s="33">
        <f t="shared" si="3"/>
        <v>1.74</v>
      </c>
      <c r="X6" s="33">
        <f t="shared" si="3"/>
        <v>2651.15</v>
      </c>
      <c r="Y6" s="34">
        <f>IF(Y7="",NA(),Y7)</f>
        <v>69.66</v>
      </c>
      <c r="Z6" s="34">
        <f t="shared" ref="Z6:AH6" si="4">IF(Z7="",NA(),Z7)</f>
        <v>65.569999999999993</v>
      </c>
      <c r="AA6" s="34">
        <f t="shared" si="4"/>
        <v>66.48</v>
      </c>
      <c r="AB6" s="34">
        <f t="shared" si="4"/>
        <v>61.69</v>
      </c>
      <c r="AC6" s="34">
        <f t="shared" si="4"/>
        <v>62.67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31.25</v>
      </c>
      <c r="BR6" s="34">
        <f t="shared" ref="BR6:BZ6" si="8">IF(BR7="",NA(),BR7)</f>
        <v>31.13</v>
      </c>
      <c r="BS6" s="34">
        <f t="shared" si="8"/>
        <v>26.35</v>
      </c>
      <c r="BT6" s="34">
        <f t="shared" si="8"/>
        <v>30.56</v>
      </c>
      <c r="BU6" s="34">
        <f t="shared" si="8"/>
        <v>28.39</v>
      </c>
      <c r="BV6" s="34">
        <f t="shared" si="8"/>
        <v>50.9</v>
      </c>
      <c r="BW6" s="34">
        <f t="shared" si="8"/>
        <v>50.82</v>
      </c>
      <c r="BX6" s="34">
        <f t="shared" si="8"/>
        <v>52.19</v>
      </c>
      <c r="BY6" s="34">
        <f t="shared" si="8"/>
        <v>55.32</v>
      </c>
      <c r="BZ6" s="34">
        <f t="shared" si="8"/>
        <v>59.8</v>
      </c>
      <c r="CA6" s="33" t="str">
        <f>IF(CA7="","",IF(CA7="-","【-】","【"&amp;SUBSTITUTE(TEXT(CA7,"#,##0.00"),"-","△")&amp;"】"))</f>
        <v>【60.64】</v>
      </c>
      <c r="CB6" s="34">
        <f>IF(CB7="",NA(),CB7)</f>
        <v>249.36</v>
      </c>
      <c r="CC6" s="34">
        <f t="shared" ref="CC6:CK6" si="9">IF(CC7="",NA(),CC7)</f>
        <v>255.26</v>
      </c>
      <c r="CD6" s="34">
        <f t="shared" si="9"/>
        <v>302.98</v>
      </c>
      <c r="CE6" s="34">
        <f t="shared" si="9"/>
        <v>265.88</v>
      </c>
      <c r="CF6" s="34">
        <f t="shared" si="9"/>
        <v>293.83999999999997</v>
      </c>
      <c r="CG6" s="34">
        <f t="shared" si="9"/>
        <v>293.27</v>
      </c>
      <c r="CH6" s="34">
        <f t="shared" si="9"/>
        <v>300.52</v>
      </c>
      <c r="CI6" s="34">
        <f t="shared" si="9"/>
        <v>296.14</v>
      </c>
      <c r="CJ6" s="34">
        <f t="shared" si="9"/>
        <v>283.17</v>
      </c>
      <c r="CK6" s="34">
        <f t="shared" si="9"/>
        <v>263.76</v>
      </c>
      <c r="CL6" s="33" t="str">
        <f>IF(CL7="","",IF(CL7="-","【-】","【"&amp;SUBSTITUTE(TEXT(CL7,"#,##0.00"),"-","△")&amp;"】"))</f>
        <v>【255.52】</v>
      </c>
      <c r="CM6" s="34">
        <f>IF(CM7="",NA(),CM7)</f>
        <v>76.25</v>
      </c>
      <c r="CN6" s="34">
        <f t="shared" ref="CN6:CV6" si="10">IF(CN7="",NA(),CN7)</f>
        <v>78.48</v>
      </c>
      <c r="CO6" s="34">
        <f t="shared" si="10"/>
        <v>73.760000000000005</v>
      </c>
      <c r="CP6" s="34">
        <f t="shared" si="10"/>
        <v>75.459999999999994</v>
      </c>
      <c r="CQ6" s="34">
        <f t="shared" si="10"/>
        <v>74.88</v>
      </c>
      <c r="CR6" s="34">
        <f t="shared" si="10"/>
        <v>53.78</v>
      </c>
      <c r="CS6" s="34">
        <f t="shared" si="10"/>
        <v>53.24</v>
      </c>
      <c r="CT6" s="34">
        <f t="shared" si="10"/>
        <v>52.31</v>
      </c>
      <c r="CU6" s="34">
        <f t="shared" si="10"/>
        <v>60.65</v>
      </c>
      <c r="CV6" s="34">
        <f t="shared" si="10"/>
        <v>51.75</v>
      </c>
      <c r="CW6" s="33" t="str">
        <f>IF(CW7="","",IF(CW7="-","【-】","【"&amp;SUBSTITUTE(TEXT(CW7,"#,##0.00"),"-","△")&amp;"】"))</f>
        <v>【52.49】</v>
      </c>
      <c r="CX6" s="34">
        <f>IF(CX7="",NA(),CX7)</f>
        <v>73.63</v>
      </c>
      <c r="CY6" s="34">
        <f t="shared" ref="CY6:DG6" si="11">IF(CY7="",NA(),CY7)</f>
        <v>75.72</v>
      </c>
      <c r="CZ6" s="34">
        <f t="shared" si="11"/>
        <v>70.16</v>
      </c>
      <c r="DA6" s="34">
        <f t="shared" si="11"/>
        <v>74.16</v>
      </c>
      <c r="DB6" s="34">
        <f t="shared" si="11"/>
        <v>75.16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3.08</v>
      </c>
      <c r="EF6" s="34">
        <f t="shared" ref="EF6:EN6" si="14">IF(EF7="",NA(),EF7)</f>
        <v>2.69</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221007</v>
      </c>
      <c r="D7" s="36">
        <v>47</v>
      </c>
      <c r="E7" s="36">
        <v>17</v>
      </c>
      <c r="F7" s="36">
        <v>5</v>
      </c>
      <c r="G7" s="36">
        <v>0</v>
      </c>
      <c r="H7" s="36" t="s">
        <v>108</v>
      </c>
      <c r="I7" s="36" t="s">
        <v>109</v>
      </c>
      <c r="J7" s="36" t="s">
        <v>110</v>
      </c>
      <c r="K7" s="36" t="s">
        <v>111</v>
      </c>
      <c r="L7" s="36" t="s">
        <v>112</v>
      </c>
      <c r="M7" s="36" t="s">
        <v>113</v>
      </c>
      <c r="N7" s="37" t="s">
        <v>114</v>
      </c>
      <c r="O7" s="37" t="s">
        <v>115</v>
      </c>
      <c r="P7" s="37">
        <v>0.66</v>
      </c>
      <c r="Q7" s="37">
        <v>100</v>
      </c>
      <c r="R7" s="37">
        <v>2750</v>
      </c>
      <c r="S7" s="37">
        <v>706287</v>
      </c>
      <c r="T7" s="37">
        <v>1411.9</v>
      </c>
      <c r="U7" s="37">
        <v>500.24</v>
      </c>
      <c r="V7" s="37">
        <v>4613</v>
      </c>
      <c r="W7" s="37">
        <v>1.74</v>
      </c>
      <c r="X7" s="37">
        <v>2651.15</v>
      </c>
      <c r="Y7" s="37">
        <v>69.66</v>
      </c>
      <c r="Z7" s="37">
        <v>65.569999999999993</v>
      </c>
      <c r="AA7" s="37">
        <v>66.48</v>
      </c>
      <c r="AB7" s="37">
        <v>61.69</v>
      </c>
      <c r="AC7" s="37">
        <v>62.67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31.25</v>
      </c>
      <c r="BR7" s="37">
        <v>31.13</v>
      </c>
      <c r="BS7" s="37">
        <v>26.35</v>
      </c>
      <c r="BT7" s="37">
        <v>30.56</v>
      </c>
      <c r="BU7" s="37">
        <v>28.39</v>
      </c>
      <c r="BV7" s="37">
        <v>50.9</v>
      </c>
      <c r="BW7" s="37">
        <v>50.82</v>
      </c>
      <c r="BX7" s="37">
        <v>52.19</v>
      </c>
      <c r="BY7" s="37">
        <v>55.32</v>
      </c>
      <c r="BZ7" s="37">
        <v>59.8</v>
      </c>
      <c r="CA7" s="37">
        <v>60.64</v>
      </c>
      <c r="CB7" s="37">
        <v>249.36</v>
      </c>
      <c r="CC7" s="37">
        <v>255.26</v>
      </c>
      <c r="CD7" s="37">
        <v>302.98</v>
      </c>
      <c r="CE7" s="37">
        <v>265.88</v>
      </c>
      <c r="CF7" s="37">
        <v>293.83999999999997</v>
      </c>
      <c r="CG7" s="37">
        <v>293.27</v>
      </c>
      <c r="CH7" s="37">
        <v>300.52</v>
      </c>
      <c r="CI7" s="37">
        <v>296.14</v>
      </c>
      <c r="CJ7" s="37">
        <v>283.17</v>
      </c>
      <c r="CK7" s="37">
        <v>263.76</v>
      </c>
      <c r="CL7" s="37">
        <v>255.52</v>
      </c>
      <c r="CM7" s="37">
        <v>76.25</v>
      </c>
      <c r="CN7" s="37">
        <v>78.48</v>
      </c>
      <c r="CO7" s="37">
        <v>73.760000000000005</v>
      </c>
      <c r="CP7" s="37">
        <v>75.459999999999994</v>
      </c>
      <c r="CQ7" s="37">
        <v>74.88</v>
      </c>
      <c r="CR7" s="37">
        <v>53.78</v>
      </c>
      <c r="CS7" s="37">
        <v>53.24</v>
      </c>
      <c r="CT7" s="37">
        <v>52.31</v>
      </c>
      <c r="CU7" s="37">
        <v>60.65</v>
      </c>
      <c r="CV7" s="37">
        <v>51.75</v>
      </c>
      <c r="CW7" s="37">
        <v>52.49</v>
      </c>
      <c r="CX7" s="37">
        <v>73.63</v>
      </c>
      <c r="CY7" s="37">
        <v>75.72</v>
      </c>
      <c r="CZ7" s="37">
        <v>70.16</v>
      </c>
      <c r="DA7" s="37">
        <v>74.16</v>
      </c>
      <c r="DB7" s="37">
        <v>75.16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3.08</v>
      </c>
      <c r="EF7" s="37">
        <v>2.69</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2018-12-03T09:25:33Z</dcterms:created>
  <dcterms:modified xsi:type="dcterms:W3CDTF">2019-01-28T01:20:08Z</dcterms:modified>
  <cp:category/>
</cp:coreProperties>
</file>