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09静岡　〇\"/>
    </mc:Choice>
  </mc:AlternateContent>
  <workbookProtection workbookAlgorithmName="SHA-512" workbookHashValue="JsivevADFDrAqIY5h8dwz9JybgzKQsHjMVxMo13gOmt/fTsy1/YWMDIitQChAAmULZXU688Dq9t9w9jN2PyFZQ==" workbookSaltValue="WcM36UIriGn8K3gf/Fc4Jg==" workbookSpinCount="100000" lockStructure="1"/>
  <bookViews>
    <workbookView xWindow="0" yWindow="0" windowWidth="20496" windowHeight="708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ET7" i="5"/>
  <c r="ES7" i="5"/>
  <c r="JJ80" i="4" s="1"/>
  <c r="ER7" i="5"/>
  <c r="EQ7" i="5"/>
  <c r="EP7" i="5"/>
  <c r="EO7" i="5"/>
  <c r="EN7" i="5"/>
  <c r="EL7" i="5"/>
  <c r="EK7" i="5"/>
  <c r="EJ7" i="5"/>
  <c r="GA80" i="4" s="1"/>
  <c r="EI7" i="5"/>
  <c r="EH7" i="5"/>
  <c r="EG7" i="5"/>
  <c r="EF7" i="5"/>
  <c r="GT79" i="4" s="1"/>
  <c r="EE7" i="5"/>
  <c r="ED7" i="5"/>
  <c r="EC7" i="5"/>
  <c r="EA7" i="5"/>
  <c r="DZ7" i="5"/>
  <c r="DY7" i="5"/>
  <c r="DX7" i="5"/>
  <c r="DW7" i="5"/>
  <c r="DV7" i="5"/>
  <c r="DU7" i="5"/>
  <c r="DT7" i="5"/>
  <c r="DS7" i="5"/>
  <c r="AN79" i="4" s="1"/>
  <c r="DR7" i="5"/>
  <c r="DP7" i="5"/>
  <c r="DO7" i="5"/>
  <c r="DN7" i="5"/>
  <c r="LJ56" i="4" s="1"/>
  <c r="DM7" i="5"/>
  <c r="DL7" i="5"/>
  <c r="DK7" i="5"/>
  <c r="DJ7" i="5"/>
  <c r="LY55" i="4" s="1"/>
  <c r="DI7" i="5"/>
  <c r="DH7" i="5"/>
  <c r="DG7" i="5"/>
  <c r="DE7" i="5"/>
  <c r="IZ56" i="4" s="1"/>
  <c r="DD7" i="5"/>
  <c r="DC7" i="5"/>
  <c r="DB7" i="5"/>
  <c r="DA7" i="5"/>
  <c r="GR56" i="4" s="1"/>
  <c r="CZ7" i="5"/>
  <c r="CY7" i="5"/>
  <c r="CX7" i="5"/>
  <c r="CW7" i="5"/>
  <c r="CV7" i="5"/>
  <c r="CT7" i="5"/>
  <c r="CS7" i="5"/>
  <c r="CR7" i="5"/>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BQ7" i="5"/>
  <c r="BP7" i="5"/>
  <c r="BO7" i="5"/>
  <c r="BM7" i="5"/>
  <c r="IZ34" i="4" s="1"/>
  <c r="BL7" i="5"/>
  <c r="BK7" i="5"/>
  <c r="BJ7" i="5"/>
  <c r="BI7" i="5"/>
  <c r="GR34" i="4" s="1"/>
  <c r="BH7" i="5"/>
  <c r="BG7" i="5"/>
  <c r="BF7" i="5"/>
  <c r="BE7" i="5"/>
  <c r="BD7" i="5"/>
  <c r="BB7" i="5"/>
  <c r="BA7" i="5"/>
  <c r="AZ7" i="5"/>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ID8" i="4" s="1"/>
  <c r="X6" i="5"/>
  <c r="W6" i="5"/>
  <c r="V6" i="5"/>
  <c r="U6" i="5"/>
  <c r="B12" i="4" s="1"/>
  <c r="T6" i="5"/>
  <c r="S6" i="5"/>
  <c r="R6" i="5"/>
  <c r="Q6" i="5"/>
  <c r="AU10" i="4" s="1"/>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LO80" i="4"/>
  <c r="KV80" i="4"/>
  <c r="KC80" i="4"/>
  <c r="HM80" i="4"/>
  <c r="GT80" i="4"/>
  <c r="FH80" i="4"/>
  <c r="EO80" i="4"/>
  <c r="CS80" i="4"/>
  <c r="BZ80" i="4"/>
  <c r="BG80" i="4"/>
  <c r="AN80" i="4"/>
  <c r="U80" i="4"/>
  <c r="MH79" i="4"/>
  <c r="LO79" i="4"/>
  <c r="KV79" i="4"/>
  <c r="KC79" i="4"/>
  <c r="JJ79" i="4"/>
  <c r="HM79" i="4"/>
  <c r="GA79" i="4"/>
  <c r="FH79" i="4"/>
  <c r="EO79" i="4"/>
  <c r="CS79" i="4"/>
  <c r="BZ79" i="4"/>
  <c r="BG79" i="4"/>
  <c r="U79"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MN34" i="4"/>
  <c r="LY34" i="4"/>
  <c r="KU34" i="4"/>
  <c r="KF34" i="4"/>
  <c r="IK34" i="4"/>
  <c r="HV34" i="4"/>
  <c r="HG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P33" i="4"/>
  <c r="LP12" i="4"/>
  <c r="JW12" i="4"/>
  <c r="ID12" i="4"/>
  <c r="EG12" i="4"/>
  <c r="CN12" i="4"/>
  <c r="AU12" i="4"/>
  <c r="LP10" i="4"/>
  <c r="JW10" i="4"/>
  <c r="ID10" i="4"/>
  <c r="FZ10" i="4"/>
  <c r="EG10" i="4"/>
  <c r="CN10" i="4"/>
  <c r="B10" i="4"/>
  <c r="LP8" i="4"/>
  <c r="JW8" i="4"/>
  <c r="EG8" i="4"/>
  <c r="CN8" i="4"/>
  <c r="AU8" i="4"/>
  <c r="B8" i="4"/>
  <c r="B6" i="4"/>
  <c r="MN54" i="4" l="1"/>
  <c r="MH78" i="4"/>
  <c r="IZ54" i="4"/>
  <c r="IZ32" i="4"/>
  <c r="HM78" i="4"/>
  <c r="FL54" i="4"/>
  <c r="FL32" i="4"/>
  <c r="CS78" i="4"/>
  <c r="BX54" i="4"/>
  <c r="BX32" i="4"/>
  <c r="MN32" i="4"/>
  <c r="C11" i="5"/>
  <c r="D11" i="5"/>
  <c r="E11" i="5"/>
  <c r="B11" i="5"/>
  <c r="KC78" i="4" l="1"/>
  <c r="HG54" i="4"/>
  <c r="DS32" i="4"/>
  <c r="FH78" i="4"/>
  <c r="DS54" i="4"/>
  <c r="AN78" i="4"/>
  <c r="AE54" i="4"/>
  <c r="AE32" i="4"/>
  <c r="KU54" i="4"/>
  <c r="KU32" i="4"/>
  <c r="HG32" i="4"/>
  <c r="KF54" i="4"/>
  <c r="KF32" i="4"/>
  <c r="JJ78" i="4"/>
  <c r="GR54" i="4"/>
  <c r="GR32" i="4"/>
  <c r="EO78" i="4"/>
  <c r="DD54" i="4"/>
  <c r="DD32" i="4"/>
  <c r="U78" i="4"/>
  <c r="P54" i="4"/>
  <c r="P32" i="4"/>
  <c r="BZ78" i="4"/>
  <c r="BI54" i="4"/>
  <c r="LY32" i="4"/>
  <c r="LY54" i="4"/>
  <c r="LO78" i="4"/>
  <c r="IK54" i="4"/>
  <c r="IK32"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<sst xmlns="http://schemas.openxmlformats.org/spreadsheetml/2006/main" count="354" uniqueCount="152">
  <si>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</si>
  <si>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</si>
  <si>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</si>
  <si>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</si>
  <si>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</si>
  <si>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</si>
  <si>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</si>
  <si>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</si>
  <si>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</si>
  <si>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</si>
  <si>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</si>
  <si>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</si>
  <si>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</si>
  <si>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</si>
  <si>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</si>
  <si>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</si>
  <si>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</si>
  <si>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</si>
  <si>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</si>
  <si>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</si>
  <si>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</si>
  <si>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</si>
  <si>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</si>
  <si>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</si>
  <si>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</si>
  <si>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</si>
  <si>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</si>
  <si>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</si>
  <si>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</si>
  <si>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</si>
  <si>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</si>
  <si>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</si>
  <si>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</si>
  <si>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</si>
  <si>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</si>
  <si>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</si>
  <si>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</si>
  <si>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</si>
  <si>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</si>
  <si>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</si>
  <si>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</si>
  <si>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</si>
  <si>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</si>
  <si>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</si>
  <si>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</si>
  <si>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</si>
  <si>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</si>
  <si>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</si>
  <si>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</si>
  <si>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</si>
  <si>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</si>
  <si>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</si>
  <si>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</si>
  <si>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</si>
  <si>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</si>
  <si>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</si>
  <si>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</si>
  <si>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</si>
  <si>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</si>
  <si>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</si>
  <si>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</si>
  <si>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</si>
  <si>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</si>
  <si>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</si>
  <si>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</si>
  <si>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</si>
  <si>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</si>
  <si>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</si>
  <si>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</si>
  <si>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</si>
  <si>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</si>
  <si>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</si>
  <si>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</si>
  <si>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</si>
  <si>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</si>
  <si>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</si>
  <si>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</si>
  <si>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</si>
  <si>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</si>
  <si>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</si>
  <si>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</si>
  <si>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</si>
  <si>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</si>
  <si>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</si>
  <si>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</si>
  <si>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</si>
  <si>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</si>
  <si>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</si>
  <si>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</si>
  <si>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</si>
  <si>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</si>
  <si>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</si>
  <si>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</si>
  <si>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</si>
  <si>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</si>
  <si>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</si>
  <si>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</si>
  <si>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</si>
  <si>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</si>
  <si>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</si>
  <si>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</si>
  <si>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</si>
  <si>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</si>
  <si>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</si>
  <si>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</si>
  <si>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</si>
  <si>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</si>
  <si>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</si>
  <si>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</si>
  <si>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</si>
  <si>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</si>
  <si>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</si>
  <si>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</si>
  <si>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</si>
  <si>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</si>
  <si>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</si>
  <si>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</si>
  <si>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</si>
  <si>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</si>
  <si>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</si>
  <si>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</si>
  <si>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</si>
  <si>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</si>
  <si>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</si>
  <si>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</si>
  <si>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</si>
  <si>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</si>
  <si>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</si>
  <si>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</si>
  <si>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地方独立行政法人静岡市立静岡病院</t>
  </si>
  <si>
    <t>地方独立行政法人</t>
  </si>
  <si>
    <t>病院事業</t>
  </si>
  <si>
    <t>一般病院</t>
  </si>
  <si>
    <t>500床以上</t>
  </si>
  <si>
    <t>非設置</t>
  </si>
  <si>
    <t>直営</t>
  </si>
  <si>
    <t>対象</t>
  </si>
  <si>
    <t>ド 透 I 未 訓 ガ</t>
  </si>
  <si>
    <t>救 臨 が 感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</si>
  <si>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</si>
  <si>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</si>
  <si>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</si>
  <si>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</si>
  <si>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</si>
  <si>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</si>
  <si>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</si>
  <si>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</si>
  <si>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</si>
  <si>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静岡医療圏の基幹病院として、急性期および高度急性期医療を担っている。特に心臓病治療の実績は高く、先進的ながん治療など、高度で良質な医療の提供に努めている。また、断らない救急医療、質の高い高度急性期・急性期医療の提供を通じ、より多くの急性期患者、新規患者の受入を進めるとともに、地域の医療機関や介護施設、異なる機能を有する病院・病床等との連携や、紹介・逆紹介などを通じて、地域完結型医療の実現に寄与している。</t>
    <phoneticPr fontId="5"/>
  </si>
  <si>
    <t>　独法化2年目の190百万円の欠損となったため、経常収支比率は99.0％となった。医業収支比率は前年度比で収益は増加したが、労働基準監督署の指導や医療職増員に伴う給与費増加等の要因により96.5％となった。
　病床利用率は平均在院日数が前年度対比で0.4日短縮されたため88.2％となった。
　入院患者1人1日当り収益は、診療報酬の増額となる施設基準の新規届出や算定率の向上を図った結果、前年度より増加したが、外来患者1人1日当り収益は前年度からほぼ横ばいとなった。
　職員給与費対医業収益比率は、労働基準監督署の指導や医療職増員に伴い前年度対比で上昇した。
　材料費対医業収益比率は、高額薬剤の使用や保険償還分診療材料の使用増により前年度対比で上昇した。</t>
    <rPh sb="121" eb="122">
      <t>タイ</t>
    </rPh>
    <rPh sb="225" eb="226">
      <t>ヨコ</t>
    </rPh>
    <rPh sb="271" eb="272">
      <t>タイ</t>
    </rPh>
    <rPh sb="272" eb="273">
      <t>ヒ</t>
    </rPh>
    <rPh sb="293" eb="295">
      <t>コウガク</t>
    </rPh>
    <rPh sb="295" eb="297">
      <t>ヤクザイ</t>
    </rPh>
    <rPh sb="298" eb="300">
      <t>シヨウ</t>
    </rPh>
    <rPh sb="301" eb="303">
      <t>ホケン</t>
    </rPh>
    <rPh sb="303" eb="305">
      <t>ショウカン</t>
    </rPh>
    <rPh sb="305" eb="306">
      <t>ブン</t>
    </rPh>
    <rPh sb="306" eb="308">
      <t>シンリョウ</t>
    </rPh>
    <rPh sb="308" eb="310">
      <t>ザイリョウ</t>
    </rPh>
    <rPh sb="311" eb="313">
      <t>シヨウ</t>
    </rPh>
    <rPh sb="313" eb="314">
      <t>ゾウ</t>
    </rPh>
    <rPh sb="317" eb="320">
      <t>ゼンネンド</t>
    </rPh>
    <rPh sb="320" eb="321">
      <t>タイ</t>
    </rPh>
    <rPh sb="321" eb="322">
      <t>ヒ</t>
    </rPh>
    <rPh sb="323" eb="325">
      <t>ジョウショウ</t>
    </rPh>
    <phoneticPr fontId="5"/>
  </si>
  <si>
    <t>　平成29年度は医業収益が増加したものの、労働基準監督署の指導や医療職増員に伴う給与費増加等により経常収支が赤字となったため、経営の健全性・効率性の各指標が低下し、今後も厳しい経営状況が見込まれる。
　今後も中期計画に基づいた取組みを着実に行うことや、患者数や診療報酬の動向を見据えた収益増加対策や、働き方改革に伴う人件費増加を最小限に抑える施策を行い、安定的な経営と市立病院としての役割を継続していく。</t>
    <rPh sb="1" eb="3">
      <t>ヘイセイ</t>
    </rPh>
    <rPh sb="5" eb="7">
      <t>ネンド</t>
    </rPh>
    <rPh sb="8" eb="10">
      <t>イギョウ</t>
    </rPh>
    <rPh sb="10" eb="12">
      <t>シュウエキ</t>
    </rPh>
    <rPh sb="13" eb="15">
      <t>ゾウカ</t>
    </rPh>
    <rPh sb="49" eb="51">
      <t>ケイジョウ</t>
    </rPh>
    <rPh sb="51" eb="53">
      <t>シュウシ</t>
    </rPh>
    <rPh sb="54" eb="56">
      <t>アカジ</t>
    </rPh>
    <rPh sb="63" eb="65">
      <t>ケイエイ</t>
    </rPh>
    <rPh sb="66" eb="69">
      <t>ケンゼンセイ</t>
    </rPh>
    <rPh sb="70" eb="73">
      <t>コウリツセイ</t>
    </rPh>
    <rPh sb="74" eb="75">
      <t>カク</t>
    </rPh>
    <rPh sb="75" eb="77">
      <t>シヒョウ</t>
    </rPh>
    <rPh sb="78" eb="80">
      <t>テイカ</t>
    </rPh>
    <rPh sb="82" eb="84">
      <t>コンゴ</t>
    </rPh>
    <rPh sb="85" eb="86">
      <t>キビ</t>
    </rPh>
    <rPh sb="88" eb="90">
      <t>ケイエイ</t>
    </rPh>
    <rPh sb="90" eb="92">
      <t>ジョウキョウ</t>
    </rPh>
    <rPh sb="93" eb="95">
      <t>ミコ</t>
    </rPh>
    <rPh sb="101" eb="103">
      <t>コンゴ</t>
    </rPh>
    <rPh sb="104" eb="106">
      <t>チュウキ</t>
    </rPh>
    <rPh sb="106" eb="108">
      <t>ケイカク</t>
    </rPh>
    <rPh sb="109" eb="110">
      <t>モト</t>
    </rPh>
    <rPh sb="113" eb="114">
      <t>ト</t>
    </rPh>
    <rPh sb="114" eb="115">
      <t>ク</t>
    </rPh>
    <rPh sb="117" eb="119">
      <t>チャクジツ</t>
    </rPh>
    <rPh sb="120" eb="121">
      <t>オコナ</t>
    </rPh>
    <rPh sb="126" eb="129">
      <t>カンジャスウ</t>
    </rPh>
    <rPh sb="130" eb="132">
      <t>シンリョウ</t>
    </rPh>
    <rPh sb="132" eb="134">
      <t>ホウシュウ</t>
    </rPh>
    <rPh sb="135" eb="137">
      <t>ドウコウ</t>
    </rPh>
    <rPh sb="138" eb="140">
      <t>ミス</t>
    </rPh>
    <rPh sb="142" eb="144">
      <t>シュウエキ</t>
    </rPh>
    <rPh sb="144" eb="146">
      <t>ゾウカ</t>
    </rPh>
    <rPh sb="146" eb="148">
      <t>タイサク</t>
    </rPh>
    <rPh sb="150" eb="151">
      <t>ハタラ</t>
    </rPh>
    <rPh sb="152" eb="153">
      <t>カタ</t>
    </rPh>
    <rPh sb="153" eb="155">
      <t>カイカク</t>
    </rPh>
    <rPh sb="156" eb="157">
      <t>トモナ</t>
    </rPh>
    <rPh sb="158" eb="161">
      <t>ジンケンヒ</t>
    </rPh>
    <rPh sb="161" eb="163">
      <t>ゾウカ</t>
    </rPh>
    <rPh sb="164" eb="167">
      <t>サイショウゲン</t>
    </rPh>
    <rPh sb="168" eb="169">
      <t>オサ</t>
    </rPh>
    <rPh sb="171" eb="172">
      <t>セ</t>
    </rPh>
    <rPh sb="172" eb="173">
      <t>サク</t>
    </rPh>
    <rPh sb="174" eb="175">
      <t>オコナ</t>
    </rPh>
    <rPh sb="177" eb="179">
      <t>アンテイ</t>
    </rPh>
    <rPh sb="179" eb="180">
      <t>テキ</t>
    </rPh>
    <rPh sb="181" eb="183">
      <t>ケイエイ</t>
    </rPh>
    <phoneticPr fontId="5"/>
  </si>
  <si>
    <t xml:space="preserve">　平成28年度は独法移行時の開始貸借対照表作成に当たり、固定資産を再評価し、耐用年数が経過したもの及び取得価格から減価償却累計額を差し引いて10万円以下となるものは固定資産に計上しなかったため、有形固定資産減価償却率及び器械備品償却率は全国平均値及び類似病院平均値を大きく下回った。
　平成29年度の有形固定資産減価償却率及び器械備品償却率は、平成28年度取得の器械備品等の減価償却費が計上されたため上昇した。
　平成29年度の1床当たり有形固定資産については、平成29年度の器械備品の取得、除却対象の有形固定資産がなかったことから平成28年度対比で上昇した。
</t>
    <rPh sb="1" eb="3">
      <t>ヘイセイ</t>
    </rPh>
    <rPh sb="10" eb="12">
      <t>イコウ</t>
    </rPh>
    <rPh sb="143" eb="145">
      <t>ヘイセイ</t>
    </rPh>
    <rPh sb="147" eb="149">
      <t>ネンド</t>
    </rPh>
    <rPh sb="172" eb="174">
      <t>ヘイセイ</t>
    </rPh>
    <rPh sb="231" eb="233">
      <t>ヘイセイ</t>
    </rPh>
    <rPh sb="266" eb="268">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</si>
</sst>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#N/A</c:v>
                </c:pt>
                <c:pt idx="3">
                  <c:v>89.8</c:v>
                </c:pt>
                <c:pt idx="4">
                  <c:v>88.2</c:v>
                </c:pt>
              </c:numCache>
            </c:numRef>
          </c:val>
          <c:extLst xmlns:c16r2="http://schemas.microsoft.com/office/drawing/2015/06/chart">
            <c:ext xmlns:c16="http://schemas.microsoft.com/office/drawing/2014/chart" uri="{C3380CC4-5D6E-409C-BE32-E72D297353CC}">
              <c16:uniqueId val="{00000000-CF93-49E5-8CCE-32A3B5E89574}"/>
            </c:ext>
          </c:extLst>
        </c:ser>
        <c:dLbls>
          <c:showLegendKey val="0"/>
          <c:showVal val="0"/>
          <c:showCatName val="0"/>
          <c:showSerName val="0"/>
          <c:showPercent val="0"/>
          <c:showBubbleSize val="0"/>
        </c:dLbls>
        <c:gapWidth val="150"/>
        <c:axId val="399182208"/>
        <c:axId val="39918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CF93-49E5-8CCE-32A3B5E89574}"/>
            </c:ext>
          </c:extLst>
        </c:ser>
        <c:dLbls>
          <c:showLegendKey val="0"/>
          <c:showVal val="0"/>
          <c:showCatName val="0"/>
          <c:showSerName val="0"/>
          <c:showPercent val="0"/>
          <c:showBubbleSize val="0"/>
        </c:dLbls>
        <c:marker val="1"/>
        <c:smooth val="0"/>
        <c:axId val="399182208"/>
        <c:axId val="399181424"/>
      </c:lineChart>
      <c:dateAx>
        <c:axId val="399182208"/>
        <c:scaling>
          <c:orientation val="minMax"/>
        </c:scaling>
        <c:delete val="1"/>
        <c:axPos val="b"/>
        <c:numFmt formatCode="ge" sourceLinked="1"/>
        <c:majorTickMark val="none"/>
        <c:minorTickMark val="none"/>
        <c:tickLblPos val="none"/>
        <c:crossAx val="399181424"/>
        <c:crosses val="autoZero"/>
        <c:auto val="1"/>
        <c:lblOffset val="100"/>
        <c:baseTimeUnit val="years"/>
      </c:dateAx>
      <c:valAx>
        <c:axId val="39918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1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#N/A</c:v>
                </c:pt>
                <c:pt idx="3">
                  <c:v>0</c:v>
                </c:pt>
                <c:pt idx="4">
                  <c:v>1</c:v>
                </c:pt>
              </c:numCache>
            </c:numRef>
          </c:val>
          <c:extLst xmlns:c16r2="http://schemas.microsoft.com/office/drawing/2015/06/chart">
            <c:ext xmlns:c16="http://schemas.microsoft.com/office/drawing/2014/chart" uri="{C3380CC4-5D6E-409C-BE32-E72D297353CC}">
              <c16:uniqueId val="{00000000-6FAC-45B9-8882-83969334DAFD}"/>
            </c:ext>
          </c:extLst>
        </c:ser>
        <c:dLbls>
          <c:showLegendKey val="0"/>
          <c:showVal val="0"/>
          <c:showCatName val="0"/>
          <c:showSerName val="0"/>
          <c:showPercent val="0"/>
          <c:showBubbleSize val="0"/>
        </c:dLbls>
        <c:gapWidth val="150"/>
        <c:axId val="624413792"/>
        <c:axId val="62441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33.9</c:v>
                </c:pt>
                <c:pt idx="4">
                  <c:v>34.9</c:v>
                </c:pt>
              </c:numCache>
            </c:numRef>
          </c:val>
          <c:smooth val="0"/>
          <c:extLst xmlns:c16r2="http://schemas.microsoft.com/office/drawing/2015/06/chart">
            <c:ext xmlns:c16="http://schemas.microsoft.com/office/drawing/2014/chart" uri="{C3380CC4-5D6E-409C-BE32-E72D297353CC}">
              <c16:uniqueId val="{00000001-6FAC-45B9-8882-83969334DAFD}"/>
            </c:ext>
          </c:extLst>
        </c:ser>
        <c:dLbls>
          <c:showLegendKey val="0"/>
          <c:showVal val="0"/>
          <c:showCatName val="0"/>
          <c:showSerName val="0"/>
          <c:showPercent val="0"/>
          <c:showBubbleSize val="0"/>
        </c:dLbls>
        <c:marker val="1"/>
        <c:smooth val="0"/>
        <c:axId val="624413792"/>
        <c:axId val="624414576"/>
      </c:lineChart>
      <c:dateAx>
        <c:axId val="624413792"/>
        <c:scaling>
          <c:orientation val="minMax"/>
        </c:scaling>
        <c:delete val="1"/>
        <c:axPos val="b"/>
        <c:numFmt formatCode="ge" sourceLinked="1"/>
        <c:majorTickMark val="none"/>
        <c:minorTickMark val="none"/>
        <c:tickLblPos val="none"/>
        <c:crossAx val="624414576"/>
        <c:crosses val="autoZero"/>
        <c:auto val="1"/>
        <c:lblOffset val="100"/>
        <c:baseTimeUnit val="years"/>
      </c:dateAx>
      <c:valAx>
        <c:axId val="62441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441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#N/A</c:v>
                </c:pt>
                <c:pt idx="3">
                  <c:v>98.1</c:v>
                </c:pt>
                <c:pt idx="4">
                  <c:v>96.5</c:v>
                </c:pt>
              </c:numCache>
            </c:numRef>
          </c:val>
          <c:extLst xmlns:c16r2="http://schemas.microsoft.com/office/drawing/2015/06/chart">
            <c:ext xmlns:c16="http://schemas.microsoft.com/office/drawing/2014/chart" uri="{C3380CC4-5D6E-409C-BE32-E72D297353CC}">
              <c16:uniqueId val="{00000000-7BE6-408B-A2F4-32FB85FEDECB}"/>
            </c:ext>
          </c:extLst>
        </c:ser>
        <c:dLbls>
          <c:showLegendKey val="0"/>
          <c:showVal val="0"/>
          <c:showCatName val="0"/>
          <c:showSerName val="0"/>
          <c:showPercent val="0"/>
          <c:showBubbleSize val="0"/>
        </c:dLbls>
        <c:gapWidth val="150"/>
        <c:axId val="389797128"/>
        <c:axId val="38979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93.6</c:v>
                </c:pt>
                <c:pt idx="4">
                  <c:v>94</c:v>
                </c:pt>
              </c:numCache>
            </c:numRef>
          </c:val>
          <c:smooth val="0"/>
          <c:extLst xmlns:c16r2="http://schemas.microsoft.com/office/drawing/2015/06/chart">
            <c:ext xmlns:c16="http://schemas.microsoft.com/office/drawing/2014/chart" uri="{C3380CC4-5D6E-409C-BE32-E72D297353CC}">
              <c16:uniqueId val="{00000001-7BE6-408B-A2F4-32FB85FEDECB}"/>
            </c:ext>
          </c:extLst>
        </c:ser>
        <c:dLbls>
          <c:showLegendKey val="0"/>
          <c:showVal val="0"/>
          <c:showCatName val="0"/>
          <c:showSerName val="0"/>
          <c:showPercent val="0"/>
          <c:showBubbleSize val="0"/>
        </c:dLbls>
        <c:marker val="1"/>
        <c:smooth val="0"/>
        <c:axId val="389797128"/>
        <c:axId val="389797520"/>
      </c:lineChart>
      <c:dateAx>
        <c:axId val="389797128"/>
        <c:scaling>
          <c:orientation val="minMax"/>
        </c:scaling>
        <c:delete val="1"/>
        <c:axPos val="b"/>
        <c:numFmt formatCode="ge" sourceLinked="1"/>
        <c:majorTickMark val="none"/>
        <c:minorTickMark val="none"/>
        <c:tickLblPos val="none"/>
        <c:crossAx val="389797520"/>
        <c:crosses val="autoZero"/>
        <c:auto val="1"/>
        <c:lblOffset val="100"/>
        <c:baseTimeUnit val="years"/>
      </c:dateAx>
      <c:valAx>
        <c:axId val="38979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797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#N/A</c:v>
                </c:pt>
                <c:pt idx="3">
                  <c:v>101.4</c:v>
                </c:pt>
                <c:pt idx="4">
                  <c:v>99</c:v>
                </c:pt>
              </c:numCache>
            </c:numRef>
          </c:val>
          <c:extLst xmlns:c16r2="http://schemas.microsoft.com/office/drawing/2015/06/chart">
            <c:ext xmlns:c16="http://schemas.microsoft.com/office/drawing/2014/chart" uri="{C3380CC4-5D6E-409C-BE32-E72D297353CC}">
              <c16:uniqueId val="{00000000-FBA1-446E-BD1F-4167AF5DCCD3}"/>
            </c:ext>
          </c:extLst>
        </c:ser>
        <c:dLbls>
          <c:showLegendKey val="0"/>
          <c:showVal val="0"/>
          <c:showCatName val="0"/>
          <c:showSerName val="0"/>
          <c:showPercent val="0"/>
          <c:showBubbleSize val="0"/>
        </c:dLbls>
        <c:gapWidth val="150"/>
        <c:axId val="389798304"/>
        <c:axId val="38979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99.8</c:v>
                </c:pt>
                <c:pt idx="4">
                  <c:v>100.1</c:v>
                </c:pt>
              </c:numCache>
            </c:numRef>
          </c:val>
          <c:smooth val="0"/>
          <c:extLst xmlns:c16r2="http://schemas.microsoft.com/office/drawing/2015/06/chart">
            <c:ext xmlns:c16="http://schemas.microsoft.com/office/drawing/2014/chart" uri="{C3380CC4-5D6E-409C-BE32-E72D297353CC}">
              <c16:uniqueId val="{00000001-FBA1-446E-BD1F-4167AF5DCCD3}"/>
            </c:ext>
          </c:extLst>
        </c:ser>
        <c:dLbls>
          <c:showLegendKey val="0"/>
          <c:showVal val="0"/>
          <c:showCatName val="0"/>
          <c:showSerName val="0"/>
          <c:showPercent val="0"/>
          <c:showBubbleSize val="0"/>
        </c:dLbls>
        <c:marker val="1"/>
        <c:smooth val="0"/>
        <c:axId val="389798304"/>
        <c:axId val="389798696"/>
      </c:lineChart>
      <c:dateAx>
        <c:axId val="389798304"/>
        <c:scaling>
          <c:orientation val="minMax"/>
        </c:scaling>
        <c:delete val="1"/>
        <c:axPos val="b"/>
        <c:numFmt formatCode="ge" sourceLinked="1"/>
        <c:majorTickMark val="none"/>
        <c:minorTickMark val="none"/>
        <c:tickLblPos val="none"/>
        <c:crossAx val="389798696"/>
        <c:crosses val="autoZero"/>
        <c:auto val="1"/>
        <c:lblOffset val="100"/>
        <c:baseTimeUnit val="years"/>
      </c:dateAx>
      <c:valAx>
        <c:axId val="389798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979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#N/A</c:v>
                </c:pt>
                <c:pt idx="3">
                  <c:v>11.5</c:v>
                </c:pt>
                <c:pt idx="4">
                  <c:v>22.8</c:v>
                </c:pt>
              </c:numCache>
            </c:numRef>
          </c:val>
          <c:extLst xmlns:c16r2="http://schemas.microsoft.com/office/drawing/2015/06/chart">
            <c:ext xmlns:c16="http://schemas.microsoft.com/office/drawing/2014/chart" uri="{C3380CC4-5D6E-409C-BE32-E72D297353CC}">
              <c16:uniqueId val="{00000000-A5DD-48F7-9169-76375053A2CA}"/>
            </c:ext>
          </c:extLst>
        </c:ser>
        <c:dLbls>
          <c:showLegendKey val="0"/>
          <c:showVal val="0"/>
          <c:showCatName val="0"/>
          <c:showSerName val="0"/>
          <c:showPercent val="0"/>
          <c:showBubbleSize val="0"/>
        </c:dLbls>
        <c:gapWidth val="150"/>
        <c:axId val="767947872"/>
        <c:axId val="76794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51.2</c:v>
                </c:pt>
                <c:pt idx="4">
                  <c:v>52</c:v>
                </c:pt>
              </c:numCache>
            </c:numRef>
          </c:val>
          <c:smooth val="0"/>
          <c:extLst xmlns:c16r2="http://schemas.microsoft.com/office/drawing/2015/06/chart">
            <c:ext xmlns:c16="http://schemas.microsoft.com/office/drawing/2014/chart" uri="{C3380CC4-5D6E-409C-BE32-E72D297353CC}">
              <c16:uniqueId val="{00000001-A5DD-48F7-9169-76375053A2CA}"/>
            </c:ext>
          </c:extLst>
        </c:ser>
        <c:dLbls>
          <c:showLegendKey val="0"/>
          <c:showVal val="0"/>
          <c:showCatName val="0"/>
          <c:showSerName val="0"/>
          <c:showPercent val="0"/>
          <c:showBubbleSize val="0"/>
        </c:dLbls>
        <c:marker val="1"/>
        <c:smooth val="0"/>
        <c:axId val="767947872"/>
        <c:axId val="767948264"/>
      </c:lineChart>
      <c:dateAx>
        <c:axId val="767947872"/>
        <c:scaling>
          <c:orientation val="minMax"/>
        </c:scaling>
        <c:delete val="1"/>
        <c:axPos val="b"/>
        <c:numFmt formatCode="ge" sourceLinked="1"/>
        <c:majorTickMark val="none"/>
        <c:minorTickMark val="none"/>
        <c:tickLblPos val="none"/>
        <c:crossAx val="767948264"/>
        <c:crosses val="autoZero"/>
        <c:auto val="1"/>
        <c:lblOffset val="100"/>
        <c:baseTimeUnit val="years"/>
      </c:dateAx>
      <c:valAx>
        <c:axId val="767948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794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#N/A</c:v>
                </c:pt>
                <c:pt idx="3">
                  <c:v>20.9</c:v>
                </c:pt>
                <c:pt idx="4">
                  <c:v>40.9</c:v>
                </c:pt>
              </c:numCache>
            </c:numRef>
          </c:val>
          <c:extLst xmlns:c16r2="http://schemas.microsoft.com/office/drawing/2015/06/chart">
            <c:ext xmlns:c16="http://schemas.microsoft.com/office/drawing/2014/chart" uri="{C3380CC4-5D6E-409C-BE32-E72D297353CC}">
              <c16:uniqueId val="{00000000-F71F-4002-B821-B51B72112204}"/>
            </c:ext>
          </c:extLst>
        </c:ser>
        <c:dLbls>
          <c:showLegendKey val="0"/>
          <c:showVal val="0"/>
          <c:showCatName val="0"/>
          <c:showSerName val="0"/>
          <c:showPercent val="0"/>
          <c:showBubbleSize val="0"/>
        </c:dLbls>
        <c:gapWidth val="150"/>
        <c:axId val="779232816"/>
        <c:axId val="77923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64.3</c:v>
                </c:pt>
                <c:pt idx="4">
                  <c:v>66</c:v>
                </c:pt>
              </c:numCache>
            </c:numRef>
          </c:val>
          <c:smooth val="0"/>
          <c:extLst xmlns:c16r2="http://schemas.microsoft.com/office/drawing/2015/06/chart">
            <c:ext xmlns:c16="http://schemas.microsoft.com/office/drawing/2014/chart" uri="{C3380CC4-5D6E-409C-BE32-E72D297353CC}">
              <c16:uniqueId val="{00000001-F71F-4002-B821-B51B72112204}"/>
            </c:ext>
          </c:extLst>
        </c:ser>
        <c:dLbls>
          <c:showLegendKey val="0"/>
          <c:showVal val="0"/>
          <c:showCatName val="0"/>
          <c:showSerName val="0"/>
          <c:showPercent val="0"/>
          <c:showBubbleSize val="0"/>
        </c:dLbls>
        <c:marker val="1"/>
        <c:smooth val="0"/>
        <c:axId val="779232816"/>
        <c:axId val="779233208"/>
      </c:lineChart>
      <c:dateAx>
        <c:axId val="779232816"/>
        <c:scaling>
          <c:orientation val="minMax"/>
        </c:scaling>
        <c:delete val="1"/>
        <c:axPos val="b"/>
        <c:numFmt formatCode="ge" sourceLinked="1"/>
        <c:majorTickMark val="none"/>
        <c:minorTickMark val="none"/>
        <c:tickLblPos val="none"/>
        <c:crossAx val="779233208"/>
        <c:crosses val="autoZero"/>
        <c:auto val="1"/>
        <c:lblOffset val="100"/>
        <c:baseTimeUnit val="years"/>
      </c:dateAx>
      <c:valAx>
        <c:axId val="779233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923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#N/A</c:v>
                </c:pt>
                <c:pt idx="3">
                  <c:v>21900042</c:v>
                </c:pt>
                <c:pt idx="4">
                  <c:v>22929466</c:v>
                </c:pt>
              </c:numCache>
            </c:numRef>
          </c:val>
          <c:extLst xmlns:c16r2="http://schemas.microsoft.com/office/drawing/2015/06/chart">
            <c:ext xmlns:c16="http://schemas.microsoft.com/office/drawing/2014/chart" uri="{C3380CC4-5D6E-409C-BE32-E72D297353CC}">
              <c16:uniqueId val="{00000000-F57D-48AB-A0B4-AC837C901A8F}"/>
            </c:ext>
          </c:extLst>
        </c:ser>
        <c:dLbls>
          <c:showLegendKey val="0"/>
          <c:showVal val="0"/>
          <c:showCatName val="0"/>
          <c:showSerName val="0"/>
          <c:showPercent val="0"/>
          <c:showBubbleSize val="0"/>
        </c:dLbls>
        <c:gapWidth val="150"/>
        <c:axId val="779233992"/>
        <c:axId val="77923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51669762</c:v>
                </c:pt>
                <c:pt idx="4">
                  <c:v>53351028</c:v>
                </c:pt>
              </c:numCache>
            </c:numRef>
          </c:val>
          <c:smooth val="0"/>
          <c:extLst xmlns:c16r2="http://schemas.microsoft.com/office/drawing/2015/06/chart">
            <c:ext xmlns:c16="http://schemas.microsoft.com/office/drawing/2014/chart" uri="{C3380CC4-5D6E-409C-BE32-E72D297353CC}">
              <c16:uniqueId val="{00000001-F57D-48AB-A0B4-AC837C901A8F}"/>
            </c:ext>
          </c:extLst>
        </c:ser>
        <c:dLbls>
          <c:showLegendKey val="0"/>
          <c:showVal val="0"/>
          <c:showCatName val="0"/>
          <c:showSerName val="0"/>
          <c:showPercent val="0"/>
          <c:showBubbleSize val="0"/>
        </c:dLbls>
        <c:marker val="1"/>
        <c:smooth val="0"/>
        <c:axId val="779233992"/>
        <c:axId val="779234384"/>
      </c:lineChart>
      <c:dateAx>
        <c:axId val="779233992"/>
        <c:scaling>
          <c:orientation val="minMax"/>
        </c:scaling>
        <c:delete val="1"/>
        <c:axPos val="b"/>
        <c:numFmt formatCode="ge" sourceLinked="1"/>
        <c:majorTickMark val="none"/>
        <c:minorTickMark val="none"/>
        <c:tickLblPos val="none"/>
        <c:crossAx val="779234384"/>
        <c:crosses val="autoZero"/>
        <c:auto val="1"/>
        <c:lblOffset val="100"/>
        <c:baseTimeUnit val="years"/>
      </c:dateAx>
      <c:valAx>
        <c:axId val="77923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7923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#N/A</c:v>
                </c:pt>
                <c:pt idx="3">
                  <c:v>28.1</c:v>
                </c:pt>
                <c:pt idx="4">
                  <c:v>28.6</c:v>
                </c:pt>
              </c:numCache>
            </c:numRef>
          </c:val>
          <c:extLst xmlns:c16r2="http://schemas.microsoft.com/office/drawing/2015/06/chart">
            <c:ext xmlns:c16="http://schemas.microsoft.com/office/drawing/2014/chart" uri="{C3380CC4-5D6E-409C-BE32-E72D297353CC}">
              <c16:uniqueId val="{00000000-3FDB-4BB9-8960-DF67FF1D552C}"/>
            </c:ext>
          </c:extLst>
        </c:ser>
        <c:dLbls>
          <c:showLegendKey val="0"/>
          <c:showVal val="0"/>
          <c:showCatName val="0"/>
          <c:showSerName val="0"/>
          <c:showPercent val="0"/>
          <c:showBubbleSize val="0"/>
        </c:dLbls>
        <c:gapWidth val="150"/>
        <c:axId val="767947480"/>
        <c:axId val="630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27.4</c:v>
                </c:pt>
                <c:pt idx="4">
                  <c:v>27.8</c:v>
                </c:pt>
              </c:numCache>
            </c:numRef>
          </c:val>
          <c:smooth val="0"/>
          <c:extLst xmlns:c16r2="http://schemas.microsoft.com/office/drawing/2015/06/chart">
            <c:ext xmlns:c16="http://schemas.microsoft.com/office/drawing/2014/chart" uri="{C3380CC4-5D6E-409C-BE32-E72D297353CC}">
              <c16:uniqueId val="{00000001-3FDB-4BB9-8960-DF67FF1D552C}"/>
            </c:ext>
          </c:extLst>
        </c:ser>
        <c:dLbls>
          <c:showLegendKey val="0"/>
          <c:showVal val="0"/>
          <c:showCatName val="0"/>
          <c:showSerName val="0"/>
          <c:showPercent val="0"/>
          <c:showBubbleSize val="0"/>
        </c:dLbls>
        <c:marker val="1"/>
        <c:smooth val="0"/>
        <c:axId val="767947480"/>
        <c:axId val="6302048"/>
      </c:lineChart>
      <c:dateAx>
        <c:axId val="767947480"/>
        <c:scaling>
          <c:orientation val="minMax"/>
        </c:scaling>
        <c:delete val="1"/>
        <c:axPos val="b"/>
        <c:numFmt formatCode="ge" sourceLinked="1"/>
        <c:majorTickMark val="none"/>
        <c:minorTickMark val="none"/>
        <c:tickLblPos val="none"/>
        <c:crossAx val="6302048"/>
        <c:crosses val="autoZero"/>
        <c:auto val="1"/>
        <c:lblOffset val="100"/>
        <c:baseTimeUnit val="years"/>
      </c:dateAx>
      <c:valAx>
        <c:axId val="630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794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#N/A</c:v>
                </c:pt>
                <c:pt idx="3">
                  <c:v>45</c:v>
                </c:pt>
                <c:pt idx="4">
                  <c:v>45.9</c:v>
                </c:pt>
              </c:numCache>
            </c:numRef>
          </c:val>
          <c:extLst xmlns:c16r2="http://schemas.microsoft.com/office/drawing/2015/06/chart">
            <c:ext xmlns:c16="http://schemas.microsoft.com/office/drawing/2014/chart" uri="{C3380CC4-5D6E-409C-BE32-E72D297353CC}">
              <c16:uniqueId val="{00000000-9BBA-4DF6-99D3-6DDEE05A18D5}"/>
            </c:ext>
          </c:extLst>
        </c:ser>
        <c:dLbls>
          <c:showLegendKey val="0"/>
          <c:showVal val="0"/>
          <c:showCatName val="0"/>
          <c:showSerName val="0"/>
          <c:showPercent val="0"/>
          <c:showBubbleSize val="0"/>
        </c:dLbls>
        <c:gapWidth val="150"/>
        <c:axId val="6302832"/>
        <c:axId val="630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49.2</c:v>
                </c:pt>
                <c:pt idx="4">
                  <c:v>48.7</c:v>
                </c:pt>
              </c:numCache>
            </c:numRef>
          </c:val>
          <c:smooth val="0"/>
          <c:extLst xmlns:c16r2="http://schemas.microsoft.com/office/drawing/2015/06/chart">
            <c:ext xmlns:c16="http://schemas.microsoft.com/office/drawing/2014/chart" uri="{C3380CC4-5D6E-409C-BE32-E72D297353CC}">
              <c16:uniqueId val="{00000001-9BBA-4DF6-99D3-6DDEE05A18D5}"/>
            </c:ext>
          </c:extLst>
        </c:ser>
        <c:dLbls>
          <c:showLegendKey val="0"/>
          <c:showVal val="0"/>
          <c:showCatName val="0"/>
          <c:showSerName val="0"/>
          <c:showPercent val="0"/>
          <c:showBubbleSize val="0"/>
        </c:dLbls>
        <c:marker val="1"/>
        <c:smooth val="0"/>
        <c:axId val="6302832"/>
        <c:axId val="6303224"/>
      </c:lineChart>
      <c:dateAx>
        <c:axId val="6302832"/>
        <c:scaling>
          <c:orientation val="minMax"/>
        </c:scaling>
        <c:delete val="1"/>
        <c:axPos val="b"/>
        <c:numFmt formatCode="ge" sourceLinked="1"/>
        <c:majorTickMark val="none"/>
        <c:minorTickMark val="none"/>
        <c:tickLblPos val="none"/>
        <c:crossAx val="6303224"/>
        <c:crosses val="autoZero"/>
        <c:auto val="1"/>
        <c:lblOffset val="100"/>
        <c:baseTimeUnit val="years"/>
      </c:dateAx>
      <c:valAx>
        <c:axId val="6303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0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#N/A</c:v>
                </c:pt>
                <c:pt idx="3">
                  <c:v>18168</c:v>
                </c:pt>
                <c:pt idx="4">
                  <c:v>18129</c:v>
                </c:pt>
              </c:numCache>
            </c:numRef>
          </c:val>
          <c:extLst xmlns:c16r2="http://schemas.microsoft.com/office/drawing/2015/06/chart">
            <c:ext xmlns:c16="http://schemas.microsoft.com/office/drawing/2014/chart" uri="{C3380CC4-5D6E-409C-BE32-E72D297353CC}">
              <c16:uniqueId val="{00000000-32B4-4FA7-92E3-BDED5A436DF7}"/>
            </c:ext>
          </c:extLst>
        </c:ser>
        <c:dLbls>
          <c:showLegendKey val="0"/>
          <c:showVal val="0"/>
          <c:showCatName val="0"/>
          <c:showSerName val="0"/>
          <c:showPercent val="0"/>
          <c:showBubbleSize val="0"/>
        </c:dLbls>
        <c:gapWidth val="150"/>
        <c:axId val="493089392"/>
        <c:axId val="49308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17680</c:v>
                </c:pt>
                <c:pt idx="4">
                  <c:v>18393</c:v>
                </c:pt>
              </c:numCache>
            </c:numRef>
          </c:val>
          <c:smooth val="0"/>
          <c:extLst xmlns:c16r2="http://schemas.microsoft.com/office/drawing/2015/06/chart">
            <c:ext xmlns:c16="http://schemas.microsoft.com/office/drawing/2014/chart" uri="{C3380CC4-5D6E-409C-BE32-E72D297353CC}">
              <c16:uniqueId val="{00000001-32B4-4FA7-92E3-BDED5A436DF7}"/>
            </c:ext>
          </c:extLst>
        </c:ser>
        <c:dLbls>
          <c:showLegendKey val="0"/>
          <c:showVal val="0"/>
          <c:showCatName val="0"/>
          <c:showSerName val="0"/>
          <c:showPercent val="0"/>
          <c:showBubbleSize val="0"/>
        </c:dLbls>
        <c:marker val="1"/>
        <c:smooth val="0"/>
        <c:axId val="493089392"/>
        <c:axId val="493089784"/>
      </c:lineChart>
      <c:dateAx>
        <c:axId val="493089392"/>
        <c:scaling>
          <c:orientation val="minMax"/>
        </c:scaling>
        <c:delete val="1"/>
        <c:axPos val="b"/>
        <c:numFmt formatCode="ge" sourceLinked="1"/>
        <c:majorTickMark val="none"/>
        <c:minorTickMark val="none"/>
        <c:tickLblPos val="none"/>
        <c:crossAx val="493089784"/>
        <c:crosses val="autoZero"/>
        <c:auto val="1"/>
        <c:lblOffset val="100"/>
        <c:baseTimeUnit val="years"/>
      </c:dateAx>
      <c:valAx>
        <c:axId val="493089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308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73295</c:v>
                </c:pt>
                <c:pt idx="4">
                  <c:v>76105</c:v>
                </c:pt>
              </c:numCache>
            </c:numRef>
          </c:val>
          <c:extLst xmlns:c16r2="http://schemas.microsoft.com/office/drawing/2015/06/chart">
            <c:ext xmlns:c16="http://schemas.microsoft.com/office/drawing/2014/chart" uri="{C3380CC4-5D6E-409C-BE32-E72D297353CC}">
              <c16:uniqueId val="{00000000-2A9A-4A84-9AFA-B6E8FE8682A0}"/>
            </c:ext>
          </c:extLst>
        </c:ser>
        <c:dLbls>
          <c:showLegendKey val="0"/>
          <c:showVal val="0"/>
          <c:showCatName val="0"/>
          <c:showSerName val="0"/>
          <c:showPercent val="0"/>
          <c:showBubbleSize val="0"/>
        </c:dLbls>
        <c:gapWidth val="150"/>
        <c:axId val="493090568"/>
        <c:axId val="51900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64765</c:v>
                </c:pt>
                <c:pt idx="4">
                  <c:v>66228</c:v>
                </c:pt>
              </c:numCache>
            </c:numRef>
          </c:val>
          <c:smooth val="0"/>
          <c:extLst xmlns:c16r2="http://schemas.microsoft.com/office/drawing/2015/06/chart">
            <c:ext xmlns:c16="http://schemas.microsoft.com/office/drawing/2014/chart" uri="{C3380CC4-5D6E-409C-BE32-E72D297353CC}">
              <c16:uniqueId val="{00000001-2A9A-4A84-9AFA-B6E8FE8682A0}"/>
            </c:ext>
          </c:extLst>
        </c:ser>
        <c:dLbls>
          <c:showLegendKey val="0"/>
          <c:showVal val="0"/>
          <c:showCatName val="0"/>
          <c:showSerName val="0"/>
          <c:showPercent val="0"/>
          <c:showBubbleSize val="0"/>
        </c:dLbls>
        <c:marker val="1"/>
        <c:smooth val="0"/>
        <c:axId val="493090568"/>
        <c:axId val="519000112"/>
      </c:lineChart>
      <c:dateAx>
        <c:axId val="493090568"/>
        <c:scaling>
          <c:orientation val="minMax"/>
        </c:scaling>
        <c:delete val="1"/>
        <c:axPos val="b"/>
        <c:numFmt formatCode="ge" sourceLinked="1"/>
        <c:majorTickMark val="none"/>
        <c:minorTickMark val="none"/>
        <c:tickLblPos val="none"/>
        <c:crossAx val="519000112"/>
        <c:crosses val="autoZero"/>
        <c:auto val="1"/>
        <c:lblOffset val="100"/>
        <c:baseTimeUnit val="years"/>
      </c:dateAx>
      <c:valAx>
        <c:axId val="519000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309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静岡県　地方独立行政法人静岡市立静岡病院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6</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506</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56197</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500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500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t="str">
        <f>データ!AI7</f>
        <v>-</v>
      </c>
      <c r="AF33" s="100"/>
      <c r="AG33" s="100"/>
      <c r="AH33" s="100"/>
      <c r="AI33" s="100"/>
      <c r="AJ33" s="100"/>
      <c r="AK33" s="100"/>
      <c r="AL33" s="100"/>
      <c r="AM33" s="100"/>
      <c r="AN33" s="100"/>
      <c r="AO33" s="100"/>
      <c r="AP33" s="100"/>
      <c r="AQ33" s="100"/>
      <c r="AR33" s="100"/>
      <c r="AS33" s="101"/>
      <c r="AT33" s="99" t="str">
        <f>データ!AJ7</f>
        <v>-</v>
      </c>
      <c r="AU33" s="100"/>
      <c r="AV33" s="100"/>
      <c r="AW33" s="100"/>
      <c r="AX33" s="100"/>
      <c r="AY33" s="100"/>
      <c r="AZ33" s="100"/>
      <c r="BA33" s="100"/>
      <c r="BB33" s="100"/>
      <c r="BC33" s="100"/>
      <c r="BD33" s="100"/>
      <c r="BE33" s="100"/>
      <c r="BF33" s="100"/>
      <c r="BG33" s="100"/>
      <c r="BH33" s="101"/>
      <c r="BI33" s="99">
        <f>データ!AK7</f>
        <v>101.4</v>
      </c>
      <c r="BJ33" s="100"/>
      <c r="BK33" s="100"/>
      <c r="BL33" s="100"/>
      <c r="BM33" s="100"/>
      <c r="BN33" s="100"/>
      <c r="BO33" s="100"/>
      <c r="BP33" s="100"/>
      <c r="BQ33" s="100"/>
      <c r="BR33" s="100"/>
      <c r="BS33" s="100"/>
      <c r="BT33" s="100"/>
      <c r="BU33" s="100"/>
      <c r="BV33" s="100"/>
      <c r="BW33" s="101"/>
      <c r="BX33" s="99">
        <f>データ!AL7</f>
        <v>99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t="str">
        <f>データ!AT7</f>
        <v>-</v>
      </c>
      <c r="DT33" s="100"/>
      <c r="DU33" s="100"/>
      <c r="DV33" s="100"/>
      <c r="DW33" s="100"/>
      <c r="DX33" s="100"/>
      <c r="DY33" s="100"/>
      <c r="DZ33" s="100"/>
      <c r="EA33" s="100"/>
      <c r="EB33" s="100"/>
      <c r="EC33" s="100"/>
      <c r="ED33" s="100"/>
      <c r="EE33" s="100"/>
      <c r="EF33" s="100"/>
      <c r="EG33" s="101"/>
      <c r="EH33" s="99" t="str">
        <f>データ!AU7</f>
        <v>-</v>
      </c>
      <c r="EI33" s="100"/>
      <c r="EJ33" s="100"/>
      <c r="EK33" s="100"/>
      <c r="EL33" s="100"/>
      <c r="EM33" s="100"/>
      <c r="EN33" s="100"/>
      <c r="EO33" s="100"/>
      <c r="EP33" s="100"/>
      <c r="EQ33" s="100"/>
      <c r="ER33" s="100"/>
      <c r="ES33" s="100"/>
      <c r="ET33" s="100"/>
      <c r="EU33" s="100"/>
      <c r="EV33" s="101"/>
      <c r="EW33" s="99">
        <f>データ!AV7</f>
        <v>98.1</v>
      </c>
      <c r="EX33" s="100"/>
      <c r="EY33" s="100"/>
      <c r="EZ33" s="100"/>
      <c r="FA33" s="100"/>
      <c r="FB33" s="100"/>
      <c r="FC33" s="100"/>
      <c r="FD33" s="100"/>
      <c r="FE33" s="100"/>
      <c r="FF33" s="100"/>
      <c r="FG33" s="100"/>
      <c r="FH33" s="100"/>
      <c r="FI33" s="100"/>
      <c r="FJ33" s="100"/>
      <c r="FK33" s="101"/>
      <c r="FL33" s="99">
        <f>データ!AW7</f>
        <v>96.5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t="str">
        <f>データ!BE7</f>
        <v>-</v>
      </c>
      <c r="HH33" s="100"/>
      <c r="HI33" s="100"/>
      <c r="HJ33" s="100"/>
      <c r="HK33" s="100"/>
      <c r="HL33" s="100"/>
      <c r="HM33" s="100"/>
      <c r="HN33" s="100"/>
      <c r="HO33" s="100"/>
      <c r="HP33" s="100"/>
      <c r="HQ33" s="100"/>
      <c r="HR33" s="100"/>
      <c r="HS33" s="100"/>
      <c r="HT33" s="100"/>
      <c r="HU33" s="101"/>
      <c r="HV33" s="99" t="str">
        <f>データ!BF7</f>
        <v>-</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t="str">
        <f>データ!BP7</f>
        <v>-</v>
      </c>
      <c r="KV33" s="100"/>
      <c r="KW33" s="100"/>
      <c r="KX33" s="100"/>
      <c r="KY33" s="100"/>
      <c r="KZ33" s="100"/>
      <c r="LA33" s="100"/>
      <c r="LB33" s="100"/>
      <c r="LC33" s="100"/>
      <c r="LD33" s="100"/>
      <c r="LE33" s="100"/>
      <c r="LF33" s="100"/>
      <c r="LG33" s="100"/>
      <c r="LH33" s="100"/>
      <c r="LI33" s="101"/>
      <c r="LJ33" s="99" t="str">
        <f>データ!BQ7</f>
        <v>-</v>
      </c>
      <c r="LK33" s="100"/>
      <c r="LL33" s="100"/>
      <c r="LM33" s="100"/>
      <c r="LN33" s="100"/>
      <c r="LO33" s="100"/>
      <c r="LP33" s="100"/>
      <c r="LQ33" s="100"/>
      <c r="LR33" s="100"/>
      <c r="LS33" s="100"/>
      <c r="LT33" s="100"/>
      <c r="LU33" s="100"/>
      <c r="LV33" s="100"/>
      <c r="LW33" s="100"/>
      <c r="LX33" s="101"/>
      <c r="LY33" s="99">
        <f>データ!BR7</f>
        <v>89.8</v>
      </c>
      <c r="LZ33" s="100"/>
      <c r="MA33" s="100"/>
      <c r="MB33" s="100"/>
      <c r="MC33" s="100"/>
      <c r="MD33" s="100"/>
      <c r="ME33" s="100"/>
      <c r="MF33" s="100"/>
      <c r="MG33" s="100"/>
      <c r="MH33" s="100"/>
      <c r="MI33" s="100"/>
      <c r="MJ33" s="100"/>
      <c r="MK33" s="100"/>
      <c r="ML33" s="100"/>
      <c r="MM33" s="101"/>
      <c r="MN33" s="99">
        <f>データ!BS7</f>
        <v>88.2</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t="str">
        <f>データ!AN7</f>
        <v>-</v>
      </c>
      <c r="AF34" s="100"/>
      <c r="AG34" s="100"/>
      <c r="AH34" s="100"/>
      <c r="AI34" s="100"/>
      <c r="AJ34" s="100"/>
      <c r="AK34" s="100"/>
      <c r="AL34" s="100"/>
      <c r="AM34" s="100"/>
      <c r="AN34" s="100"/>
      <c r="AO34" s="100"/>
      <c r="AP34" s="100"/>
      <c r="AQ34" s="100"/>
      <c r="AR34" s="100"/>
      <c r="AS34" s="101"/>
      <c r="AT34" s="99" t="str">
        <f>データ!AO7</f>
        <v>-</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t="str">
        <f>データ!AY7</f>
        <v>-</v>
      </c>
      <c r="DT34" s="100"/>
      <c r="DU34" s="100"/>
      <c r="DV34" s="100"/>
      <c r="DW34" s="100"/>
      <c r="DX34" s="100"/>
      <c r="DY34" s="100"/>
      <c r="DZ34" s="100"/>
      <c r="EA34" s="100"/>
      <c r="EB34" s="100"/>
      <c r="EC34" s="100"/>
      <c r="ED34" s="100"/>
      <c r="EE34" s="100"/>
      <c r="EF34" s="100"/>
      <c r="EG34" s="101"/>
      <c r="EH34" s="99" t="str">
        <f>データ!AZ7</f>
        <v>-</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t="str">
        <f>データ!BJ7</f>
        <v>-</v>
      </c>
      <c r="HH34" s="100"/>
      <c r="HI34" s="100"/>
      <c r="HJ34" s="100"/>
      <c r="HK34" s="100"/>
      <c r="HL34" s="100"/>
      <c r="HM34" s="100"/>
      <c r="HN34" s="100"/>
      <c r="HO34" s="100"/>
      <c r="HP34" s="100"/>
      <c r="HQ34" s="100"/>
      <c r="HR34" s="100"/>
      <c r="HS34" s="100"/>
      <c r="HT34" s="100"/>
      <c r="HU34" s="101"/>
      <c r="HV34" s="99" t="str">
        <f>データ!BK7</f>
        <v>-</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t="str">
        <f>データ!BU7</f>
        <v>-</v>
      </c>
      <c r="KV34" s="100"/>
      <c r="KW34" s="100"/>
      <c r="KX34" s="100"/>
      <c r="KY34" s="100"/>
      <c r="KZ34" s="100"/>
      <c r="LA34" s="100"/>
      <c r="LB34" s="100"/>
      <c r="LC34" s="100"/>
      <c r="LD34" s="100"/>
      <c r="LE34" s="100"/>
      <c r="LF34" s="100"/>
      <c r="LG34" s="100"/>
      <c r="LH34" s="100"/>
      <c r="LI34" s="101"/>
      <c r="LJ34" s="99" t="str">
        <f>データ!BV7</f>
        <v>-</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t="str">
        <f>データ!CB7</f>
        <v>-</v>
      </c>
      <c r="AU55" s="103"/>
      <c r="AV55" s="103"/>
      <c r="AW55" s="103"/>
      <c r="AX55" s="103"/>
      <c r="AY55" s="103"/>
      <c r="AZ55" s="103"/>
      <c r="BA55" s="103"/>
      <c r="BB55" s="103"/>
      <c r="BC55" s="103"/>
      <c r="BD55" s="103"/>
      <c r="BE55" s="103"/>
      <c r="BF55" s="103"/>
      <c r="BG55" s="103"/>
      <c r="BH55" s="104"/>
      <c r="BI55" s="102">
        <f>データ!CC7</f>
        <v>73295</v>
      </c>
      <c r="BJ55" s="103"/>
      <c r="BK55" s="103"/>
      <c r="BL55" s="103"/>
      <c r="BM55" s="103"/>
      <c r="BN55" s="103"/>
      <c r="BO55" s="103"/>
      <c r="BP55" s="103"/>
      <c r="BQ55" s="103"/>
      <c r="BR55" s="103"/>
      <c r="BS55" s="103"/>
      <c r="BT55" s="103"/>
      <c r="BU55" s="103"/>
      <c r="BV55" s="103"/>
      <c r="BW55" s="104"/>
      <c r="BX55" s="102">
        <f>データ!CD7</f>
        <v>76105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t="str">
        <f>データ!CL7</f>
        <v>-</v>
      </c>
      <c r="DT55" s="103"/>
      <c r="DU55" s="103"/>
      <c r="DV55" s="103"/>
      <c r="DW55" s="103"/>
      <c r="DX55" s="103"/>
      <c r="DY55" s="103"/>
      <c r="DZ55" s="103"/>
      <c r="EA55" s="103"/>
      <c r="EB55" s="103"/>
      <c r="EC55" s="103"/>
      <c r="ED55" s="103"/>
      <c r="EE55" s="103"/>
      <c r="EF55" s="103"/>
      <c r="EG55" s="104"/>
      <c r="EH55" s="102" t="str">
        <f>データ!CM7</f>
        <v>-</v>
      </c>
      <c r="EI55" s="103"/>
      <c r="EJ55" s="103"/>
      <c r="EK55" s="103"/>
      <c r="EL55" s="103"/>
      <c r="EM55" s="103"/>
      <c r="EN55" s="103"/>
      <c r="EO55" s="103"/>
      <c r="EP55" s="103"/>
      <c r="EQ55" s="103"/>
      <c r="ER55" s="103"/>
      <c r="ES55" s="103"/>
      <c r="ET55" s="103"/>
      <c r="EU55" s="103"/>
      <c r="EV55" s="104"/>
      <c r="EW55" s="102">
        <f>データ!CN7</f>
        <v>18168</v>
      </c>
      <c r="EX55" s="103"/>
      <c r="EY55" s="103"/>
      <c r="EZ55" s="103"/>
      <c r="FA55" s="103"/>
      <c r="FB55" s="103"/>
      <c r="FC55" s="103"/>
      <c r="FD55" s="103"/>
      <c r="FE55" s="103"/>
      <c r="FF55" s="103"/>
      <c r="FG55" s="103"/>
      <c r="FH55" s="103"/>
      <c r="FI55" s="103"/>
      <c r="FJ55" s="103"/>
      <c r="FK55" s="104"/>
      <c r="FL55" s="102">
        <f>データ!CO7</f>
        <v>18129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t="str">
        <f>データ!CW7</f>
        <v>-</v>
      </c>
      <c r="HH55" s="100"/>
      <c r="HI55" s="100"/>
      <c r="HJ55" s="100"/>
      <c r="HK55" s="100"/>
      <c r="HL55" s="100"/>
      <c r="HM55" s="100"/>
      <c r="HN55" s="100"/>
      <c r="HO55" s="100"/>
      <c r="HP55" s="100"/>
      <c r="HQ55" s="100"/>
      <c r="HR55" s="100"/>
      <c r="HS55" s="100"/>
      <c r="HT55" s="100"/>
      <c r="HU55" s="101"/>
      <c r="HV55" s="99" t="str">
        <f>データ!CX7</f>
        <v>-</v>
      </c>
      <c r="HW55" s="100"/>
      <c r="HX55" s="100"/>
      <c r="HY55" s="100"/>
      <c r="HZ55" s="100"/>
      <c r="IA55" s="100"/>
      <c r="IB55" s="100"/>
      <c r="IC55" s="100"/>
      <c r="ID55" s="100"/>
      <c r="IE55" s="100"/>
      <c r="IF55" s="100"/>
      <c r="IG55" s="100"/>
      <c r="IH55" s="100"/>
      <c r="II55" s="100"/>
      <c r="IJ55" s="101"/>
      <c r="IK55" s="99">
        <f>データ!CY7</f>
        <v>45</v>
      </c>
      <c r="IL55" s="100"/>
      <c r="IM55" s="100"/>
      <c r="IN55" s="100"/>
      <c r="IO55" s="100"/>
      <c r="IP55" s="100"/>
      <c r="IQ55" s="100"/>
      <c r="IR55" s="100"/>
      <c r="IS55" s="100"/>
      <c r="IT55" s="100"/>
      <c r="IU55" s="100"/>
      <c r="IV55" s="100"/>
      <c r="IW55" s="100"/>
      <c r="IX55" s="100"/>
      <c r="IY55" s="101"/>
      <c r="IZ55" s="99">
        <f>データ!CZ7</f>
        <v>45.9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t="str">
        <f>データ!DH7</f>
        <v>-</v>
      </c>
      <c r="KV55" s="100"/>
      <c r="KW55" s="100"/>
      <c r="KX55" s="100"/>
      <c r="KY55" s="100"/>
      <c r="KZ55" s="100"/>
      <c r="LA55" s="100"/>
      <c r="LB55" s="100"/>
      <c r="LC55" s="100"/>
      <c r="LD55" s="100"/>
      <c r="LE55" s="100"/>
      <c r="LF55" s="100"/>
      <c r="LG55" s="100"/>
      <c r="LH55" s="100"/>
      <c r="LI55" s="101"/>
      <c r="LJ55" s="99" t="str">
        <f>データ!DI7</f>
        <v>-</v>
      </c>
      <c r="LK55" s="100"/>
      <c r="LL55" s="100"/>
      <c r="LM55" s="100"/>
      <c r="LN55" s="100"/>
      <c r="LO55" s="100"/>
      <c r="LP55" s="100"/>
      <c r="LQ55" s="100"/>
      <c r="LR55" s="100"/>
      <c r="LS55" s="100"/>
      <c r="LT55" s="100"/>
      <c r="LU55" s="100"/>
      <c r="LV55" s="100"/>
      <c r="LW55" s="100"/>
      <c r="LX55" s="101"/>
      <c r="LY55" s="99">
        <f>データ!DJ7</f>
        <v>28.1</v>
      </c>
      <c r="LZ55" s="100"/>
      <c r="MA55" s="100"/>
      <c r="MB55" s="100"/>
      <c r="MC55" s="100"/>
      <c r="MD55" s="100"/>
      <c r="ME55" s="100"/>
      <c r="MF55" s="100"/>
      <c r="MG55" s="100"/>
      <c r="MH55" s="100"/>
      <c r="MI55" s="100"/>
      <c r="MJ55" s="100"/>
      <c r="MK55" s="100"/>
      <c r="ML55" s="100"/>
      <c r="MM55" s="101"/>
      <c r="MN55" s="99">
        <f>データ!DK7</f>
        <v>28.6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t="str">
        <f>データ!CF7</f>
        <v>-</v>
      </c>
      <c r="AF56" s="103"/>
      <c r="AG56" s="103"/>
      <c r="AH56" s="103"/>
      <c r="AI56" s="103"/>
      <c r="AJ56" s="103"/>
      <c r="AK56" s="103"/>
      <c r="AL56" s="103"/>
      <c r="AM56" s="103"/>
      <c r="AN56" s="103"/>
      <c r="AO56" s="103"/>
      <c r="AP56" s="103"/>
      <c r="AQ56" s="103"/>
      <c r="AR56" s="103"/>
      <c r="AS56" s="104"/>
      <c r="AT56" s="102" t="str">
        <f>データ!CG7</f>
        <v>-</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t="str">
        <f>データ!CQ7</f>
        <v>-</v>
      </c>
      <c r="DT56" s="103"/>
      <c r="DU56" s="103"/>
      <c r="DV56" s="103"/>
      <c r="DW56" s="103"/>
      <c r="DX56" s="103"/>
      <c r="DY56" s="103"/>
      <c r="DZ56" s="103"/>
      <c r="EA56" s="103"/>
      <c r="EB56" s="103"/>
      <c r="EC56" s="103"/>
      <c r="ED56" s="103"/>
      <c r="EE56" s="103"/>
      <c r="EF56" s="103"/>
      <c r="EG56" s="104"/>
      <c r="EH56" s="102" t="str">
        <f>データ!CR7</f>
        <v>-</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t="str">
        <f>データ!DB7</f>
        <v>-</v>
      </c>
      <c r="HH56" s="100"/>
      <c r="HI56" s="100"/>
      <c r="HJ56" s="100"/>
      <c r="HK56" s="100"/>
      <c r="HL56" s="100"/>
      <c r="HM56" s="100"/>
      <c r="HN56" s="100"/>
      <c r="HO56" s="100"/>
      <c r="HP56" s="100"/>
      <c r="HQ56" s="100"/>
      <c r="HR56" s="100"/>
      <c r="HS56" s="100"/>
      <c r="HT56" s="100"/>
      <c r="HU56" s="101"/>
      <c r="HV56" s="99" t="str">
        <f>データ!DC7</f>
        <v>-</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t="str">
        <f>データ!DM7</f>
        <v>-</v>
      </c>
      <c r="KV56" s="100"/>
      <c r="KW56" s="100"/>
      <c r="KX56" s="100"/>
      <c r="KY56" s="100"/>
      <c r="KZ56" s="100"/>
      <c r="LA56" s="100"/>
      <c r="LB56" s="100"/>
      <c r="LC56" s="100"/>
      <c r="LD56" s="100"/>
      <c r="LE56" s="100"/>
      <c r="LF56" s="100"/>
      <c r="LG56" s="100"/>
      <c r="LH56" s="100"/>
      <c r="LI56" s="101"/>
      <c r="LJ56" s="99" t="str">
        <f>データ!DN7</f>
        <v>-</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t="str">
        <f>データ!DT7</f>
        <v>-</v>
      </c>
      <c r="BH79" s="82"/>
      <c r="BI79" s="82"/>
      <c r="BJ79" s="82"/>
      <c r="BK79" s="82"/>
      <c r="BL79" s="82"/>
      <c r="BM79" s="82"/>
      <c r="BN79" s="82"/>
      <c r="BO79" s="82"/>
      <c r="BP79" s="82"/>
      <c r="BQ79" s="82"/>
      <c r="BR79" s="82"/>
      <c r="BS79" s="82"/>
      <c r="BT79" s="82"/>
      <c r="BU79" s="82"/>
      <c r="BV79" s="82"/>
      <c r="BW79" s="82"/>
      <c r="BX79" s="82"/>
      <c r="BY79" s="82"/>
      <c r="BZ79" s="82">
        <f>データ!DU7</f>
        <v>11.5</v>
      </c>
      <c r="CA79" s="82"/>
      <c r="CB79" s="82"/>
      <c r="CC79" s="82"/>
      <c r="CD79" s="82"/>
      <c r="CE79" s="82"/>
      <c r="CF79" s="82"/>
      <c r="CG79" s="82"/>
      <c r="CH79" s="82"/>
      <c r="CI79" s="82"/>
      <c r="CJ79" s="82"/>
      <c r="CK79" s="82"/>
      <c r="CL79" s="82"/>
      <c r="CM79" s="82"/>
      <c r="CN79" s="82"/>
      <c r="CO79" s="82"/>
      <c r="CP79" s="82"/>
      <c r="CQ79" s="82"/>
      <c r="CR79" s="82"/>
      <c r="CS79" s="82">
        <f>データ!DV7</f>
        <v>22.8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t="str">
        <f>データ!EE7</f>
        <v>-</v>
      </c>
      <c r="GB79" s="82"/>
      <c r="GC79" s="82"/>
      <c r="GD79" s="82"/>
      <c r="GE79" s="82"/>
      <c r="GF79" s="82"/>
      <c r="GG79" s="82"/>
      <c r="GH79" s="82"/>
      <c r="GI79" s="82"/>
      <c r="GJ79" s="82"/>
      <c r="GK79" s="82"/>
      <c r="GL79" s="82"/>
      <c r="GM79" s="82"/>
      <c r="GN79" s="82"/>
      <c r="GO79" s="82"/>
      <c r="GP79" s="82"/>
      <c r="GQ79" s="82"/>
      <c r="GR79" s="82"/>
      <c r="GS79" s="82"/>
      <c r="GT79" s="82">
        <f>データ!EF7</f>
        <v>20.9</v>
      </c>
      <c r="GU79" s="82"/>
      <c r="GV79" s="82"/>
      <c r="GW79" s="82"/>
      <c r="GX79" s="82"/>
      <c r="GY79" s="82"/>
      <c r="GZ79" s="82"/>
      <c r="HA79" s="82"/>
      <c r="HB79" s="82"/>
      <c r="HC79" s="82"/>
      <c r="HD79" s="82"/>
      <c r="HE79" s="82"/>
      <c r="HF79" s="82"/>
      <c r="HG79" s="82"/>
      <c r="HH79" s="82"/>
      <c r="HI79" s="82"/>
      <c r="HJ79" s="82"/>
      <c r="HK79" s="82"/>
      <c r="HL79" s="82"/>
      <c r="HM79" s="82">
        <f>データ!EG7</f>
        <v>40.9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t="str">
        <f>データ!EO7</f>
        <v>-</v>
      </c>
      <c r="KD79" s="78"/>
      <c r="KE79" s="78"/>
      <c r="KF79" s="78"/>
      <c r="KG79" s="78"/>
      <c r="KH79" s="78"/>
      <c r="KI79" s="78"/>
      <c r="KJ79" s="78"/>
      <c r="KK79" s="78"/>
      <c r="KL79" s="78"/>
      <c r="KM79" s="78"/>
      <c r="KN79" s="78"/>
      <c r="KO79" s="78"/>
      <c r="KP79" s="78"/>
      <c r="KQ79" s="78"/>
      <c r="KR79" s="78"/>
      <c r="KS79" s="78"/>
      <c r="KT79" s="78"/>
      <c r="KU79" s="78"/>
      <c r="KV79" s="78" t="str">
        <f>データ!EP7</f>
        <v>-</v>
      </c>
      <c r="KW79" s="78"/>
      <c r="KX79" s="78"/>
      <c r="KY79" s="78"/>
      <c r="KZ79" s="78"/>
      <c r="LA79" s="78"/>
      <c r="LB79" s="78"/>
      <c r="LC79" s="78"/>
      <c r="LD79" s="78"/>
      <c r="LE79" s="78"/>
      <c r="LF79" s="78"/>
      <c r="LG79" s="78"/>
      <c r="LH79" s="78"/>
      <c r="LI79" s="78"/>
      <c r="LJ79" s="78"/>
      <c r="LK79" s="78"/>
      <c r="LL79" s="78"/>
      <c r="LM79" s="78"/>
      <c r="LN79" s="78"/>
      <c r="LO79" s="78">
        <f>データ!EQ7</f>
        <v>21900042</v>
      </c>
      <c r="LP79" s="78"/>
      <c r="LQ79" s="78"/>
      <c r="LR79" s="78"/>
      <c r="LS79" s="78"/>
      <c r="LT79" s="78"/>
      <c r="LU79" s="78"/>
      <c r="LV79" s="78"/>
      <c r="LW79" s="78"/>
      <c r="LX79" s="78"/>
      <c r="LY79" s="78"/>
      <c r="LZ79" s="78"/>
      <c r="MA79" s="78"/>
      <c r="MB79" s="78"/>
      <c r="MC79" s="78"/>
      <c r="MD79" s="78"/>
      <c r="ME79" s="78"/>
      <c r="MF79" s="78"/>
      <c r="MG79" s="78"/>
      <c r="MH79" s="78">
        <f>データ!ER7</f>
        <v>22929466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t="str">
        <f>データ!DY7</f>
        <v>-</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t="str">
        <f>データ!EJ7</f>
        <v>-</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t="str">
        <f>データ!ET7</f>
        <v>-</v>
      </c>
      <c r="KD80" s="78"/>
      <c r="KE80" s="78"/>
      <c r="KF80" s="78"/>
      <c r="KG80" s="78"/>
      <c r="KH80" s="78"/>
      <c r="KI80" s="78"/>
      <c r="KJ80" s="78"/>
      <c r="KK80" s="78"/>
      <c r="KL80" s="78"/>
      <c r="KM80" s="78"/>
      <c r="KN80" s="78"/>
      <c r="KO80" s="78"/>
      <c r="KP80" s="78"/>
      <c r="KQ80" s="78"/>
      <c r="KR80" s="78"/>
      <c r="KS80" s="78"/>
      <c r="KT80" s="78"/>
      <c r="KU80" s="78"/>
      <c r="KV80" s="78" t="str">
        <f>データ!EU7</f>
        <v>-</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HUBhP6QJQWxp9K+VdWtsCwPjn8M3GT26hh5VGrNQPy5tw+gRvW+wJwLNa5t/EK39kxf6rnOS1sXlh6b+BCEA==" saltValue="+/lAqGWhqqi5nB153eoVy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121</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122</v>
      </c>
      <c r="CO5" s="61" t="s">
        <v>113</v>
      </c>
      <c r="CP5" s="61" t="s">
        <v>114</v>
      </c>
      <c r="CQ5" s="61" t="s">
        <v>115</v>
      </c>
      <c r="CR5" s="61" t="s">
        <v>116</v>
      </c>
      <c r="CS5" s="61" t="s">
        <v>117</v>
      </c>
      <c r="CT5" s="61" t="s">
        <v>118</v>
      </c>
      <c r="CU5" s="61" t="s">
        <v>119</v>
      </c>
      <c r="CV5" s="61" t="s">
        <v>109</v>
      </c>
      <c r="CW5" s="61" t="s">
        <v>110</v>
      </c>
      <c r="CX5" s="61" t="s">
        <v>123</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124</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125</v>
      </c>
      <c r="EN5" s="61" t="s">
        <v>120</v>
      </c>
      <c r="EO5" s="61" t="s">
        <v>124</v>
      </c>
      <c r="EP5" s="61" t="s">
        <v>111</v>
      </c>
      <c r="EQ5" s="61" t="s">
        <v>112</v>
      </c>
      <c r="ER5" s="61" t="s">
        <v>113</v>
      </c>
      <c r="ES5" s="61" t="s">
        <v>114</v>
      </c>
      <c r="ET5" s="61" t="s">
        <v>115</v>
      </c>
      <c r="EU5" s="61" t="s">
        <v>116</v>
      </c>
      <c r="EV5" s="61" t="s">
        <v>117</v>
      </c>
      <c r="EW5" s="61" t="s">
        <v>118</v>
      </c>
      <c r="EX5" s="61" t="s">
        <v>119</v>
      </c>
    </row>
    <row r="6" spans="1:154" s="66" customFormat="1">
      <c r="A6" s="47" t="s">
        <v>126</v>
      </c>
      <c r="B6" s="62">
        <f>B8</f>
        <v>2017</v>
      </c>
      <c r="C6" s="62">
        <f t="shared" ref="C6:M6" si="2">C8</f>
        <v>227510</v>
      </c>
      <c r="D6" s="62">
        <f t="shared" si="2"/>
        <v>46</v>
      </c>
      <c r="E6" s="62">
        <f t="shared" si="2"/>
        <v>6</v>
      </c>
      <c r="F6" s="62">
        <f t="shared" si="2"/>
        <v>0</v>
      </c>
      <c r="G6" s="62">
        <f t="shared" si="2"/>
        <v>1</v>
      </c>
      <c r="H6" s="138" t="str">
        <f>IF(H8&lt;&gt;I8,H8,"")&amp;IF(I8&lt;&gt;J8,I8,"")&amp;"　"&amp;J8</f>
        <v>静岡県　地方独立行政法人静岡市立静岡病院</v>
      </c>
      <c r="I6" s="139"/>
      <c r="J6" s="140"/>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32</v>
      </c>
      <c r="R6" s="62" t="str">
        <f t="shared" si="3"/>
        <v>対象</v>
      </c>
      <c r="S6" s="62" t="str">
        <f t="shared" si="3"/>
        <v>ド 透 I 未 訓 ガ</v>
      </c>
      <c r="T6" s="62" t="str">
        <f t="shared" si="3"/>
        <v>救 臨 が 感 災 地 輪</v>
      </c>
      <c r="U6" s="63" t="str">
        <f>U8</f>
        <v>-</v>
      </c>
      <c r="V6" s="63">
        <f>V8</f>
        <v>56197</v>
      </c>
      <c r="W6" s="62" t="str">
        <f>W8</f>
        <v>非該当</v>
      </c>
      <c r="X6" s="62" t="str">
        <f t="shared" si="3"/>
        <v>７：１</v>
      </c>
      <c r="Y6" s="63">
        <f t="shared" si="3"/>
        <v>500</v>
      </c>
      <c r="Z6" s="63" t="str">
        <f t="shared" si="3"/>
        <v>-</v>
      </c>
      <c r="AA6" s="63" t="str">
        <f t="shared" si="3"/>
        <v>-</v>
      </c>
      <c r="AB6" s="63" t="str">
        <f t="shared" si="3"/>
        <v>-</v>
      </c>
      <c r="AC6" s="63">
        <f t="shared" si="3"/>
        <v>6</v>
      </c>
      <c r="AD6" s="63">
        <f t="shared" si="3"/>
        <v>506</v>
      </c>
      <c r="AE6" s="63">
        <f t="shared" si="3"/>
        <v>500</v>
      </c>
      <c r="AF6" s="63" t="str">
        <f t="shared" si="3"/>
        <v>-</v>
      </c>
      <c r="AG6" s="63">
        <f t="shared" si="3"/>
        <v>500</v>
      </c>
      <c r="AH6" s="64" t="e">
        <f>IF(AH8="-",NA(),AH8)</f>
        <v>#N/A</v>
      </c>
      <c r="AI6" s="64" t="e">
        <f t="shared" ref="AI6:AQ6" si="4">IF(AI8="-",NA(),AI8)</f>
        <v>#N/A</v>
      </c>
      <c r="AJ6" s="64" t="e">
        <f t="shared" si="4"/>
        <v>#N/A</v>
      </c>
      <c r="AK6" s="64">
        <f t="shared" si="4"/>
        <v>101.4</v>
      </c>
      <c r="AL6" s="64">
        <f t="shared" si="4"/>
        <v>99</v>
      </c>
      <c r="AM6" s="64" t="e">
        <f t="shared" si="4"/>
        <v>#N/A</v>
      </c>
      <c r="AN6" s="64" t="e">
        <f t="shared" si="4"/>
        <v>#N/A</v>
      </c>
      <c r="AO6" s="64" t="e">
        <f t="shared" si="4"/>
        <v>#N/A</v>
      </c>
      <c r="AP6" s="64">
        <f t="shared" si="4"/>
        <v>99.8</v>
      </c>
      <c r="AQ6" s="64">
        <f t="shared" si="4"/>
        <v>100.1</v>
      </c>
      <c r="AR6" s="64" t="str">
        <f>IF(AR8="-","【-】","【"&amp;SUBSTITUTE(TEXT(AR8,"#,##0.0"),"-","△")&amp;"】")</f>
        <v>【98.5】</v>
      </c>
      <c r="AS6" s="64" t="e">
        <f>IF(AS8="-",NA(),AS8)</f>
        <v>#N/A</v>
      </c>
      <c r="AT6" s="64" t="e">
        <f t="shared" ref="AT6:BB6" si="5">IF(AT8="-",NA(),AT8)</f>
        <v>#N/A</v>
      </c>
      <c r="AU6" s="64" t="e">
        <f t="shared" si="5"/>
        <v>#N/A</v>
      </c>
      <c r="AV6" s="64">
        <f t="shared" si="5"/>
        <v>98.1</v>
      </c>
      <c r="AW6" s="64">
        <f t="shared" si="5"/>
        <v>96.5</v>
      </c>
      <c r="AX6" s="64" t="e">
        <f t="shared" si="5"/>
        <v>#N/A</v>
      </c>
      <c r="AY6" s="64" t="e">
        <f t="shared" si="5"/>
        <v>#N/A</v>
      </c>
      <c r="AZ6" s="64" t="e">
        <f t="shared" si="5"/>
        <v>#N/A</v>
      </c>
      <c r="BA6" s="64">
        <f t="shared" si="5"/>
        <v>93.6</v>
      </c>
      <c r="BB6" s="64">
        <f t="shared" si="5"/>
        <v>94</v>
      </c>
      <c r="BC6" s="64" t="str">
        <f>IF(BC8="-","【-】","【"&amp;SUBSTITUTE(TEXT(BC8,"#,##0.0"),"-","△")&amp;"】")</f>
        <v>【89.7】</v>
      </c>
      <c r="BD6" s="64" t="e">
        <f>IF(BD8="-",NA(),BD8)</f>
        <v>#N/A</v>
      </c>
      <c r="BE6" s="64" t="e">
        <f t="shared" ref="BE6:BM6" si="6">IF(BE8="-",NA(),BE8)</f>
        <v>#N/A</v>
      </c>
      <c r="BF6" s="64" t="e">
        <f t="shared" si="6"/>
        <v>#N/A</v>
      </c>
      <c r="BG6" s="64">
        <f t="shared" si="6"/>
        <v>0</v>
      </c>
      <c r="BH6" s="64">
        <f t="shared" si="6"/>
        <v>1</v>
      </c>
      <c r="BI6" s="64" t="e">
        <f t="shared" si="6"/>
        <v>#N/A</v>
      </c>
      <c r="BJ6" s="64" t="e">
        <f t="shared" si="6"/>
        <v>#N/A</v>
      </c>
      <c r="BK6" s="64" t="e">
        <f t="shared" si="6"/>
        <v>#N/A</v>
      </c>
      <c r="BL6" s="64">
        <f t="shared" si="6"/>
        <v>33.9</v>
      </c>
      <c r="BM6" s="64">
        <f t="shared" si="6"/>
        <v>34.9</v>
      </c>
      <c r="BN6" s="64" t="str">
        <f>IF(BN8="-","【-】","【"&amp;SUBSTITUTE(TEXT(BN8,"#,##0.0"),"-","△")&amp;"】")</f>
        <v>【64.7】</v>
      </c>
      <c r="BO6" s="64" t="e">
        <f>IF(BO8="-",NA(),BO8)</f>
        <v>#N/A</v>
      </c>
      <c r="BP6" s="64" t="e">
        <f t="shared" ref="BP6:BX6" si="7">IF(BP8="-",NA(),BP8)</f>
        <v>#N/A</v>
      </c>
      <c r="BQ6" s="64" t="e">
        <f t="shared" si="7"/>
        <v>#N/A</v>
      </c>
      <c r="BR6" s="64">
        <f t="shared" si="7"/>
        <v>89.8</v>
      </c>
      <c r="BS6" s="64">
        <f t="shared" si="7"/>
        <v>88.2</v>
      </c>
      <c r="BT6" s="64" t="e">
        <f t="shared" si="7"/>
        <v>#N/A</v>
      </c>
      <c r="BU6" s="64" t="e">
        <f t="shared" si="7"/>
        <v>#N/A</v>
      </c>
      <c r="BV6" s="64" t="e">
        <f t="shared" si="7"/>
        <v>#N/A</v>
      </c>
      <c r="BW6" s="64">
        <f t="shared" si="7"/>
        <v>79.5</v>
      </c>
      <c r="BX6" s="64">
        <f t="shared" si="7"/>
        <v>79.900000000000006</v>
      </c>
      <c r="BY6" s="64" t="str">
        <f>IF(BY8="-","【-】","【"&amp;SUBSTITUTE(TEXT(BY8,"#,##0.0"),"-","△")&amp;"】")</f>
        <v>【74.8】</v>
      </c>
      <c r="BZ6" s="65" t="e">
        <f>IF(BZ8="-",NA(),BZ8)</f>
        <v>#N/A</v>
      </c>
      <c r="CA6" s="65" t="e">
        <f t="shared" ref="CA6:CI6" si="8">IF(CA8="-",NA(),CA8)</f>
        <v>#N/A</v>
      </c>
      <c r="CB6" s="65" t="e">
        <f t="shared" si="8"/>
        <v>#N/A</v>
      </c>
      <c r="CC6" s="65">
        <f t="shared" si="8"/>
        <v>73295</v>
      </c>
      <c r="CD6" s="65">
        <f t="shared" si="8"/>
        <v>76105</v>
      </c>
      <c r="CE6" s="65" t="e">
        <f t="shared" si="8"/>
        <v>#N/A</v>
      </c>
      <c r="CF6" s="65" t="e">
        <f t="shared" si="8"/>
        <v>#N/A</v>
      </c>
      <c r="CG6" s="65" t="e">
        <f t="shared" si="8"/>
        <v>#N/A</v>
      </c>
      <c r="CH6" s="65">
        <f t="shared" si="8"/>
        <v>64765</v>
      </c>
      <c r="CI6" s="65">
        <f t="shared" si="8"/>
        <v>66228</v>
      </c>
      <c r="CJ6" s="64" t="str">
        <f>IF(CJ8="-","【-】","【"&amp;SUBSTITUTE(TEXT(CJ8,"#,##0"),"-","△")&amp;"】")</f>
        <v>【50,718】</v>
      </c>
      <c r="CK6" s="65" t="e">
        <f>IF(CK8="-",NA(),CK8)</f>
        <v>#N/A</v>
      </c>
      <c r="CL6" s="65" t="e">
        <f t="shared" ref="CL6:CT6" si="9">IF(CL8="-",NA(),CL8)</f>
        <v>#N/A</v>
      </c>
      <c r="CM6" s="65" t="e">
        <f t="shared" si="9"/>
        <v>#N/A</v>
      </c>
      <c r="CN6" s="65">
        <f t="shared" si="9"/>
        <v>18168</v>
      </c>
      <c r="CO6" s="65">
        <f t="shared" si="9"/>
        <v>18129</v>
      </c>
      <c r="CP6" s="65" t="e">
        <f t="shared" si="9"/>
        <v>#N/A</v>
      </c>
      <c r="CQ6" s="65" t="e">
        <f t="shared" si="9"/>
        <v>#N/A</v>
      </c>
      <c r="CR6" s="65" t="e">
        <f t="shared" si="9"/>
        <v>#N/A</v>
      </c>
      <c r="CS6" s="65">
        <f t="shared" si="9"/>
        <v>17680</v>
      </c>
      <c r="CT6" s="65">
        <f t="shared" si="9"/>
        <v>18393</v>
      </c>
      <c r="CU6" s="64" t="str">
        <f>IF(CU8="-","【-】","【"&amp;SUBSTITUTE(TEXT(CU8,"#,##0"),"-","△")&amp;"】")</f>
        <v>【14,202】</v>
      </c>
      <c r="CV6" s="64" t="e">
        <f>IF(CV8="-",NA(),CV8)</f>
        <v>#N/A</v>
      </c>
      <c r="CW6" s="64" t="e">
        <f t="shared" ref="CW6:DE6" si="10">IF(CW8="-",NA(),CW8)</f>
        <v>#N/A</v>
      </c>
      <c r="CX6" s="64" t="e">
        <f t="shared" si="10"/>
        <v>#N/A</v>
      </c>
      <c r="CY6" s="64">
        <f t="shared" si="10"/>
        <v>45</v>
      </c>
      <c r="CZ6" s="64">
        <f t="shared" si="10"/>
        <v>45.9</v>
      </c>
      <c r="DA6" s="64" t="e">
        <f t="shared" si="10"/>
        <v>#N/A</v>
      </c>
      <c r="DB6" s="64" t="e">
        <f t="shared" si="10"/>
        <v>#N/A</v>
      </c>
      <c r="DC6" s="64" t="e">
        <f t="shared" si="10"/>
        <v>#N/A</v>
      </c>
      <c r="DD6" s="64">
        <f t="shared" si="10"/>
        <v>49.2</v>
      </c>
      <c r="DE6" s="64">
        <f t="shared" si="10"/>
        <v>48.7</v>
      </c>
      <c r="DF6" s="64" t="str">
        <f>IF(DF8="-","【-】","【"&amp;SUBSTITUTE(TEXT(DF8,"#,##0.0"),"-","△")&amp;"】")</f>
        <v>【55.0】</v>
      </c>
      <c r="DG6" s="64" t="e">
        <f>IF(DG8="-",NA(),DG8)</f>
        <v>#N/A</v>
      </c>
      <c r="DH6" s="64" t="e">
        <f t="shared" ref="DH6:DP6" si="11">IF(DH8="-",NA(),DH8)</f>
        <v>#N/A</v>
      </c>
      <c r="DI6" s="64" t="e">
        <f t="shared" si="11"/>
        <v>#N/A</v>
      </c>
      <c r="DJ6" s="64">
        <f t="shared" si="11"/>
        <v>28.1</v>
      </c>
      <c r="DK6" s="64">
        <f t="shared" si="11"/>
        <v>28.6</v>
      </c>
      <c r="DL6" s="64" t="e">
        <f t="shared" si="11"/>
        <v>#N/A</v>
      </c>
      <c r="DM6" s="64" t="e">
        <f t="shared" si="11"/>
        <v>#N/A</v>
      </c>
      <c r="DN6" s="64" t="e">
        <f t="shared" si="11"/>
        <v>#N/A</v>
      </c>
      <c r="DO6" s="64">
        <f t="shared" si="11"/>
        <v>27.4</v>
      </c>
      <c r="DP6" s="64">
        <f t="shared" si="11"/>
        <v>27.8</v>
      </c>
      <c r="DQ6" s="64" t="str">
        <f>IF(DQ8="-","【-】","【"&amp;SUBSTITUTE(TEXT(DQ8,"#,##0.0"),"-","△")&amp;"】")</f>
        <v>【24.3】</v>
      </c>
      <c r="DR6" s="64" t="e">
        <f>IF(DR8="-",NA(),DR8)</f>
        <v>#N/A</v>
      </c>
      <c r="DS6" s="64" t="e">
        <f t="shared" ref="DS6:EA6" si="12">IF(DS8="-",NA(),DS8)</f>
        <v>#N/A</v>
      </c>
      <c r="DT6" s="64" t="e">
        <f t="shared" si="12"/>
        <v>#N/A</v>
      </c>
      <c r="DU6" s="64">
        <f t="shared" si="12"/>
        <v>11.5</v>
      </c>
      <c r="DV6" s="64">
        <f t="shared" si="12"/>
        <v>22.8</v>
      </c>
      <c r="DW6" s="64" t="e">
        <f t="shared" si="12"/>
        <v>#N/A</v>
      </c>
      <c r="DX6" s="64" t="e">
        <f t="shared" si="12"/>
        <v>#N/A</v>
      </c>
      <c r="DY6" s="64" t="e">
        <f t="shared" si="12"/>
        <v>#N/A</v>
      </c>
      <c r="DZ6" s="64">
        <f t="shared" si="12"/>
        <v>51.2</v>
      </c>
      <c r="EA6" s="64">
        <f t="shared" si="12"/>
        <v>52</v>
      </c>
      <c r="EB6" s="64" t="str">
        <f>IF(EB8="-","【-】","【"&amp;SUBSTITUTE(TEXT(EB8,"#,##0.0"),"-","△")&amp;"】")</f>
        <v>【51.6】</v>
      </c>
      <c r="EC6" s="64" t="e">
        <f>IF(EC8="-",NA(),EC8)</f>
        <v>#N/A</v>
      </c>
      <c r="ED6" s="64" t="e">
        <f t="shared" ref="ED6:EL6" si="13">IF(ED8="-",NA(),ED8)</f>
        <v>#N/A</v>
      </c>
      <c r="EE6" s="64" t="e">
        <f t="shared" si="13"/>
        <v>#N/A</v>
      </c>
      <c r="EF6" s="64">
        <f t="shared" si="13"/>
        <v>20.9</v>
      </c>
      <c r="EG6" s="64">
        <f t="shared" si="13"/>
        <v>40.9</v>
      </c>
      <c r="EH6" s="64" t="e">
        <f t="shared" si="13"/>
        <v>#N/A</v>
      </c>
      <c r="EI6" s="64" t="e">
        <f t="shared" si="13"/>
        <v>#N/A</v>
      </c>
      <c r="EJ6" s="64" t="e">
        <f t="shared" si="13"/>
        <v>#N/A</v>
      </c>
      <c r="EK6" s="64">
        <f t="shared" si="13"/>
        <v>64.3</v>
      </c>
      <c r="EL6" s="64">
        <f t="shared" si="13"/>
        <v>66</v>
      </c>
      <c r="EM6" s="64" t="str">
        <f>IF(EM8="-","【-】","【"&amp;SUBSTITUTE(TEXT(EM8,"#,##0.0"),"-","△")&amp;"】")</f>
        <v>【67.6】</v>
      </c>
      <c r="EN6" s="65" t="e">
        <f>IF(EN8="-",NA(),EN8)</f>
        <v>#N/A</v>
      </c>
      <c r="EO6" s="65" t="e">
        <f t="shared" ref="EO6:EW6" si="14">IF(EO8="-",NA(),EO8)</f>
        <v>#N/A</v>
      </c>
      <c r="EP6" s="65" t="e">
        <f t="shared" si="14"/>
        <v>#N/A</v>
      </c>
      <c r="EQ6" s="65">
        <f t="shared" si="14"/>
        <v>21900042</v>
      </c>
      <c r="ER6" s="65">
        <f t="shared" si="14"/>
        <v>22929466</v>
      </c>
      <c r="ES6" s="65" t="e">
        <f t="shared" si="14"/>
        <v>#N/A</v>
      </c>
      <c r="ET6" s="65" t="e">
        <f t="shared" si="14"/>
        <v>#N/A</v>
      </c>
      <c r="EU6" s="65" t="e">
        <f t="shared" si="14"/>
        <v>#N/A</v>
      </c>
      <c r="EV6" s="65">
        <f t="shared" si="14"/>
        <v>51669762</v>
      </c>
      <c r="EW6" s="65">
        <f t="shared" si="14"/>
        <v>53351028</v>
      </c>
      <c r="EX6" s="65" t="str">
        <f>IF(EX8="-","【-】","【"&amp;SUBSTITUTE(TEXT(EX8,"#,##0"),"-","△")&amp;"】")</f>
        <v>【45,442,498】</v>
      </c>
    </row>
    <row r="7" spans="1:154" s="66" customFormat="1">
      <c r="A7" s="47" t="s">
        <v>127</v>
      </c>
      <c r="B7" s="62">
        <f t="shared" ref="B7:AG7" si="15">B8</f>
        <v>2017</v>
      </c>
      <c r="C7" s="62">
        <f t="shared" si="15"/>
        <v>227510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32</v>
      </c>
      <c r="R7" s="62" t="str">
        <f t="shared" si="15"/>
        <v>対象</v>
      </c>
      <c r="S7" s="62" t="str">
        <f t="shared" si="15"/>
        <v>ド 透 I 未 訓 ガ</v>
      </c>
      <c r="T7" s="62" t="str">
        <f t="shared" si="15"/>
        <v>救 臨 が 感 災 地 輪</v>
      </c>
      <c r="U7" s="63" t="str">
        <f>U8</f>
        <v>-</v>
      </c>
      <c r="V7" s="63">
        <f>V8</f>
        <v>56197</v>
      </c>
      <c r="W7" s="62" t="str">
        <f>W8</f>
        <v>非該当</v>
      </c>
      <c r="X7" s="62" t="str">
        <f t="shared" si="15"/>
        <v>７：１</v>
      </c>
      <c r="Y7" s="63">
        <f t="shared" si="15"/>
        <v>500</v>
      </c>
      <c r="Z7" s="63" t="str">
        <f t="shared" si="15"/>
        <v>-</v>
      </c>
      <c r="AA7" s="63" t="str">
        <f t="shared" si="15"/>
        <v>-</v>
      </c>
      <c r="AB7" s="63" t="str">
        <f t="shared" si="15"/>
        <v>-</v>
      </c>
      <c r="AC7" s="63">
        <f t="shared" si="15"/>
        <v>6</v>
      </c>
      <c r="AD7" s="63">
        <f t="shared" si="15"/>
        <v>506</v>
      </c>
      <c r="AE7" s="63">
        <f t="shared" si="15"/>
        <v>500</v>
      </c>
      <c r="AF7" s="63" t="str">
        <f t="shared" si="15"/>
        <v>-</v>
      </c>
      <c r="AG7" s="63">
        <f t="shared" si="15"/>
        <v>500</v>
      </c>
      <c r="AH7" s="64" t="str">
        <f>AH8</f>
        <v>-</v>
      </c>
      <c r="AI7" s="64" t="str">
        <f t="shared" ref="AI7:AQ7" si="16">AI8</f>
        <v>-</v>
      </c>
      <c r="AJ7" s="64" t="str">
        <f t="shared" si="16"/>
        <v>-</v>
      </c>
      <c r="AK7" s="64">
        <f t="shared" si="16"/>
        <v>101.4</v>
      </c>
      <c r="AL7" s="64">
        <f t="shared" si="16"/>
        <v>99</v>
      </c>
      <c r="AM7" s="64" t="str">
        <f t="shared" si="16"/>
        <v>-</v>
      </c>
      <c r="AN7" s="64" t="str">
        <f t="shared" si="16"/>
        <v>-</v>
      </c>
      <c r="AO7" s="64" t="str">
        <f t="shared" si="16"/>
        <v>-</v>
      </c>
      <c r="AP7" s="64">
        <f t="shared" si="16"/>
        <v>99.8</v>
      </c>
      <c r="AQ7" s="64">
        <f t="shared" si="16"/>
        <v>100.1</v>
      </c>
      <c r="AR7" s="64"/>
      <c r="AS7" s="64" t="str">
        <f>AS8</f>
        <v>-</v>
      </c>
      <c r="AT7" s="64" t="str">
        <f t="shared" ref="AT7:BB7" si="17">AT8</f>
        <v>-</v>
      </c>
      <c r="AU7" s="64" t="str">
        <f t="shared" si="17"/>
        <v>-</v>
      </c>
      <c r="AV7" s="64">
        <f t="shared" si="17"/>
        <v>98.1</v>
      </c>
      <c r="AW7" s="64">
        <f t="shared" si="17"/>
        <v>96.5</v>
      </c>
      <c r="AX7" s="64" t="str">
        <f t="shared" si="17"/>
        <v>-</v>
      </c>
      <c r="AY7" s="64" t="str">
        <f t="shared" si="17"/>
        <v>-</v>
      </c>
      <c r="AZ7" s="64" t="str">
        <f t="shared" si="17"/>
        <v>-</v>
      </c>
      <c r="BA7" s="64">
        <f t="shared" si="17"/>
        <v>93.6</v>
      </c>
      <c r="BB7" s="64">
        <f t="shared" si="17"/>
        <v>94</v>
      </c>
      <c r="BC7" s="64"/>
      <c r="BD7" s="64" t="str">
        <f>BD8</f>
        <v>-</v>
      </c>
      <c r="BE7" s="64" t="str">
        <f t="shared" ref="BE7:BM7" si="18">BE8</f>
        <v>-</v>
      </c>
      <c r="BF7" s="64" t="str">
        <f t="shared" si="18"/>
        <v>-</v>
      </c>
      <c r="BG7" s="64">
        <f t="shared" si="18"/>
        <v>0</v>
      </c>
      <c r="BH7" s="64">
        <f t="shared" si="18"/>
        <v>1</v>
      </c>
      <c r="BI7" s="64" t="str">
        <f t="shared" si="18"/>
        <v>-</v>
      </c>
      <c r="BJ7" s="64" t="str">
        <f t="shared" si="18"/>
        <v>-</v>
      </c>
      <c r="BK7" s="64" t="str">
        <f t="shared" si="18"/>
        <v>-</v>
      </c>
      <c r="BL7" s="64">
        <f t="shared" si="18"/>
        <v>33.9</v>
      </c>
      <c r="BM7" s="64">
        <f t="shared" si="18"/>
        <v>34.9</v>
      </c>
      <c r="BN7" s="64"/>
      <c r="BO7" s="64" t="str">
        <f>BO8</f>
        <v>-</v>
      </c>
      <c r="BP7" s="64" t="str">
        <f t="shared" ref="BP7:BX7" si="19">BP8</f>
        <v>-</v>
      </c>
      <c r="BQ7" s="64" t="str">
        <f t="shared" si="19"/>
        <v>-</v>
      </c>
      <c r="BR7" s="64">
        <f t="shared" si="19"/>
        <v>89.8</v>
      </c>
      <c r="BS7" s="64">
        <f t="shared" si="19"/>
        <v>88.2</v>
      </c>
      <c r="BT7" s="64" t="str">
        <f t="shared" si="19"/>
        <v>-</v>
      </c>
      <c r="BU7" s="64" t="str">
        <f t="shared" si="19"/>
        <v>-</v>
      </c>
      <c r="BV7" s="64" t="str">
        <f t="shared" si="19"/>
        <v>-</v>
      </c>
      <c r="BW7" s="64">
        <f t="shared" si="19"/>
        <v>79.5</v>
      </c>
      <c r="BX7" s="64">
        <f t="shared" si="19"/>
        <v>79.900000000000006</v>
      </c>
      <c r="BY7" s="64"/>
      <c r="BZ7" s="65" t="str">
        <f>BZ8</f>
        <v>-</v>
      </c>
      <c r="CA7" s="65" t="str">
        <f t="shared" ref="CA7:CI7" si="20">CA8</f>
        <v>-</v>
      </c>
      <c r="CB7" s="65" t="str">
        <f t="shared" si="20"/>
        <v>-</v>
      </c>
      <c r="CC7" s="65">
        <f t="shared" si="20"/>
        <v>73295</v>
      </c>
      <c r="CD7" s="65">
        <f t="shared" si="20"/>
        <v>76105</v>
      </c>
      <c r="CE7" s="65" t="str">
        <f t="shared" si="20"/>
        <v>-</v>
      </c>
      <c r="CF7" s="65" t="str">
        <f t="shared" si="20"/>
        <v>-</v>
      </c>
      <c r="CG7" s="65" t="str">
        <f t="shared" si="20"/>
        <v>-</v>
      </c>
      <c r="CH7" s="65">
        <f t="shared" si="20"/>
        <v>64765</v>
      </c>
      <c r="CI7" s="65">
        <f t="shared" si="20"/>
        <v>66228</v>
      </c>
      <c r="CJ7" s="64"/>
      <c r="CK7" s="65" t="str">
        <f>CK8</f>
        <v>-</v>
      </c>
      <c r="CL7" s="65" t="str">
        <f t="shared" ref="CL7:CT7" si="21">CL8</f>
        <v>-</v>
      </c>
      <c r="CM7" s="65" t="str">
        <f t="shared" si="21"/>
        <v>-</v>
      </c>
      <c r="CN7" s="65">
        <f t="shared" si="21"/>
        <v>18168</v>
      </c>
      <c r="CO7" s="65">
        <f t="shared" si="21"/>
        <v>18129</v>
      </c>
      <c r="CP7" s="65" t="str">
        <f t="shared" si="21"/>
        <v>-</v>
      </c>
      <c r="CQ7" s="65" t="str">
        <f t="shared" si="21"/>
        <v>-</v>
      </c>
      <c r="CR7" s="65" t="str">
        <f t="shared" si="21"/>
        <v>-</v>
      </c>
      <c r="CS7" s="65">
        <f t="shared" si="21"/>
        <v>17680</v>
      </c>
      <c r="CT7" s="65">
        <f t="shared" si="21"/>
        <v>18393</v>
      </c>
      <c r="CU7" s="64"/>
      <c r="CV7" s="64" t="str">
        <f>CV8</f>
        <v>-</v>
      </c>
      <c r="CW7" s="64" t="str">
        <f t="shared" ref="CW7:DE7" si="22">CW8</f>
        <v>-</v>
      </c>
      <c r="CX7" s="64" t="str">
        <f t="shared" si="22"/>
        <v>-</v>
      </c>
      <c r="CY7" s="64">
        <f t="shared" si="22"/>
        <v>45</v>
      </c>
      <c r="CZ7" s="64">
        <f t="shared" si="22"/>
        <v>45.9</v>
      </c>
      <c r="DA7" s="64" t="str">
        <f t="shared" si="22"/>
        <v>-</v>
      </c>
      <c r="DB7" s="64" t="str">
        <f t="shared" si="22"/>
        <v>-</v>
      </c>
      <c r="DC7" s="64" t="str">
        <f t="shared" si="22"/>
        <v>-</v>
      </c>
      <c r="DD7" s="64">
        <f t="shared" si="22"/>
        <v>49.2</v>
      </c>
      <c r="DE7" s="64">
        <f t="shared" si="22"/>
        <v>48.7</v>
      </c>
      <c r="DF7" s="64"/>
      <c r="DG7" s="64" t="str">
        <f>DG8</f>
        <v>-</v>
      </c>
      <c r="DH7" s="64" t="str">
        <f t="shared" ref="DH7:DP7" si="23">DH8</f>
        <v>-</v>
      </c>
      <c r="DI7" s="64" t="str">
        <f t="shared" si="23"/>
        <v>-</v>
      </c>
      <c r="DJ7" s="64">
        <f t="shared" si="23"/>
        <v>28.1</v>
      </c>
      <c r="DK7" s="64">
        <f t="shared" si="23"/>
        <v>28.6</v>
      </c>
      <c r="DL7" s="64" t="str">
        <f t="shared" si="23"/>
        <v>-</v>
      </c>
      <c r="DM7" s="64" t="str">
        <f t="shared" si="23"/>
        <v>-</v>
      </c>
      <c r="DN7" s="64" t="str">
        <f t="shared" si="23"/>
        <v>-</v>
      </c>
      <c r="DO7" s="64">
        <f t="shared" si="23"/>
        <v>27.4</v>
      </c>
      <c r="DP7" s="64">
        <f t="shared" si="23"/>
        <v>27.8</v>
      </c>
      <c r="DQ7" s="64"/>
      <c r="DR7" s="64" t="str">
        <f>DR8</f>
        <v>-</v>
      </c>
      <c r="DS7" s="64" t="str">
        <f t="shared" ref="DS7:EA7" si="24">DS8</f>
        <v>-</v>
      </c>
      <c r="DT7" s="64" t="str">
        <f t="shared" si="24"/>
        <v>-</v>
      </c>
      <c r="DU7" s="64">
        <f t="shared" si="24"/>
        <v>11.5</v>
      </c>
      <c r="DV7" s="64">
        <f t="shared" si="24"/>
        <v>22.8</v>
      </c>
      <c r="DW7" s="64" t="str">
        <f t="shared" si="24"/>
        <v>-</v>
      </c>
      <c r="DX7" s="64" t="str">
        <f t="shared" si="24"/>
        <v>-</v>
      </c>
      <c r="DY7" s="64" t="str">
        <f t="shared" si="24"/>
        <v>-</v>
      </c>
      <c r="DZ7" s="64">
        <f t="shared" si="24"/>
        <v>51.2</v>
      </c>
      <c r="EA7" s="64">
        <f t="shared" si="24"/>
        <v>52</v>
      </c>
      <c r="EB7" s="64"/>
      <c r="EC7" s="64" t="str">
        <f>EC8</f>
        <v>-</v>
      </c>
      <c r="ED7" s="64" t="str">
        <f t="shared" ref="ED7:EL7" si="25">ED8</f>
        <v>-</v>
      </c>
      <c r="EE7" s="64" t="str">
        <f t="shared" si="25"/>
        <v>-</v>
      </c>
      <c r="EF7" s="64">
        <f t="shared" si="25"/>
        <v>20.9</v>
      </c>
      <c r="EG7" s="64">
        <f t="shared" si="25"/>
        <v>40.9</v>
      </c>
      <c r="EH7" s="64" t="str">
        <f t="shared" si="25"/>
        <v>-</v>
      </c>
      <c r="EI7" s="64" t="str">
        <f t="shared" si="25"/>
        <v>-</v>
      </c>
      <c r="EJ7" s="64" t="str">
        <f t="shared" si="25"/>
        <v>-</v>
      </c>
      <c r="EK7" s="64">
        <f t="shared" si="25"/>
        <v>64.3</v>
      </c>
      <c r="EL7" s="64">
        <f t="shared" si="25"/>
        <v>66</v>
      </c>
      <c r="EM7" s="64"/>
      <c r="EN7" s="65" t="str">
        <f>EN8</f>
        <v>-</v>
      </c>
      <c r="EO7" s="65" t="str">
        <f t="shared" ref="EO7:EW7" si="26">EO8</f>
        <v>-</v>
      </c>
      <c r="EP7" s="65" t="str">
        <f t="shared" si="26"/>
        <v>-</v>
      </c>
      <c r="EQ7" s="65">
        <f t="shared" si="26"/>
        <v>21900042</v>
      </c>
      <c r="ER7" s="65">
        <f t="shared" si="26"/>
        <v>22929466</v>
      </c>
      <c r="ES7" s="65" t="str">
        <f t="shared" si="26"/>
        <v>-</v>
      </c>
      <c r="ET7" s="65" t="str">
        <f t="shared" si="26"/>
        <v>-</v>
      </c>
      <c r="EU7" s="65" t="str">
        <f t="shared" si="26"/>
        <v>-</v>
      </c>
      <c r="EV7" s="65">
        <f t="shared" si="26"/>
        <v>51669762</v>
      </c>
      <c r="EW7" s="65">
        <f t="shared" si="26"/>
        <v>53351028</v>
      </c>
      <c r="EX7" s="65"/>
    </row>
    <row r="8" spans="1:154" s="66" customFormat="1">
      <c r="A8" s="47"/>
      <c r="B8" s="67">
        <v>2017</v>
      </c>
      <c r="C8" s="67">
        <v>227510</v>
      </c>
      <c r="D8" s="67">
        <v>46</v>
      </c>
      <c r="E8" s="67">
        <v>6</v>
      </c>
      <c r="F8" s="67">
        <v>0</v>
      </c>
      <c r="G8" s="67">
        <v>1</v>
      </c>
      <c r="H8" s="67" t="s">
        <v>128</v>
      </c>
      <c r="I8" s="67" t="s">
        <v>129</v>
      </c>
      <c r="J8" s="67" t="s">
        <v>129</v>
      </c>
      <c r="K8" s="67" t="s">
        <v>130</v>
      </c>
      <c r="L8" s="67" t="s">
        <v>131</v>
      </c>
      <c r="M8" s="67" t="s">
        <v>132</v>
      </c>
      <c r="N8" s="67" t="s">
        <v>133</v>
      </c>
      <c r="O8" s="67" t="s">
        <v>134</v>
      </c>
      <c r="P8" s="67" t="s">
        <v>135</v>
      </c>
      <c r="Q8" s="68">
        <v>32</v>
      </c>
      <c r="R8" s="67" t="s">
        <v>136</v>
      </c>
      <c r="S8" s="67" t="s">
        <v>137</v>
      </c>
      <c r="T8" s="67" t="s">
        <v>138</v>
      </c>
      <c r="U8" s="68" t="s">
        <v>139</v>
      </c>
      <c r="V8" s="68">
        <v>56197</v>
      </c>
      <c r="W8" s="67" t="s">
        <v>140</v>
      </c>
      <c r="X8" s="69" t="s">
        <v>141</v>
      </c>
      <c r="Y8" s="68">
        <v>500</v>
      </c>
      <c r="Z8" s="68" t="s">
        <v>139</v>
      </c>
      <c r="AA8" s="68" t="s">
        <v>139</v>
      </c>
      <c r="AB8" s="68" t="s">
        <v>139</v>
      </c>
      <c r="AC8" s="68">
        <v>6</v>
      </c>
      <c r="AD8" s="68">
        <v>506</v>
      </c>
      <c r="AE8" s="68">
        <v>500</v>
      </c>
      <c r="AF8" s="68" t="s">
        <v>139</v>
      </c>
      <c r="AG8" s="68">
        <v>500</v>
      </c>
      <c r="AH8" s="70" t="s">
        <v>139</v>
      </c>
      <c r="AI8" s="70" t="s">
        <v>139</v>
      </c>
      <c r="AJ8" s="70" t="s">
        <v>139</v>
      </c>
      <c r="AK8" s="70">
        <v>101.4</v>
      </c>
      <c r="AL8" s="70">
        <v>99</v>
      </c>
      <c r="AM8" s="70" t="s">
        <v>139</v>
      </c>
      <c r="AN8" s="70" t="s">
        <v>139</v>
      </c>
      <c r="AO8" s="70" t="s">
        <v>139</v>
      </c>
      <c r="AP8" s="70">
        <v>99.8</v>
      </c>
      <c r="AQ8" s="70">
        <v>100.1</v>
      </c>
      <c r="AR8" s="70">
        <v>98.5</v>
      </c>
      <c r="AS8" s="70" t="s">
        <v>139</v>
      </c>
      <c r="AT8" s="70" t="s">
        <v>139</v>
      </c>
      <c r="AU8" s="70" t="s">
        <v>139</v>
      </c>
      <c r="AV8" s="70">
        <v>98.1</v>
      </c>
      <c r="AW8" s="70">
        <v>96.5</v>
      </c>
      <c r="AX8" s="70" t="s">
        <v>139</v>
      </c>
      <c r="AY8" s="70" t="s">
        <v>139</v>
      </c>
      <c r="AZ8" s="70" t="s">
        <v>139</v>
      </c>
      <c r="BA8" s="70">
        <v>93.6</v>
      </c>
      <c r="BB8" s="70">
        <v>94</v>
      </c>
      <c r="BC8" s="70">
        <v>89.7</v>
      </c>
      <c r="BD8" s="71" t="s">
        <v>139</v>
      </c>
      <c r="BE8" s="71" t="s">
        <v>139</v>
      </c>
      <c r="BF8" s="71" t="s">
        <v>139</v>
      </c>
      <c r="BG8" s="71">
        <v>0</v>
      </c>
      <c r="BH8" s="71">
        <v>1</v>
      </c>
      <c r="BI8" s="71" t="s">
        <v>139</v>
      </c>
      <c r="BJ8" s="71" t="s">
        <v>139</v>
      </c>
      <c r="BK8" s="71" t="s">
        <v>139</v>
      </c>
      <c r="BL8" s="71">
        <v>33.9</v>
      </c>
      <c r="BM8" s="71">
        <v>34.9</v>
      </c>
      <c r="BN8" s="71">
        <v>64.7</v>
      </c>
      <c r="BO8" s="70" t="s">
        <v>139</v>
      </c>
      <c r="BP8" s="70" t="s">
        <v>139</v>
      </c>
      <c r="BQ8" s="70" t="s">
        <v>139</v>
      </c>
      <c r="BR8" s="70">
        <v>89.8</v>
      </c>
      <c r="BS8" s="70">
        <v>88.2</v>
      </c>
      <c r="BT8" s="70" t="s">
        <v>139</v>
      </c>
      <c r="BU8" s="70" t="s">
        <v>139</v>
      </c>
      <c r="BV8" s="70" t="s">
        <v>139</v>
      </c>
      <c r="BW8" s="70">
        <v>79.5</v>
      </c>
      <c r="BX8" s="70">
        <v>79.900000000000006</v>
      </c>
      <c r="BY8" s="70">
        <v>74.8</v>
      </c>
      <c r="BZ8" s="71" t="s">
        <v>139</v>
      </c>
      <c r="CA8" s="71" t="s">
        <v>139</v>
      </c>
      <c r="CB8" s="71" t="s">
        <v>139</v>
      </c>
      <c r="CC8" s="71">
        <v>73295</v>
      </c>
      <c r="CD8" s="71">
        <v>76105</v>
      </c>
      <c r="CE8" s="71" t="s">
        <v>139</v>
      </c>
      <c r="CF8" s="71" t="s">
        <v>139</v>
      </c>
      <c r="CG8" s="71" t="s">
        <v>139</v>
      </c>
      <c r="CH8" s="71">
        <v>64765</v>
      </c>
      <c r="CI8" s="71">
        <v>66228</v>
      </c>
      <c r="CJ8" s="70">
        <v>50718</v>
      </c>
      <c r="CK8" s="71" t="s">
        <v>139</v>
      </c>
      <c r="CL8" s="71" t="s">
        <v>139</v>
      </c>
      <c r="CM8" s="71" t="s">
        <v>139</v>
      </c>
      <c r="CN8" s="71">
        <v>18168</v>
      </c>
      <c r="CO8" s="71">
        <v>18129</v>
      </c>
      <c r="CP8" s="71" t="s">
        <v>139</v>
      </c>
      <c r="CQ8" s="71" t="s">
        <v>139</v>
      </c>
      <c r="CR8" s="71" t="s">
        <v>139</v>
      </c>
      <c r="CS8" s="71">
        <v>17680</v>
      </c>
      <c r="CT8" s="71">
        <v>18393</v>
      </c>
      <c r="CU8" s="70">
        <v>14202</v>
      </c>
      <c r="CV8" s="71" t="s">
        <v>139</v>
      </c>
      <c r="CW8" s="71" t="s">
        <v>139</v>
      </c>
      <c r="CX8" s="71" t="s">
        <v>139</v>
      </c>
      <c r="CY8" s="71">
        <v>45</v>
      </c>
      <c r="CZ8" s="71">
        <v>45.9</v>
      </c>
      <c r="DA8" s="71" t="s">
        <v>139</v>
      </c>
      <c r="DB8" s="71" t="s">
        <v>139</v>
      </c>
      <c r="DC8" s="71" t="s">
        <v>139</v>
      </c>
      <c r="DD8" s="71">
        <v>49.2</v>
      </c>
      <c r="DE8" s="71">
        <v>48.7</v>
      </c>
      <c r="DF8" s="71">
        <v>55</v>
      </c>
      <c r="DG8" s="71" t="s">
        <v>139</v>
      </c>
      <c r="DH8" s="71" t="s">
        <v>139</v>
      </c>
      <c r="DI8" s="71" t="s">
        <v>139</v>
      </c>
      <c r="DJ8" s="71">
        <v>28.1</v>
      </c>
      <c r="DK8" s="71">
        <v>28.6</v>
      </c>
      <c r="DL8" s="71" t="s">
        <v>139</v>
      </c>
      <c r="DM8" s="71" t="s">
        <v>139</v>
      </c>
      <c r="DN8" s="71" t="s">
        <v>139</v>
      </c>
      <c r="DO8" s="71">
        <v>27.4</v>
      </c>
      <c r="DP8" s="71">
        <v>27.8</v>
      </c>
      <c r="DQ8" s="71">
        <v>24.3</v>
      </c>
      <c r="DR8" s="70" t="s">
        <v>139</v>
      </c>
      <c r="DS8" s="70" t="s">
        <v>139</v>
      </c>
      <c r="DT8" s="70" t="s">
        <v>139</v>
      </c>
      <c r="DU8" s="70">
        <v>11.5</v>
      </c>
      <c r="DV8" s="70">
        <v>22.8</v>
      </c>
      <c r="DW8" s="70" t="s">
        <v>139</v>
      </c>
      <c r="DX8" s="70" t="s">
        <v>139</v>
      </c>
      <c r="DY8" s="70" t="s">
        <v>139</v>
      </c>
      <c r="DZ8" s="70">
        <v>51.2</v>
      </c>
      <c r="EA8" s="70">
        <v>52</v>
      </c>
      <c r="EB8" s="70">
        <v>51.6</v>
      </c>
      <c r="EC8" s="70" t="s">
        <v>139</v>
      </c>
      <c r="ED8" s="70" t="s">
        <v>139</v>
      </c>
      <c r="EE8" s="70" t="s">
        <v>139</v>
      </c>
      <c r="EF8" s="70">
        <v>20.9</v>
      </c>
      <c r="EG8" s="70">
        <v>40.9</v>
      </c>
      <c r="EH8" s="70" t="s">
        <v>139</v>
      </c>
      <c r="EI8" s="70" t="s">
        <v>139</v>
      </c>
      <c r="EJ8" s="70" t="s">
        <v>139</v>
      </c>
      <c r="EK8" s="70">
        <v>64.3</v>
      </c>
      <c r="EL8" s="70">
        <v>66</v>
      </c>
      <c r="EM8" s="70">
        <v>67.599999999999994</v>
      </c>
      <c r="EN8" s="71" t="s">
        <v>139</v>
      </c>
      <c r="EO8" s="71" t="s">
        <v>139</v>
      </c>
      <c r="EP8" s="71" t="s">
        <v>139</v>
      </c>
      <c r="EQ8" s="71">
        <v>21900042</v>
      </c>
      <c r="ER8" s="71">
        <v>22929466</v>
      </c>
      <c r="ES8" s="71" t="s">
        <v>139</v>
      </c>
      <c r="ET8" s="71" t="s">
        <v>139</v>
      </c>
      <c r="EU8" s="71" t="s">
        <v>139</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2019-01-29T01:22:32Z</cp:lastPrinted>
  <dcterms:created xsi:type="dcterms:W3CDTF">2018-12-07T10:44:05Z</dcterms:created>
  <dcterms:modified xsi:type="dcterms:W3CDTF">2019-02-05T08:26:08Z</dcterms:modified>
  <cp:category/>
</cp:coreProperties>
</file>