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3 地域開発事業係\02 決算統計\29年決算（H30作業）\99 経営比較分析表\06 団体への分析依頼\05団体回答\02駐車場事業\057浜松市\"/>
    </mc:Choice>
  </mc:AlternateContent>
  <workbookProtection workbookAlgorithmName="SHA-512" workbookHashValue="1XKRJtPu7DYY/07Fs/tCSaPVugArhUiQvtxFr+6m4lT4lQsriwEaYcGpZPXuKqMLknsSq7HdGNzF9Ms1KfuzSQ==" workbookSaltValue="EsztGHiLMYi09ShnNdfCiQ==" workbookSpinCount="100000" lockStructure="1"/>
  <bookViews>
    <workbookView xWindow="0" yWindow="12" windowWidth="15360" windowHeight="7620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DP7" i="5"/>
  <c r="DO7" i="5"/>
  <c r="DN7" i="5"/>
  <c r="DM7" i="5"/>
  <c r="DL7" i="5"/>
  <c r="DK7" i="5"/>
  <c r="DI7" i="5"/>
  <c r="MI78" i="4" s="1"/>
  <c r="DH7" i="5"/>
  <c r="DG7" i="5"/>
  <c r="DF7" i="5"/>
  <c r="DE7" i="5"/>
  <c r="KA78" i="4" s="1"/>
  <c r="DD7" i="5"/>
  <c r="DC7" i="5"/>
  <c r="DB7" i="5"/>
  <c r="DA7" i="5"/>
  <c r="CZ7" i="5"/>
  <c r="CN7" i="5"/>
  <c r="CM7" i="5"/>
  <c r="BZ7" i="5"/>
  <c r="MA53" i="4" s="1"/>
  <c r="BY7" i="5"/>
  <c r="BX7" i="5"/>
  <c r="BW7" i="5"/>
  <c r="BV7" i="5"/>
  <c r="JC53" i="4" s="1"/>
  <c r="BU7" i="5"/>
  <c r="BT7" i="5"/>
  <c r="BS7" i="5"/>
  <c r="BR7" i="5"/>
  <c r="BQ7" i="5"/>
  <c r="BO7" i="5"/>
  <c r="BN7" i="5"/>
  <c r="BM7" i="5"/>
  <c r="FX53" i="4" s="1"/>
  <c r="BL7" i="5"/>
  <c r="BK7" i="5"/>
  <c r="BJ7" i="5"/>
  <c r="BI7" i="5"/>
  <c r="GQ52" i="4" s="1"/>
  <c r="BH7" i="5"/>
  <c r="BG7" i="5"/>
  <c r="BF7" i="5"/>
  <c r="BD7" i="5"/>
  <c r="BC7" i="5"/>
  <c r="BB7" i="5"/>
  <c r="BA7" i="5"/>
  <c r="AZ7" i="5"/>
  <c r="AY7" i="5"/>
  <c r="AX7" i="5"/>
  <c r="AW7" i="5"/>
  <c r="AV7" i="5"/>
  <c r="AN52" i="4" s="1"/>
  <c r="AU7" i="5"/>
  <c r="AS7" i="5"/>
  <c r="AR7" i="5"/>
  <c r="AQ7" i="5"/>
  <c r="FX32" i="4" s="1"/>
  <c r="AP7" i="5"/>
  <c r="AO7" i="5"/>
  <c r="AN7" i="5"/>
  <c r="AM7" i="5"/>
  <c r="AL7" i="5"/>
  <c r="AK7" i="5"/>
  <c r="AJ7" i="5"/>
  <c r="AH7" i="5"/>
  <c r="CS32" i="4" s="1"/>
  <c r="AG7" i="5"/>
  <c r="AF7" i="5"/>
  <c r="AE7" i="5"/>
  <c r="AD7" i="5"/>
  <c r="U32" i="4" s="1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FJ8" i="4" s="1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LT7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LH53" i="4"/>
  <c r="KO53" i="4"/>
  <c r="JV53" i="4"/>
  <c r="HJ53" i="4"/>
  <c r="GQ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FX52" i="4"/>
  <c r="FE52" i="4"/>
  <c r="EL52" i="4"/>
  <c r="CS52" i="4"/>
  <c r="BZ52" i="4"/>
  <c r="BG52" i="4"/>
  <c r="U52" i="4"/>
  <c r="MA32" i="4"/>
  <c r="LH32" i="4"/>
  <c r="JV32" i="4"/>
  <c r="JC32" i="4"/>
  <c r="HJ32" i="4"/>
  <c r="GQ32" i="4"/>
  <c r="FE32" i="4"/>
  <c r="EL32" i="4"/>
  <c r="BZ32" i="4"/>
  <c r="BG32" i="4"/>
  <c r="AN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DU8" i="4"/>
  <c r="CF8" i="4"/>
  <c r="AQ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FX30" i="4"/>
  <c r="BG30" i="4"/>
  <c r="AV76" i="4"/>
  <c r="KO51" i="4"/>
  <c r="FX51" i="4"/>
  <c r="KO30" i="4"/>
  <c r="HP76" i="4"/>
  <c r="LE76" i="4"/>
  <c r="BG51" i="4"/>
  <c r="HA76" i="4"/>
  <c r="AN51" i="4"/>
  <c r="FE30" i="4"/>
  <c r="AN30" i="4"/>
  <c r="AG76" i="4"/>
  <c r="KP76" i="4"/>
  <c r="FE51" i="4"/>
  <c r="JV30" i="4"/>
  <c r="JV51" i="4"/>
  <c r="KA76" i="4"/>
  <c r="EL51" i="4"/>
  <c r="JC30" i="4"/>
  <c r="GL76" i="4"/>
  <c r="U51" i="4"/>
  <c r="EL30" i="4"/>
  <c r="JC51" i="4"/>
  <c r="U30" i="4"/>
  <c r="R76" i="4"/>
</calcChain>
</file>

<file path=xl/sharedStrings.xml><?xml version="1.0" encoding="utf-8"?>
<sst xmlns="http://schemas.openxmlformats.org/spreadsheetml/2006/main" count="287" uniqueCount="138">
  <si>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</si>
  <si>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</si>
  <si>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</si>
  <si>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</si>
  <si>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</si>
  <si>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</si>
  <si>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</si>
  <si>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</si>
  <si>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</si>
  <si>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</si>
  <si>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</si>
  <si>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</si>
  <si>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</si>
  <si>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</si>
  <si>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</si>
  <si>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</si>
  <si>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</si>
  <si>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</si>
  <si>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</si>
  <si>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</si>
  <si>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</si>
  <si>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</si>
  <si>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</si>
  <si>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</si>
  <si>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</si>
  <si>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</si>
  <si>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</si>
  <si>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</si>
  <si>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</si>
  <si>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</si>
  <si>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</si>
  <si>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</si>
  <si>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</si>
  <si>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</si>
  <si>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</si>
  <si>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</si>
  <si>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</si>
  <si>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</si>
  <si>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</si>
  <si>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</si>
  <si>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</si>
  <si>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</si>
  <si>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</si>
  <si>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</si>
  <si>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</si>
  <si>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</si>
  <si>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</si>
  <si>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</si>
  <si>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</si>
  <si>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</si>
  <si>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</si>
  <si>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</si>
  <si>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</si>
  <si>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</si>
  <si>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</si>
  <si>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</si>
  <si>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</si>
  <si>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</si>
  <si>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</si>
  <si>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</si>
  <si>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</si>
  <si>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</si>
  <si>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</si>
  <si>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</si>
  <si>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</si>
  <si>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</si>
  <si>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</si>
  <si>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</si>
  <si>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</si>
  <si>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</si>
  <si>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</si>
  <si>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</si>
  <si>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</si>
  <si>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</si>
  <si>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</si>
  <si>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</si>
  <si>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</si>
  <si>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</si>
  <si>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</si>
  <si>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</si>
  <si>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</si>
  <si>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</si>
  <si>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</si>
  <si>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</si>
  <si>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</si>
  <si>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</si>
  <si>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</si>
  <si>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</si>
  <si>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</si>
  <si>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</si>
  <si>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</si>
  <si>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</si>
  <si>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</si>
  <si>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</si>
  <si>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</si>
  <si>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</si>
  <si>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</si>
  <si>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</si>
  <si>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</si>
  <si>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</si>
  <si>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</si>
  <si>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</si>
  <si>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</si>
  <si>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</si>
  <si>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</si>
  <si>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</si>
  <si>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</si>
  <si>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</si>
  <si>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</si>
  <si>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</si>
  <si>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</si>
  <si>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</si>
  <si>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</si>
  <si>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</si>
  <si>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</si>
  <si>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</si>
  <si>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静岡県　浜松市</t>
  </si>
  <si>
    <t>新川南駐車場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</si>
  <si>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</si>
  <si>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</si>
  <si>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</si>
  <si>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</si>
  <si>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</si>
  <si>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</si>
  <si>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</si>
  <si>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</si>
  <si>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</si>
  <si>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</si>
  <si>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</si>
  <si>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</si>
  <si>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</si>
  <si>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</si>
  <si>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</si>
  <si>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</si>
  <si>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平面の無人駐車場であるため、経営上は良好な状況であるが、完成より45年以上経過していることから、近隣の駐車場需要や施設の健全性を調査し、今後のあり方について検討を進める。</t>
    <rPh sb="1" eb="3">
      <t>ヘイメン</t>
    </rPh>
    <rPh sb="4" eb="6">
      <t>ムジン</t>
    </rPh>
    <rPh sb="6" eb="8">
      <t>チュウシャ</t>
    </rPh>
    <rPh sb="8" eb="9">
      <t>ジョウ</t>
    </rPh>
    <rPh sb="15" eb="17">
      <t>ケイエイ</t>
    </rPh>
    <rPh sb="17" eb="18">
      <t>ジョウ</t>
    </rPh>
    <rPh sb="19" eb="21">
      <t>リョウコウ</t>
    </rPh>
    <rPh sb="22" eb="24">
      <t>ジョウキョウ</t>
    </rPh>
    <rPh sb="29" eb="31">
      <t>カンセイ</t>
    </rPh>
    <rPh sb="35" eb="38">
      <t>ネンイジョウ</t>
    </rPh>
    <rPh sb="38" eb="40">
      <t>ケイカ</t>
    </rPh>
    <rPh sb="49" eb="51">
      <t>キンリン</t>
    </rPh>
    <rPh sb="52" eb="55">
      <t>チュウシャジョウ</t>
    </rPh>
    <rPh sb="55" eb="57">
      <t>ジュヨウ</t>
    </rPh>
    <rPh sb="58" eb="60">
      <t>シセツ</t>
    </rPh>
    <rPh sb="61" eb="64">
      <t>ケンゼンセイ</t>
    </rPh>
    <rPh sb="65" eb="67">
      <t>チョウサ</t>
    </rPh>
    <rPh sb="69" eb="71">
      <t>コンゴ</t>
    </rPh>
    <rPh sb="74" eb="75">
      <t>カタ</t>
    </rPh>
    <rPh sb="79" eb="81">
      <t>ケントウ</t>
    </rPh>
    <rPh sb="82" eb="83">
      <t>スス</t>
    </rPh>
    <phoneticPr fontId="5"/>
  </si>
  <si>
    <t>　本駐車場は、普通河川上の平面駐車場であるため⑦敷地の地価はない。また、企業債もない。</t>
    <phoneticPr fontId="5"/>
  </si>
  <si>
    <t>　周辺の民間駐車場事業者の状況により影響を受けるが、⑪稼働率は順調に推移している。</t>
    <rPh sb="13" eb="15">
      <t>ジョウキョウ</t>
    </rPh>
    <rPh sb="18" eb="20">
      <t>エイキョウ</t>
    </rPh>
    <rPh sb="21" eb="22">
      <t>ウ</t>
    </rPh>
    <rPh sb="27" eb="29">
      <t>カドウ</t>
    </rPh>
    <rPh sb="29" eb="30">
      <t>リツ</t>
    </rPh>
    <rPh sb="31" eb="33">
      <t>ジュンチョウ</t>
    </rPh>
    <rPh sb="34" eb="36">
      <t>スイイ</t>
    </rPh>
    <phoneticPr fontId="5"/>
  </si>
  <si>
    <t>　本駐車場は収容台数82台の小規模な無人の平面駐車場である。そのため、事業規模が小さく、小額の修繕工事であっても指標への影響が大きいため、各経営指標において、年度間で大きな増減が生じているものの、一貫して他会計補助金を要しておらず独立採算制を保っており、概ね順調に運営されているものと考える</t>
    <rPh sb="1" eb="2">
      <t>ホン</t>
    </rPh>
    <rPh sb="2" eb="5">
      <t>チュウシャジョウ</t>
    </rPh>
    <rPh sb="6" eb="8">
      <t>シュウヨウ</t>
    </rPh>
    <rPh sb="8" eb="10">
      <t>ダイスウ</t>
    </rPh>
    <rPh sb="12" eb="13">
      <t>ダイ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</si>
</sst>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562.1</c:v>
                </c:pt>
                <c:pt idx="1">
                  <c:v>653.20000000000005</c:v>
                </c:pt>
                <c:pt idx="2">
                  <c:v>1099.5999999999999</c:v>
                </c:pt>
                <c:pt idx="3">
                  <c:v>439.7</c:v>
                </c:pt>
                <c:pt idx="4">
                  <c:v>374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23-4788-B444-124EB73FD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555392"/>
        <c:axId val="271555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23-4788-B444-124EB73FD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555392"/>
        <c:axId val="271555784"/>
      </c:lineChart>
      <c:dateAx>
        <c:axId val="271555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1555784"/>
        <c:crosses val="autoZero"/>
        <c:auto val="1"/>
        <c:lblOffset val="100"/>
        <c:baseTimeUnit val="years"/>
      </c:dateAx>
      <c:valAx>
        <c:axId val="271555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71555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BC-462E-BE90-11AA7C4D4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556568"/>
        <c:axId val="27155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BC-462E-BE90-11AA7C4D4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556568"/>
        <c:axId val="271556960"/>
      </c:lineChart>
      <c:dateAx>
        <c:axId val="271556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1556960"/>
        <c:crosses val="autoZero"/>
        <c:auto val="1"/>
        <c:lblOffset val="100"/>
        <c:baseTimeUnit val="years"/>
      </c:dateAx>
      <c:valAx>
        <c:axId val="27155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71556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07-463B-B527-152D3E59D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311704"/>
        <c:axId val="27331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07-463B-B527-152D3E59D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311704"/>
        <c:axId val="273312096"/>
      </c:lineChart>
      <c:dateAx>
        <c:axId val="273311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3312096"/>
        <c:crosses val="autoZero"/>
        <c:auto val="1"/>
        <c:lblOffset val="100"/>
        <c:baseTimeUnit val="years"/>
      </c:dateAx>
      <c:valAx>
        <c:axId val="27331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73311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46-421C-8DF8-685707FBF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312880"/>
        <c:axId val="273313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46-421C-8DF8-685707FBF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312880"/>
        <c:axId val="273313272"/>
      </c:lineChart>
      <c:dateAx>
        <c:axId val="27331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3313272"/>
        <c:crosses val="autoZero"/>
        <c:auto val="1"/>
        <c:lblOffset val="100"/>
        <c:baseTimeUnit val="years"/>
      </c:dateAx>
      <c:valAx>
        <c:axId val="273313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7331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6C-477A-8533-471B3D03B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041784"/>
        <c:axId val="27304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6C-477A-8533-471B3D03B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041784"/>
        <c:axId val="273042176"/>
      </c:lineChart>
      <c:dateAx>
        <c:axId val="273041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3042176"/>
        <c:crosses val="autoZero"/>
        <c:auto val="1"/>
        <c:lblOffset val="100"/>
        <c:baseTimeUnit val="years"/>
      </c:dateAx>
      <c:valAx>
        <c:axId val="27304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73041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0B-4199-A682-A2978E698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042960"/>
        <c:axId val="273043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0B-4199-A682-A2978E698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042960"/>
        <c:axId val="273043352"/>
      </c:lineChart>
      <c:dateAx>
        <c:axId val="27304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3043352"/>
        <c:crosses val="autoZero"/>
        <c:auto val="1"/>
        <c:lblOffset val="100"/>
        <c:baseTimeUnit val="years"/>
      </c:dateAx>
      <c:valAx>
        <c:axId val="273043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73042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148.80000000000001</c:v>
                </c:pt>
                <c:pt idx="1">
                  <c:v>164.6</c:v>
                </c:pt>
                <c:pt idx="2">
                  <c:v>143.9</c:v>
                </c:pt>
                <c:pt idx="3">
                  <c:v>179.3</c:v>
                </c:pt>
                <c:pt idx="4">
                  <c:v>173.2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11-4088-9DAC-FE4886462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044136"/>
        <c:axId val="27304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11-4088-9DAC-FE4886462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044136"/>
        <c:axId val="273044528"/>
      </c:lineChart>
      <c:dateAx>
        <c:axId val="273044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3044528"/>
        <c:crosses val="autoZero"/>
        <c:auto val="1"/>
        <c:lblOffset val="100"/>
        <c:baseTimeUnit val="years"/>
      </c:dateAx>
      <c:valAx>
        <c:axId val="27304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73044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82.2</c:v>
                </c:pt>
                <c:pt idx="1">
                  <c:v>84.7</c:v>
                </c:pt>
                <c:pt idx="2">
                  <c:v>90.9</c:v>
                </c:pt>
                <c:pt idx="3">
                  <c:v>77.3</c:v>
                </c:pt>
                <c:pt idx="4">
                  <c:v>26.7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D6-42E8-AC56-4856F1544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041392"/>
        <c:axId val="273315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D6-42E8-AC56-4856F1544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041392"/>
        <c:axId val="273315232"/>
      </c:lineChart>
      <c:dateAx>
        <c:axId val="273041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3315232"/>
        <c:crosses val="autoZero"/>
        <c:auto val="1"/>
        <c:lblOffset val="100"/>
        <c:baseTimeUnit val="years"/>
      </c:dateAx>
      <c:valAx>
        <c:axId val="273315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73041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14410</c:v>
                </c:pt>
                <c:pt idx="1">
                  <c:v>16849</c:v>
                </c:pt>
                <c:pt idx="2">
                  <c:v>18349</c:v>
                </c:pt>
                <c:pt idx="3">
                  <c:v>17346</c:v>
                </c:pt>
                <c:pt idx="4">
                  <c:v>17896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C4-421D-901C-C85F837D7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314448"/>
        <c:axId val="273314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C4-421D-901C-C85F837D7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314448"/>
        <c:axId val="273314056"/>
      </c:lineChart>
      <c:dateAx>
        <c:axId val="273314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3314056"/>
        <c:crosses val="autoZero"/>
        <c:auto val="1"/>
        <c:lblOffset val="100"/>
        <c:baseTimeUnit val="years"/>
      </c:dateAx>
      <c:valAx>
        <c:axId val="273314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73314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S1" zoomScale="85" zoomScaleNormal="85" zoomScaleSheetLayoutView="70" workbookViewId="0">
      <selection activeCell="BT1" sqref="BT1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2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2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9" t="str">
        <f>データ!H6&amp;"　"&amp;データ!I6</f>
        <v>静岡県浜松市　新川南駐車場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2" t="str">
        <f>データ!J7</f>
        <v>法非適用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Ａ３Ｂ１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非設置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駅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無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2060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124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広場式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47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82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>
        <f>データ!W7</f>
        <v>300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利用料金制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137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562.1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653.20000000000005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1099.5999999999999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439.7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374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148.80000000000001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164.6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143.9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179.3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173.2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410.7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385.5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419.4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509.2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4.5999999999999996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3.2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2.9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6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252.6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252.8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269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276.60000000000002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274.8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135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136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82.2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84.7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90.9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77.3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26.7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14410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16849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18349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17346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17896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27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23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22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16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21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37.6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40.700000000000003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38.200000000000003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34.6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37.6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6777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7496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6967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7138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8131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134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0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89000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2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2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84.4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78.400000000000006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70.5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62.4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EtKsFla6BkQhlS/Nieg+f+GeefXqMpmZBwAs/clt9J/O30+ruNJK28mWTFz2le6TnekTFf+qZeFdRzEm6oKTSg==" saltValue="SNr/57mlzIodkscNjC1KRg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2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99</v>
      </c>
      <c r="AL5" s="59" t="s">
        <v>100</v>
      </c>
      <c r="AM5" s="59" t="s">
        <v>101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109</v>
      </c>
      <c r="AW5" s="59" t="s">
        <v>100</v>
      </c>
      <c r="AX5" s="59" t="s">
        <v>101</v>
      </c>
      <c r="AY5" s="59" t="s">
        <v>102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99</v>
      </c>
      <c r="BH5" s="59" t="s">
        <v>100</v>
      </c>
      <c r="BI5" s="59" t="s">
        <v>101</v>
      </c>
      <c r="BJ5" s="59" t="s">
        <v>110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111</v>
      </c>
      <c r="BR5" s="59" t="s">
        <v>99</v>
      </c>
      <c r="BS5" s="59" t="s">
        <v>100</v>
      </c>
      <c r="BT5" s="59" t="s">
        <v>101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98</v>
      </c>
      <c r="CC5" s="59" t="s">
        <v>99</v>
      </c>
      <c r="CD5" s="59" t="s">
        <v>100</v>
      </c>
      <c r="CE5" s="59" t="s">
        <v>101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98</v>
      </c>
      <c r="CP5" s="59" t="s">
        <v>99</v>
      </c>
      <c r="CQ5" s="59" t="s">
        <v>100</v>
      </c>
      <c r="CR5" s="59" t="s">
        <v>101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99</v>
      </c>
      <c r="DB5" s="59" t="s">
        <v>100</v>
      </c>
      <c r="DC5" s="59" t="s">
        <v>101</v>
      </c>
      <c r="DD5" s="59" t="s">
        <v>102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99</v>
      </c>
      <c r="DM5" s="59" t="s">
        <v>100</v>
      </c>
      <c r="DN5" s="59" t="s">
        <v>101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2">
      <c r="A6" s="49" t="s">
        <v>112</v>
      </c>
      <c r="B6" s="60">
        <f>B8</f>
        <v>2017</v>
      </c>
      <c r="C6" s="60">
        <f t="shared" ref="C6:X6" si="1">C8</f>
        <v>221309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静岡県浜松市</v>
      </c>
      <c r="I6" s="60" t="str">
        <f t="shared" si="1"/>
        <v>新川南駐車場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47</v>
      </c>
      <c r="S6" s="62" t="str">
        <f t="shared" si="1"/>
        <v>駅</v>
      </c>
      <c r="T6" s="62" t="str">
        <f t="shared" si="1"/>
        <v>無</v>
      </c>
      <c r="U6" s="63">
        <f t="shared" si="1"/>
        <v>2060</v>
      </c>
      <c r="V6" s="63">
        <f t="shared" si="1"/>
        <v>82</v>
      </c>
      <c r="W6" s="63">
        <f t="shared" si="1"/>
        <v>300</v>
      </c>
      <c r="X6" s="62" t="str">
        <f t="shared" si="1"/>
        <v>利用料金制</v>
      </c>
      <c r="Y6" s="64">
        <f>IF(Y8="-",NA(),Y8)</f>
        <v>562.1</v>
      </c>
      <c r="Z6" s="64">
        <f t="shared" ref="Z6:AH6" si="2">IF(Z8="-",NA(),Z8)</f>
        <v>653.20000000000005</v>
      </c>
      <c r="AA6" s="64">
        <f t="shared" si="2"/>
        <v>1099.5999999999999</v>
      </c>
      <c r="AB6" s="64">
        <f t="shared" si="2"/>
        <v>439.7</v>
      </c>
      <c r="AC6" s="64">
        <f t="shared" si="2"/>
        <v>374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82.2</v>
      </c>
      <c r="BG6" s="64">
        <f t="shared" ref="BG6:BO6" si="5">IF(BG8="-",NA(),BG8)</f>
        <v>84.7</v>
      </c>
      <c r="BH6" s="64">
        <f t="shared" si="5"/>
        <v>90.9</v>
      </c>
      <c r="BI6" s="64">
        <f t="shared" si="5"/>
        <v>77.3</v>
      </c>
      <c r="BJ6" s="64">
        <f t="shared" si="5"/>
        <v>26.7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14410</v>
      </c>
      <c r="BR6" s="65">
        <f t="shared" ref="BR6:BZ6" si="6">IF(BR8="-",NA(),BR8)</f>
        <v>16849</v>
      </c>
      <c r="BS6" s="65">
        <f t="shared" si="6"/>
        <v>18349</v>
      </c>
      <c r="BT6" s="65">
        <f t="shared" si="6"/>
        <v>17346</v>
      </c>
      <c r="BU6" s="65">
        <f t="shared" si="6"/>
        <v>17896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113</v>
      </c>
      <c r="CM6" s="63">
        <f t="shared" ref="CM6:CN6" si="7">CM8</f>
        <v>0</v>
      </c>
      <c r="CN6" s="63">
        <f t="shared" si="7"/>
        <v>89000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113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148.80000000000001</v>
      </c>
      <c r="DL6" s="64">
        <f t="shared" ref="DL6:DT6" si="9">IF(DL8="-",NA(),DL8)</f>
        <v>164.6</v>
      </c>
      <c r="DM6" s="64">
        <f t="shared" si="9"/>
        <v>143.9</v>
      </c>
      <c r="DN6" s="64">
        <f t="shared" si="9"/>
        <v>179.3</v>
      </c>
      <c r="DO6" s="64">
        <f t="shared" si="9"/>
        <v>173.2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2">
      <c r="A7" s="49" t="s">
        <v>114</v>
      </c>
      <c r="B7" s="60">
        <f t="shared" ref="B7:X7" si="10">B8</f>
        <v>2017</v>
      </c>
      <c r="C7" s="60">
        <f t="shared" si="10"/>
        <v>221309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静岡県　浜松市</v>
      </c>
      <c r="I7" s="60" t="str">
        <f t="shared" si="10"/>
        <v>新川南駐車場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47</v>
      </c>
      <c r="S7" s="62" t="str">
        <f t="shared" si="10"/>
        <v>駅</v>
      </c>
      <c r="T7" s="62" t="str">
        <f t="shared" si="10"/>
        <v>無</v>
      </c>
      <c r="U7" s="63">
        <f t="shared" si="10"/>
        <v>2060</v>
      </c>
      <c r="V7" s="63">
        <f t="shared" si="10"/>
        <v>82</v>
      </c>
      <c r="W7" s="63">
        <f t="shared" si="10"/>
        <v>300</v>
      </c>
      <c r="X7" s="62" t="str">
        <f t="shared" si="10"/>
        <v>利用料金制</v>
      </c>
      <c r="Y7" s="64">
        <f>Y8</f>
        <v>562.1</v>
      </c>
      <c r="Z7" s="64">
        <f t="shared" ref="Z7:AH7" si="11">Z8</f>
        <v>653.20000000000005</v>
      </c>
      <c r="AA7" s="64">
        <f t="shared" si="11"/>
        <v>1099.5999999999999</v>
      </c>
      <c r="AB7" s="64">
        <f t="shared" si="11"/>
        <v>439.7</v>
      </c>
      <c r="AC7" s="64">
        <f t="shared" si="11"/>
        <v>374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82.2</v>
      </c>
      <c r="BG7" s="64">
        <f t="shared" ref="BG7:BO7" si="14">BG8</f>
        <v>84.7</v>
      </c>
      <c r="BH7" s="64">
        <f t="shared" si="14"/>
        <v>90.9</v>
      </c>
      <c r="BI7" s="64">
        <f t="shared" si="14"/>
        <v>77.3</v>
      </c>
      <c r="BJ7" s="64">
        <f t="shared" si="14"/>
        <v>26.7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14410</v>
      </c>
      <c r="BR7" s="65">
        <f t="shared" ref="BR7:BZ7" si="15">BR8</f>
        <v>16849</v>
      </c>
      <c r="BS7" s="65">
        <f t="shared" si="15"/>
        <v>18349</v>
      </c>
      <c r="BT7" s="65">
        <f t="shared" si="15"/>
        <v>17346</v>
      </c>
      <c r="BU7" s="65">
        <f t="shared" si="15"/>
        <v>17896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115</v>
      </c>
      <c r="CC7" s="64" t="s">
        <v>115</v>
      </c>
      <c r="CD7" s="64" t="s">
        <v>115</v>
      </c>
      <c r="CE7" s="64" t="s">
        <v>115</v>
      </c>
      <c r="CF7" s="64" t="s">
        <v>115</v>
      </c>
      <c r="CG7" s="64" t="s">
        <v>115</v>
      </c>
      <c r="CH7" s="64" t="s">
        <v>115</v>
      </c>
      <c r="CI7" s="64" t="s">
        <v>115</v>
      </c>
      <c r="CJ7" s="64" t="s">
        <v>115</v>
      </c>
      <c r="CK7" s="64" t="s">
        <v>113</v>
      </c>
      <c r="CL7" s="61"/>
      <c r="CM7" s="63">
        <f>CM8</f>
        <v>0</v>
      </c>
      <c r="CN7" s="63">
        <f>CN8</f>
        <v>89000</v>
      </c>
      <c r="CO7" s="64" t="s">
        <v>115</v>
      </c>
      <c r="CP7" s="64" t="s">
        <v>115</v>
      </c>
      <c r="CQ7" s="64" t="s">
        <v>115</v>
      </c>
      <c r="CR7" s="64" t="s">
        <v>115</v>
      </c>
      <c r="CS7" s="64" t="s">
        <v>115</v>
      </c>
      <c r="CT7" s="64" t="s">
        <v>115</v>
      </c>
      <c r="CU7" s="64" t="s">
        <v>115</v>
      </c>
      <c r="CV7" s="64" t="s">
        <v>115</v>
      </c>
      <c r="CW7" s="64" t="s">
        <v>115</v>
      </c>
      <c r="CX7" s="64" t="s">
        <v>113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148.80000000000001</v>
      </c>
      <c r="DL7" s="64">
        <f t="shared" ref="DL7:DT7" si="17">DL8</f>
        <v>164.6</v>
      </c>
      <c r="DM7" s="64">
        <f t="shared" si="17"/>
        <v>143.9</v>
      </c>
      <c r="DN7" s="64">
        <f t="shared" si="17"/>
        <v>179.3</v>
      </c>
      <c r="DO7" s="64">
        <f t="shared" si="17"/>
        <v>173.2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2">
      <c r="A8" s="49"/>
      <c r="B8" s="67">
        <v>2017</v>
      </c>
      <c r="C8" s="67">
        <v>221309</v>
      </c>
      <c r="D8" s="67">
        <v>47</v>
      </c>
      <c r="E8" s="67">
        <v>14</v>
      </c>
      <c r="F8" s="67">
        <v>0</v>
      </c>
      <c r="G8" s="67">
        <v>3</v>
      </c>
      <c r="H8" s="67" t="s">
        <v>116</v>
      </c>
      <c r="I8" s="67" t="s">
        <v>117</v>
      </c>
      <c r="J8" s="67" t="s">
        <v>118</v>
      </c>
      <c r="K8" s="67" t="s">
        <v>119</v>
      </c>
      <c r="L8" s="67" t="s">
        <v>120</v>
      </c>
      <c r="M8" s="67" t="s">
        <v>121</v>
      </c>
      <c r="N8" s="67" t="s">
        <v>122</v>
      </c>
      <c r="O8" s="68" t="s">
        <v>123</v>
      </c>
      <c r="P8" s="69" t="s">
        <v>124</v>
      </c>
      <c r="Q8" s="69" t="s">
        <v>125</v>
      </c>
      <c r="R8" s="70">
        <v>47</v>
      </c>
      <c r="S8" s="69" t="s">
        <v>126</v>
      </c>
      <c r="T8" s="69" t="s">
        <v>127</v>
      </c>
      <c r="U8" s="70">
        <v>2060</v>
      </c>
      <c r="V8" s="70">
        <v>82</v>
      </c>
      <c r="W8" s="70">
        <v>300</v>
      </c>
      <c r="X8" s="69" t="s">
        <v>128</v>
      </c>
      <c r="Y8" s="71">
        <v>562.1</v>
      </c>
      <c r="Z8" s="71">
        <v>653.20000000000005</v>
      </c>
      <c r="AA8" s="71">
        <v>1099.5999999999999</v>
      </c>
      <c r="AB8" s="71">
        <v>439.7</v>
      </c>
      <c r="AC8" s="71">
        <v>374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82.2</v>
      </c>
      <c r="BG8" s="71">
        <v>84.7</v>
      </c>
      <c r="BH8" s="71">
        <v>90.9</v>
      </c>
      <c r="BI8" s="71">
        <v>77.3</v>
      </c>
      <c r="BJ8" s="71">
        <v>26.7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14410</v>
      </c>
      <c r="BR8" s="72">
        <v>16849</v>
      </c>
      <c r="BS8" s="72">
        <v>18349</v>
      </c>
      <c r="BT8" s="73">
        <v>17346</v>
      </c>
      <c r="BU8" s="73">
        <v>17896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120</v>
      </c>
      <c r="CC8" s="71" t="s">
        <v>120</v>
      </c>
      <c r="CD8" s="71" t="s">
        <v>120</v>
      </c>
      <c r="CE8" s="71" t="s">
        <v>120</v>
      </c>
      <c r="CF8" s="71" t="s">
        <v>120</v>
      </c>
      <c r="CG8" s="71" t="s">
        <v>120</v>
      </c>
      <c r="CH8" s="71" t="s">
        <v>120</v>
      </c>
      <c r="CI8" s="71" t="s">
        <v>120</v>
      </c>
      <c r="CJ8" s="71" t="s">
        <v>120</v>
      </c>
      <c r="CK8" s="71" t="s">
        <v>120</v>
      </c>
      <c r="CL8" s="68" t="s">
        <v>120</v>
      </c>
      <c r="CM8" s="70">
        <v>0</v>
      </c>
      <c r="CN8" s="70">
        <v>89000</v>
      </c>
      <c r="CO8" s="71" t="s">
        <v>120</v>
      </c>
      <c r="CP8" s="71" t="s">
        <v>120</v>
      </c>
      <c r="CQ8" s="71" t="s">
        <v>120</v>
      </c>
      <c r="CR8" s="71" t="s">
        <v>120</v>
      </c>
      <c r="CS8" s="71" t="s">
        <v>120</v>
      </c>
      <c r="CT8" s="71" t="s">
        <v>120</v>
      </c>
      <c r="CU8" s="71" t="s">
        <v>120</v>
      </c>
      <c r="CV8" s="71" t="s">
        <v>120</v>
      </c>
      <c r="CW8" s="71" t="s">
        <v>120</v>
      </c>
      <c r="CX8" s="71" t="s">
        <v>120</v>
      </c>
      <c r="CY8" s="68" t="s">
        <v>120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148.80000000000001</v>
      </c>
      <c r="DL8" s="71">
        <v>164.6</v>
      </c>
      <c r="DM8" s="71">
        <v>143.9</v>
      </c>
      <c r="DN8" s="71">
        <v>179.3</v>
      </c>
      <c r="DO8" s="71">
        <v>173.2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129</v>
      </c>
      <c r="C10" s="78" t="s">
        <v>130</v>
      </c>
      <c r="D10" s="78" t="s">
        <v>131</v>
      </c>
      <c r="E10" s="78" t="s">
        <v>132</v>
      </c>
      <c r="F10" s="78" t="s">
        <v>133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Administrator</cp:lastModifiedBy>
  <cp:lastPrinted>2019-01-21T04:54:32Z</cp:lastPrinted>
  <dcterms:created xsi:type="dcterms:W3CDTF">2018-12-07T10:30:42Z</dcterms:created>
  <dcterms:modified xsi:type="dcterms:W3CDTF">2019-02-04T00:33:11Z</dcterms:modified>
</cp:coreProperties>
</file>