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29年決算（H30作業）\99 経営比較分析表\06 団体への分析依頼\05団体回答\02駐車場事業\059京都市\"/>
    </mc:Choice>
  </mc:AlternateContent>
  <workbookProtection workbookAlgorithmName="SHA-512" workbookHashValue="s64aaI4MalCtZfJDbGfa0c1LIOOcpTIAQkJmVPV2uwxG/UIrb6v0f/fq/EQ8+pKz1ePxD+suh9Sq5m1bj2Nbfw==" workbookSaltValue="Q9oaF9C36DMCEdWbed/Fog==" workbookSpinCount="100000" lockStructure="1"/>
  <bookViews>
    <workbookView xWindow="0" yWindow="12" windowWidth="15360" windowHeight="762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LH32" i="4" s="1"/>
  <c r="DR7" i="5"/>
  <c r="KO32" i="4" s="1"/>
  <c r="DQ7" i="5"/>
  <c r="DP7" i="5"/>
  <c r="DO7" i="5"/>
  <c r="DN7" i="5"/>
  <c r="DM7" i="5"/>
  <c r="DL7" i="5"/>
  <c r="DK7" i="5"/>
  <c r="DI7" i="5"/>
  <c r="MI78" i="4" s="1"/>
  <c r="DH7" i="5"/>
  <c r="DG7" i="5"/>
  <c r="DF7" i="5"/>
  <c r="KP78" i="4" s="1"/>
  <c r="DE7" i="5"/>
  <c r="KA78" i="4" s="1"/>
  <c r="DD7" i="5"/>
  <c r="DC7" i="5"/>
  <c r="DB7" i="5"/>
  <c r="DA7" i="5"/>
  <c r="CZ7" i="5"/>
  <c r="CN7" i="5"/>
  <c r="CM7" i="5"/>
  <c r="CV67" i="4" s="1"/>
  <c r="BZ7" i="5"/>
  <c r="MA53" i="4" s="1"/>
  <c r="BY7" i="5"/>
  <c r="BX7" i="5"/>
  <c r="BW7" i="5"/>
  <c r="JV53" i="4" s="1"/>
  <c r="BV7" i="5"/>
  <c r="JC53" i="4" s="1"/>
  <c r="BU7" i="5"/>
  <c r="BT7" i="5"/>
  <c r="BS7" i="5"/>
  <c r="BR7" i="5"/>
  <c r="BQ7" i="5"/>
  <c r="BO7" i="5"/>
  <c r="BN7" i="5"/>
  <c r="BM7" i="5"/>
  <c r="FX53" i="4" s="1"/>
  <c r="BL7" i="5"/>
  <c r="BK7" i="5"/>
  <c r="BJ7" i="5"/>
  <c r="HJ52" i="4" s="1"/>
  <c r="BI7" i="5"/>
  <c r="GQ52" i="4" s="1"/>
  <c r="BH7" i="5"/>
  <c r="BG7" i="5"/>
  <c r="BF7" i="5"/>
  <c r="EL52" i="4" s="1"/>
  <c r="BD7" i="5"/>
  <c r="BC7" i="5"/>
  <c r="BB7" i="5"/>
  <c r="BA7" i="5"/>
  <c r="AZ7" i="5"/>
  <c r="AY7" i="5"/>
  <c r="AX7" i="5"/>
  <c r="AW7" i="5"/>
  <c r="BG52" i="4" s="1"/>
  <c r="AV7" i="5"/>
  <c r="AN52" i="4" s="1"/>
  <c r="AU7" i="5"/>
  <c r="AS7" i="5"/>
  <c r="AR7" i="5"/>
  <c r="GQ32" i="4" s="1"/>
  <c r="AQ7" i="5"/>
  <c r="FX32" i="4" s="1"/>
  <c r="AP7" i="5"/>
  <c r="AO7" i="5"/>
  <c r="AN7" i="5"/>
  <c r="AM7" i="5"/>
  <c r="GQ31" i="4" s="1"/>
  <c r="AL7" i="5"/>
  <c r="AK7" i="5"/>
  <c r="AJ7" i="5"/>
  <c r="AH7" i="5"/>
  <c r="CS32" i="4" s="1"/>
  <c r="AG7" i="5"/>
  <c r="AF7" i="5"/>
  <c r="AE7" i="5"/>
  <c r="AN32" i="4" s="1"/>
  <c r="AD7" i="5"/>
  <c r="U32" i="4" s="1"/>
  <c r="AC7" i="5"/>
  <c r="AB7" i="5"/>
  <c r="AA7" i="5"/>
  <c r="Z7" i="5"/>
  <c r="Y7" i="5"/>
  <c r="X7" i="5"/>
  <c r="W7" i="5"/>
  <c r="V7" i="5"/>
  <c r="U7" i="5"/>
  <c r="T7" i="5"/>
  <c r="S7" i="5"/>
  <c r="HX8" i="4" s="1"/>
  <c r="R7" i="5"/>
  <c r="DU10" i="4" s="1"/>
  <c r="Q7" i="5"/>
  <c r="P7" i="5"/>
  <c r="O7" i="5"/>
  <c r="N7" i="5"/>
  <c r="FJ8" i="4" s="1"/>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LT78" i="4"/>
  <c r="LE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LH53" i="4"/>
  <c r="KO53" i="4"/>
  <c r="HJ53" i="4"/>
  <c r="GQ53" i="4"/>
  <c r="FE53" i="4"/>
  <c r="EL53" i="4"/>
  <c r="CS53" i="4"/>
  <c r="BZ53" i="4"/>
  <c r="BG53" i="4"/>
  <c r="AN53" i="4"/>
  <c r="U53" i="4"/>
  <c r="MA52" i="4"/>
  <c r="LH52" i="4"/>
  <c r="KO52" i="4"/>
  <c r="JV52" i="4"/>
  <c r="JC52" i="4"/>
  <c r="FX52" i="4"/>
  <c r="FE52" i="4"/>
  <c r="CS52" i="4"/>
  <c r="BZ52" i="4"/>
  <c r="U52" i="4"/>
  <c r="MA32" i="4"/>
  <c r="JV32" i="4"/>
  <c r="JC32" i="4"/>
  <c r="HJ32" i="4"/>
  <c r="FE32" i="4"/>
  <c r="EL32" i="4"/>
  <c r="BZ32" i="4"/>
  <c r="BG32" i="4"/>
  <c r="MA31" i="4"/>
  <c r="LH31" i="4"/>
  <c r="KO31" i="4"/>
  <c r="JV31" i="4"/>
  <c r="JC31" i="4"/>
  <c r="HJ31" i="4"/>
  <c r="FX31" i="4"/>
  <c r="FE31" i="4"/>
  <c r="EL31" i="4"/>
  <c r="CS31" i="4"/>
  <c r="BZ31" i="4"/>
  <c r="BG31" i="4"/>
  <c r="AN31" i="4"/>
  <c r="U31" i="4"/>
  <c r="LJ10" i="4"/>
  <c r="JQ10" i="4"/>
  <c r="HX10" i="4"/>
  <c r="CF10" i="4"/>
  <c r="B10" i="4"/>
  <c r="LJ8" i="4"/>
  <c r="JQ8" i="4"/>
  <c r="DU8" i="4"/>
  <c r="CF8" i="4"/>
  <c r="B6" i="4"/>
  <c r="MI76" i="4" l="1"/>
  <c r="HJ51" i="4"/>
  <c r="MA30" i="4"/>
  <c r="CS30" i="4"/>
  <c r="IT76" i="4"/>
  <c r="CS51" i="4"/>
  <c r="HJ30" i="4"/>
  <c r="BZ76" i="4"/>
  <c r="MA51" i="4"/>
  <c r="C11" i="5"/>
  <c r="D11" i="5"/>
  <c r="E11" i="5"/>
  <c r="B11" i="5"/>
  <c r="BZ30" i="4" l="1"/>
  <c r="BK76" i="4"/>
  <c r="LH51" i="4"/>
  <c r="LT76" i="4"/>
  <c r="GQ51" i="4"/>
  <c r="LH30" i="4"/>
  <c r="IE76" i="4"/>
  <c r="GQ30" i="4"/>
  <c r="BZ51" i="4"/>
  <c r="BG51" i="4"/>
  <c r="BG30" i="4"/>
  <c r="KO30" i="4"/>
  <c r="HP76" i="4"/>
  <c r="AV76" i="4"/>
  <c r="KO51" i="4"/>
  <c r="FX51" i="4"/>
  <c r="FX30" i="4"/>
  <c r="LE76" i="4"/>
  <c r="KP76" i="4"/>
  <c r="HA76" i="4"/>
  <c r="AN51" i="4"/>
  <c r="FE30" i="4"/>
  <c r="JV51" i="4"/>
  <c r="AN30" i="4"/>
  <c r="AG76" i="4"/>
  <c r="FE51" i="4"/>
  <c r="JV30" i="4"/>
  <c r="KA76" i="4"/>
  <c r="EL51" i="4"/>
  <c r="JC30" i="4"/>
  <c r="JC51" i="4"/>
  <c r="GL76" i="4"/>
  <c r="U51" i="4"/>
  <c r="EL30" i="4"/>
  <c r="U30" i="4"/>
  <c r="R76" i="4"/>
</calcChain>
</file>

<file path=xl/sharedStrings.xml><?xml version="1.0" encoding="utf-8"?>
<sst xmlns="http://schemas.openxmlformats.org/spreadsheetml/2006/main" count="288" uniqueCount="149">
  <si>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</si>
  <si>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</si>
  <si>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</si>
  <si>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</si>
  <si>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</si>
  <si>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</si>
  <si>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</si>
  <si>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</si>
  <si>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</si>
  <si>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</si>
  <si>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</si>
  <si>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</si>
  <si>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</si>
  <si>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</si>
  <si>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</si>
  <si>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</si>
  <si>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</si>
  <si>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</si>
  <si>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</si>
  <si>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</si>
  <si>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</si>
  <si>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</si>
  <si>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</si>
  <si>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</si>
  <si>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</si>
  <si>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</si>
  <si>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</si>
  <si>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</si>
  <si>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</si>
  <si>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</si>
  <si>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</si>
  <si>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</si>
  <si>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</si>
  <si>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</si>
  <si>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</si>
  <si>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</si>
  <si>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</si>
  <si>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</si>
  <si>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</si>
  <si>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</si>
  <si>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</si>
  <si>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</si>
  <si>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</si>
  <si>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</si>
  <si>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</si>
  <si>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</si>
  <si>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</si>
  <si>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</si>
  <si>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</si>
  <si>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</si>
  <si>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</si>
  <si>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</si>
  <si>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</si>
  <si>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</si>
  <si>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</si>
  <si>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</si>
  <si>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</si>
  <si>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</si>
  <si>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</si>
  <si>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</si>
  <si>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</si>
  <si>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</si>
  <si>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</si>
  <si>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</si>
  <si>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</si>
  <si>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</si>
  <si>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</si>
  <si>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</si>
  <si>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</si>
  <si>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</si>
  <si>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</si>
  <si>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</si>
  <si>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</si>
  <si>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</si>
  <si>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</si>
  <si>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</si>
  <si>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</si>
  <si>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</si>
  <si>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</si>
  <si>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</si>
  <si>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</si>
  <si>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</si>
  <si>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</si>
  <si>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</si>
  <si>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</si>
  <si>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</si>
  <si>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</si>
  <si>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</si>
  <si>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</si>
  <si>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</si>
  <si>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</si>
  <si>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</si>
  <si>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</si>
  <si>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</si>
  <si>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</si>
  <si>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</si>
  <si>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</si>
  <si>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</si>
  <si>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</si>
  <si>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</si>
  <si>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</si>
  <si>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</si>
  <si>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</si>
  <si>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</si>
  <si>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</si>
  <si>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</si>
  <si>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</si>
  <si>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</si>
  <si>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</si>
  <si>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</si>
  <si>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</si>
  <si>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</si>
  <si>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</si>
  <si>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</si>
  <si>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</si>
  <si>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</si>
  <si>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当該値(N-4)</t>
    <phoneticPr fontId="5"/>
  </si>
  <si>
    <t>当該値(N-3)</t>
    <phoneticPr fontId="5"/>
  </si>
  <si>
    <t>当該値(N-2)</t>
    <phoneticPr fontId="5"/>
  </si>
  <si>
    <t>当該値(N)</t>
    <phoneticPr fontId="5"/>
  </si>
  <si>
    <t>当該値(N-2)</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</si>
  <si>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</si>
  <si>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</si>
  <si>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</si>
  <si>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</si>
  <si>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</si>
  <si>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</si>
  <si>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京都市</t>
  </si>
  <si>
    <t>御池駐車場</t>
  </si>
  <si>
    <t>法非適用</t>
  </si>
  <si>
    <t>駐車場整備事業</t>
  </si>
  <si>
    <t>-</t>
  </si>
  <si>
    <t>Ａ２Ｂ１</t>
  </si>
  <si>
    <t>非設置</t>
  </si>
  <si>
    <t>該当数値なし</t>
  </si>
  <si>
    <t>都市計画駐車場 届出駐車場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</si>
  <si>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</si>
  <si>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</si>
  <si>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</si>
  <si>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</si>
  <si>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</si>
  <si>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</si>
  <si>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</si>
  <si>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</si>
  <si>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</si>
  <si>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については，平成27年度以降，増加傾向にあり，類似施設平均値を上回っている。ホームページやラジオ放送等を活用した施設周知に努めたことが要因に挙げられ，今後も引き続き駐車台数を増加させるための更なる取り組みを行っていく。</t>
    <rPh sb="3" eb="5">
      <t>カドウ</t>
    </rPh>
    <rPh sb="5" eb="6">
      <t>リツ</t>
    </rPh>
    <rPh sb="13" eb="15">
      <t>ヘイセイ</t>
    </rPh>
    <rPh sb="17" eb="18">
      <t>ネン</t>
    </rPh>
    <rPh sb="18" eb="19">
      <t>ド</t>
    </rPh>
    <rPh sb="19" eb="21">
      <t>イコウ</t>
    </rPh>
    <rPh sb="22" eb="24">
      <t>ゾウカ</t>
    </rPh>
    <rPh sb="24" eb="26">
      <t>ケイコウ</t>
    </rPh>
    <rPh sb="30" eb="32">
      <t>ルイジ</t>
    </rPh>
    <rPh sb="32" eb="34">
      <t>シセツ</t>
    </rPh>
    <rPh sb="34" eb="37">
      <t>ヘイキンチ</t>
    </rPh>
    <rPh sb="38" eb="40">
      <t>ウワマワ</t>
    </rPh>
    <rPh sb="55" eb="57">
      <t>ホウソウ</t>
    </rPh>
    <rPh sb="57" eb="58">
      <t>トウ</t>
    </rPh>
    <rPh sb="59" eb="61">
      <t>カツヨウ</t>
    </rPh>
    <rPh sb="63" eb="65">
      <t>シセツ</t>
    </rPh>
    <rPh sb="65" eb="67">
      <t>シュウチ</t>
    </rPh>
    <rPh sb="68" eb="69">
      <t>ツト</t>
    </rPh>
    <rPh sb="74" eb="76">
      <t>ヨウイン</t>
    </rPh>
    <rPh sb="77" eb="78">
      <t>ア</t>
    </rPh>
    <rPh sb="82" eb="84">
      <t>コンゴ</t>
    </rPh>
    <rPh sb="85" eb="86">
      <t>ヒ</t>
    </rPh>
    <rPh sb="87" eb="88">
      <t>ツヅ</t>
    </rPh>
    <rPh sb="89" eb="91">
      <t>チュウシャ</t>
    </rPh>
    <rPh sb="91" eb="93">
      <t>ダイスウ</t>
    </rPh>
    <rPh sb="94" eb="96">
      <t>ゾウカ</t>
    </rPh>
    <rPh sb="102" eb="103">
      <t>サラ</t>
    </rPh>
    <rPh sb="105" eb="106">
      <t>ト</t>
    </rPh>
    <rPh sb="107" eb="108">
      <t>ク</t>
    </rPh>
    <rPh sb="110" eb="111">
      <t>オコナ</t>
    </rPh>
    <phoneticPr fontId="5"/>
  </si>
  <si>
    <t>○「⑩企業債残高対料金収入比率」については，0.0となっており，平成29年度をもって市公債の償還は完了した。</t>
    <rPh sb="3" eb="5">
      <t>キギョウ</t>
    </rPh>
    <rPh sb="5" eb="6">
      <t>サイ</t>
    </rPh>
    <rPh sb="6" eb="8">
      <t>ザンダカ</t>
    </rPh>
    <rPh sb="8" eb="9">
      <t>タイ</t>
    </rPh>
    <rPh sb="9" eb="11">
      <t>リョウキン</t>
    </rPh>
    <rPh sb="11" eb="13">
      <t>シュウニュウ</t>
    </rPh>
    <rPh sb="13" eb="15">
      <t>ヒリツ</t>
    </rPh>
    <rPh sb="32" eb="34">
      <t>ヘイセイ</t>
    </rPh>
    <rPh sb="36" eb="37">
      <t>ネン</t>
    </rPh>
    <rPh sb="37" eb="38">
      <t>ド</t>
    </rPh>
    <rPh sb="42" eb="43">
      <t>シ</t>
    </rPh>
    <rPh sb="43" eb="44">
      <t>コウ</t>
    </rPh>
    <rPh sb="44" eb="45">
      <t>サイ</t>
    </rPh>
    <rPh sb="46" eb="48">
      <t>ショウカン</t>
    </rPh>
    <rPh sb="49" eb="51">
      <t>カンリョウ</t>
    </rPh>
    <phoneticPr fontId="5"/>
  </si>
  <si>
    <t>○当駐車場整備事業においては，当駐車場を建設する際に多額の市公債を充当しており，市公債償還のために，使用料収入等のほか多額の繰入金を必要としてきたが，平成29年度をもって市公債の償還は完了した。
○「①収益的収支比率」，「②他会計補助金比率」，「③駐車台数一台当たりの他会計補助金額」については，過去５年間において，順調に市公債償還額が減少してきたことにより，前年度と比べて改善している。
○「④売上高ＧＯＰ比率」については，平成29年度は設備更新に費用を要したため前年度比で減少しているものの，類似施設平均値は上回っている。
○「⑤ＥＢＩＴＤＡ」については，過去５年間における最大値となっており，類似施設平均値を上回っている。</t>
    <rPh sb="1" eb="2">
      <t>トウ</t>
    </rPh>
    <rPh sb="2" eb="5">
      <t>チュウシャジョウ</t>
    </rPh>
    <rPh sb="5" eb="7">
      <t>セイビ</t>
    </rPh>
    <rPh sb="7" eb="9">
      <t>ジギョウ</t>
    </rPh>
    <rPh sb="15" eb="16">
      <t>トウ</t>
    </rPh>
    <rPh sb="16" eb="19">
      <t>チュウシャジョウ</t>
    </rPh>
    <rPh sb="20" eb="22">
      <t>ケンセツ</t>
    </rPh>
    <rPh sb="24" eb="25">
      <t>サイ</t>
    </rPh>
    <rPh sb="26" eb="28">
      <t>タガク</t>
    </rPh>
    <rPh sb="29" eb="30">
      <t>シ</t>
    </rPh>
    <rPh sb="30" eb="31">
      <t>コウ</t>
    </rPh>
    <rPh sb="31" eb="32">
      <t>サイ</t>
    </rPh>
    <rPh sb="33" eb="35">
      <t>ジュウトウ</t>
    </rPh>
    <rPh sb="40" eb="41">
      <t>シ</t>
    </rPh>
    <rPh sb="41" eb="42">
      <t>コウ</t>
    </rPh>
    <rPh sb="42" eb="43">
      <t>サイ</t>
    </rPh>
    <rPh sb="43" eb="45">
      <t>ショウカン</t>
    </rPh>
    <rPh sb="50" eb="53">
      <t>シヨウリョウ</t>
    </rPh>
    <rPh sb="53" eb="55">
      <t>シュウニュウ</t>
    </rPh>
    <rPh sb="55" eb="56">
      <t>トウ</t>
    </rPh>
    <rPh sb="59" eb="61">
      <t>タガク</t>
    </rPh>
    <rPh sb="62" eb="64">
      <t>クリイレ</t>
    </rPh>
    <rPh sb="64" eb="65">
      <t>キン</t>
    </rPh>
    <rPh sb="66" eb="68">
      <t>ヒツヨウ</t>
    </rPh>
    <rPh sb="75" eb="77">
      <t>ヘイセイ</t>
    </rPh>
    <rPh sb="79" eb="80">
      <t>ネン</t>
    </rPh>
    <rPh sb="80" eb="81">
      <t>ド</t>
    </rPh>
    <rPh sb="85" eb="86">
      <t>シ</t>
    </rPh>
    <rPh sb="86" eb="87">
      <t>コウ</t>
    </rPh>
    <rPh sb="87" eb="88">
      <t>サイ</t>
    </rPh>
    <rPh sb="89" eb="91">
      <t>ショウカン</t>
    </rPh>
    <rPh sb="92" eb="94">
      <t>カンリョウ</t>
    </rPh>
    <rPh sb="101" eb="103">
      <t>シュウエキ</t>
    </rPh>
    <rPh sb="103" eb="104">
      <t>テキ</t>
    </rPh>
    <rPh sb="104" eb="106">
      <t>シュウシ</t>
    </rPh>
    <rPh sb="106" eb="108">
      <t>ヒリツ</t>
    </rPh>
    <rPh sb="112" eb="113">
      <t>タ</t>
    </rPh>
    <rPh sb="113" eb="115">
      <t>カイケイ</t>
    </rPh>
    <rPh sb="115" eb="118">
      <t>ホジョキン</t>
    </rPh>
    <rPh sb="118" eb="120">
      <t>ヒリツ</t>
    </rPh>
    <rPh sb="124" eb="126">
      <t>チュウシャ</t>
    </rPh>
    <rPh sb="126" eb="128">
      <t>ダイスウ</t>
    </rPh>
    <rPh sb="128" eb="129">
      <t>イチ</t>
    </rPh>
    <rPh sb="129" eb="130">
      <t>ダイ</t>
    </rPh>
    <rPh sb="130" eb="131">
      <t>ア</t>
    </rPh>
    <rPh sb="134" eb="135">
      <t>タ</t>
    </rPh>
    <rPh sb="135" eb="137">
      <t>カイケイ</t>
    </rPh>
    <rPh sb="137" eb="139">
      <t>ホジョ</t>
    </rPh>
    <rPh sb="139" eb="141">
      <t>キンガク</t>
    </rPh>
    <rPh sb="148" eb="150">
      <t>カコ</t>
    </rPh>
    <rPh sb="151" eb="153">
      <t>ネンカン</t>
    </rPh>
    <rPh sb="158" eb="160">
      <t>ジュンチョウ</t>
    </rPh>
    <rPh sb="180" eb="183">
      <t>ゼンネンド</t>
    </rPh>
    <rPh sb="184" eb="185">
      <t>クラ</t>
    </rPh>
    <rPh sb="213" eb="215">
      <t>ヘイセイ</t>
    </rPh>
    <rPh sb="217" eb="218">
      <t>ネン</t>
    </rPh>
    <rPh sb="218" eb="219">
      <t>ド</t>
    </rPh>
    <rPh sb="220" eb="222">
      <t>セツビ</t>
    </rPh>
    <rPh sb="222" eb="224">
      <t>コウシン</t>
    </rPh>
    <rPh sb="225" eb="227">
      <t>ヒヨウ</t>
    </rPh>
    <rPh sb="228" eb="229">
      <t>ヨウ</t>
    </rPh>
    <rPh sb="233" eb="236">
      <t>ゼンネンド</t>
    </rPh>
    <rPh sb="236" eb="237">
      <t>ヒ</t>
    </rPh>
    <rPh sb="238" eb="240">
      <t>ゲンショウ</t>
    </rPh>
    <rPh sb="248" eb="250">
      <t>ルイジ</t>
    </rPh>
    <rPh sb="250" eb="252">
      <t>シセツ</t>
    </rPh>
    <rPh sb="252" eb="254">
      <t>ヘイキン</t>
    </rPh>
    <rPh sb="254" eb="255">
      <t>チ</t>
    </rPh>
    <rPh sb="256" eb="258">
      <t>ウワマワ</t>
    </rPh>
    <rPh sb="280" eb="282">
      <t>カコ</t>
    </rPh>
    <rPh sb="283" eb="285">
      <t>ネンカン</t>
    </rPh>
    <rPh sb="289" eb="292">
      <t>サイダイチ</t>
    </rPh>
    <rPh sb="299" eb="301">
      <t>ルイジ</t>
    </rPh>
    <rPh sb="301" eb="303">
      <t>シセツ</t>
    </rPh>
    <rPh sb="303" eb="305">
      <t>ヘイキン</t>
    </rPh>
    <rPh sb="305" eb="306">
      <t>チ</t>
    </rPh>
    <phoneticPr fontId="5"/>
  </si>
  <si>
    <t>○当駐車場整備事業は，当駐車場を建設する際に充当した市公債の償還が完了するまで，当該駐車場に係る収支（使用料等収入及び運営経費，公債償還経費等の支出）を一般会計とは別に管理する必要があることから，特別会計にて管理してきたものであるが，平成29年度をもって当該駐車場の市公債償還が完了したことから，一般会計での管理へ変更することを検討していく。
○市公債償還金が順調に減少してきたことから，「①収益的収支比率」，「②他会計補助金比率」，「③駐車台数一台当たりの他会計補助金額」，「⑤ＥＢＩＴＤＡ」は全て前年度数値と比べて改善しており，「④売上高ＧＯＰ比率」についても類似施設平均値を３年連続で上回っている。今後も引き続き更なる経営改善に努めていく。</t>
    <rPh sb="1" eb="2">
      <t>トウ</t>
    </rPh>
    <rPh sb="2" eb="5">
      <t>チュウシャジョウ</t>
    </rPh>
    <rPh sb="5" eb="7">
      <t>セイビ</t>
    </rPh>
    <rPh sb="7" eb="9">
      <t>ジギョウ</t>
    </rPh>
    <rPh sb="11" eb="12">
      <t>トウ</t>
    </rPh>
    <rPh sb="12" eb="15">
      <t>チュウシャジョウ</t>
    </rPh>
    <rPh sb="16" eb="18">
      <t>ケンセツ</t>
    </rPh>
    <rPh sb="20" eb="21">
      <t>サイ</t>
    </rPh>
    <rPh sb="22" eb="24">
      <t>ジュウトウ</t>
    </rPh>
    <rPh sb="26" eb="27">
      <t>シ</t>
    </rPh>
    <rPh sb="27" eb="28">
      <t>コウ</t>
    </rPh>
    <rPh sb="28" eb="29">
      <t>サイ</t>
    </rPh>
    <rPh sb="30" eb="32">
      <t>ショウカン</t>
    </rPh>
    <rPh sb="33" eb="35">
      <t>カンリョウ</t>
    </rPh>
    <rPh sb="40" eb="42">
      <t>トウガイ</t>
    </rPh>
    <rPh sb="42" eb="45">
      <t>チュウシャジョウ</t>
    </rPh>
    <rPh sb="46" eb="47">
      <t>カカ</t>
    </rPh>
    <rPh sb="48" eb="50">
      <t>シュウシ</t>
    </rPh>
    <rPh sb="51" eb="54">
      <t>シヨウリョウ</t>
    </rPh>
    <rPh sb="54" eb="55">
      <t>トウ</t>
    </rPh>
    <rPh sb="55" eb="57">
      <t>シュウニュウ</t>
    </rPh>
    <rPh sb="57" eb="58">
      <t>オヨ</t>
    </rPh>
    <rPh sb="59" eb="61">
      <t>ウンエイ</t>
    </rPh>
    <rPh sb="61" eb="63">
      <t>ケイヒ</t>
    </rPh>
    <rPh sb="64" eb="66">
      <t>コウサイ</t>
    </rPh>
    <rPh sb="66" eb="68">
      <t>ショウカン</t>
    </rPh>
    <rPh sb="68" eb="70">
      <t>ケイヒ</t>
    </rPh>
    <rPh sb="70" eb="71">
      <t>トウ</t>
    </rPh>
    <rPh sb="72" eb="74">
      <t>シシュツ</t>
    </rPh>
    <rPh sb="76" eb="78">
      <t>イッパン</t>
    </rPh>
    <rPh sb="78" eb="80">
      <t>カイケイ</t>
    </rPh>
    <rPh sb="82" eb="83">
      <t>ベツ</t>
    </rPh>
    <rPh sb="84" eb="86">
      <t>カンリ</t>
    </rPh>
    <rPh sb="88" eb="90">
      <t>ヒツヨウ</t>
    </rPh>
    <rPh sb="98" eb="100">
      <t>トクベツ</t>
    </rPh>
    <rPh sb="100" eb="102">
      <t>カイケイ</t>
    </rPh>
    <rPh sb="104" eb="106">
      <t>カンリ</t>
    </rPh>
    <rPh sb="117" eb="119">
      <t>ヘイセイ</t>
    </rPh>
    <rPh sb="121" eb="122">
      <t>ネン</t>
    </rPh>
    <rPh sb="122" eb="123">
      <t>ド</t>
    </rPh>
    <rPh sb="127" eb="129">
      <t>トウガイ</t>
    </rPh>
    <rPh sb="129" eb="132">
      <t>チュウシャジョウ</t>
    </rPh>
    <rPh sb="133" eb="134">
      <t>シ</t>
    </rPh>
    <rPh sb="134" eb="135">
      <t>コウ</t>
    </rPh>
    <rPh sb="135" eb="136">
      <t>サイ</t>
    </rPh>
    <rPh sb="136" eb="138">
      <t>ショウカン</t>
    </rPh>
    <rPh sb="139" eb="141">
      <t>カンリョウ</t>
    </rPh>
    <rPh sb="148" eb="150">
      <t>イッパン</t>
    </rPh>
    <rPh sb="150" eb="152">
      <t>カイケイ</t>
    </rPh>
    <rPh sb="154" eb="156">
      <t>カンリ</t>
    </rPh>
    <rPh sb="157" eb="159">
      <t>ヘンコウ</t>
    </rPh>
    <rPh sb="164" eb="166">
      <t>ケントウ</t>
    </rPh>
    <rPh sb="174" eb="175">
      <t>シ</t>
    </rPh>
    <rPh sb="175" eb="176">
      <t>コウ</t>
    </rPh>
    <rPh sb="176" eb="177">
      <t>サイ</t>
    </rPh>
    <rPh sb="177" eb="179">
      <t>ショウカン</t>
    </rPh>
    <rPh sb="179" eb="180">
      <t>キン</t>
    </rPh>
    <rPh sb="181" eb="183">
      <t>ジュンチョウ</t>
    </rPh>
    <rPh sb="184" eb="186">
      <t>ゲンショウ</t>
    </rPh>
    <rPh sb="197" eb="200">
      <t>シュウエキテキ</t>
    </rPh>
    <rPh sb="200" eb="202">
      <t>シュウシ</t>
    </rPh>
    <rPh sb="202" eb="204">
      <t>ヒリツ</t>
    </rPh>
    <rPh sb="208" eb="209">
      <t>タ</t>
    </rPh>
    <rPh sb="209" eb="211">
      <t>カイケイ</t>
    </rPh>
    <rPh sb="211" eb="214">
      <t>ホジョキン</t>
    </rPh>
    <rPh sb="214" eb="216">
      <t>ヒリツ</t>
    </rPh>
    <rPh sb="249" eb="250">
      <t>スベ</t>
    </rPh>
    <rPh sb="251" eb="254">
      <t>ゼンネンド</t>
    </rPh>
    <rPh sb="254" eb="256">
      <t>スウチ</t>
    </rPh>
    <rPh sb="257" eb="258">
      <t>クラ</t>
    </rPh>
    <rPh sb="260" eb="262">
      <t>カイゼン</t>
    </rPh>
    <rPh sb="283" eb="285">
      <t>ルイジ</t>
    </rPh>
    <rPh sb="285" eb="287">
      <t>シセツ</t>
    </rPh>
    <rPh sb="287" eb="289">
      <t>ヘイキン</t>
    </rPh>
    <rPh sb="289" eb="290">
      <t>チ</t>
    </rPh>
    <rPh sb="292" eb="293">
      <t>ネン</t>
    </rPh>
    <rPh sb="293" eb="295">
      <t>レンゾク</t>
    </rPh>
    <rPh sb="296" eb="298">
      <t>ウワマワ</t>
    </rPh>
    <rPh sb="303" eb="305">
      <t>コンゴ</t>
    </rPh>
    <rPh sb="306" eb="307">
      <t>ヒ</t>
    </rPh>
    <rPh sb="308" eb="309">
      <t>ツヅ</t>
    </rPh>
    <rPh sb="310" eb="311">
      <t>サラ</t>
    </rPh>
    <rPh sb="313" eb="315">
      <t>ケイエイ</t>
    </rPh>
    <rPh sb="315" eb="317">
      <t>カイゼン</t>
    </rPh>
    <rPh sb="318" eb="31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</si>
</sst>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5"/>
      <color theme="1"/>
      <name val="ＭＳ ゴシック"/>
      <family val="3"/>
      <charset val="128"/>
    </font>
    <font>
      <b/>
      <sz val="10.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pplyProtection="1">
      <alignment horizontal="left" vertical="top" shrinkToFit="1"/>
      <protection hidden="1"/>
    </xf>
    <xf numFmtId="0" fontId="16" fillId="0" borderId="7" xfId="0" applyFont="1" applyBorder="1" applyAlignment="1" applyProtection="1">
      <alignment horizontal="left" vertical="top" shrinkToFit="1"/>
      <protection hidden="1"/>
    </xf>
    <xf numFmtId="0" fontId="16" fillId="0" borderId="8" xfId="0" applyFont="1" applyBorder="1" applyAlignment="1" applyProtection="1">
      <alignment horizontal="left" vertical="top"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30</c:v>
                </c:pt>
                <c:pt idx="1">
                  <c:v>35</c:v>
                </c:pt>
                <c:pt idx="2">
                  <c:v>38</c:v>
                </c:pt>
                <c:pt idx="3">
                  <c:v>52</c:v>
                </c:pt>
                <c:pt idx="4">
                  <c:v>100</c:v>
                </c:pt>
              </c:numCache>
            </c:numRef>
          </c:val>
          <c:extLst xmlns:c16r2="http://schemas.microsoft.com/office/drawing/2015/06/chart">
            <c:ext xmlns:c16="http://schemas.microsoft.com/office/drawing/2014/chart" uri="{C3380CC4-5D6E-409C-BE32-E72D297353CC}">
              <c16:uniqueId val="{00000000-B959-446A-8811-DDE5F469A1C2}"/>
            </c:ext>
          </c:extLst>
        </c:ser>
        <c:dLbls>
          <c:showLegendKey val="0"/>
          <c:showVal val="0"/>
          <c:showCatName val="0"/>
          <c:showSerName val="0"/>
          <c:showPercent val="0"/>
          <c:showBubbleSize val="0"/>
        </c:dLbls>
        <c:gapWidth val="150"/>
        <c:axId val="272199464"/>
        <c:axId val="27307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B959-446A-8811-DDE5F469A1C2}"/>
            </c:ext>
          </c:extLst>
        </c:ser>
        <c:dLbls>
          <c:showLegendKey val="0"/>
          <c:showVal val="0"/>
          <c:showCatName val="0"/>
          <c:showSerName val="0"/>
          <c:showPercent val="0"/>
          <c:showBubbleSize val="0"/>
        </c:dLbls>
        <c:marker val="1"/>
        <c:smooth val="0"/>
        <c:axId val="272199464"/>
        <c:axId val="273071664"/>
      </c:lineChart>
      <c:dateAx>
        <c:axId val="272199464"/>
        <c:scaling>
          <c:orientation val="minMax"/>
        </c:scaling>
        <c:delete val="1"/>
        <c:axPos val="b"/>
        <c:numFmt formatCode="ge" sourceLinked="1"/>
        <c:majorTickMark val="none"/>
        <c:minorTickMark val="none"/>
        <c:tickLblPos val="none"/>
        <c:crossAx val="273071664"/>
        <c:crosses val="autoZero"/>
        <c:auto val="1"/>
        <c:lblOffset val="100"/>
        <c:baseTimeUnit val="years"/>
      </c:dateAx>
      <c:valAx>
        <c:axId val="27307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2199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703</c:v>
                </c:pt>
                <c:pt idx="1">
                  <c:v>398</c:v>
                </c:pt>
                <c:pt idx="2">
                  <c:v>152</c:v>
                </c:pt>
                <c:pt idx="3">
                  <c:v>11</c:v>
                </c:pt>
                <c:pt idx="4">
                  <c:v>0</c:v>
                </c:pt>
              </c:numCache>
            </c:numRef>
          </c:val>
          <c:extLst xmlns:c16r2="http://schemas.microsoft.com/office/drawing/2015/06/chart">
            <c:ext xmlns:c16="http://schemas.microsoft.com/office/drawing/2014/chart" uri="{C3380CC4-5D6E-409C-BE32-E72D297353CC}">
              <c16:uniqueId val="{00000000-DDED-4BE0-A0AC-70A55F61F297}"/>
            </c:ext>
          </c:extLst>
        </c:ser>
        <c:dLbls>
          <c:showLegendKey val="0"/>
          <c:showVal val="0"/>
          <c:showCatName val="0"/>
          <c:showSerName val="0"/>
          <c:showPercent val="0"/>
          <c:showBubbleSize val="0"/>
        </c:dLbls>
        <c:gapWidth val="150"/>
        <c:axId val="271248704"/>
        <c:axId val="27219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DDED-4BE0-A0AC-70A55F61F297}"/>
            </c:ext>
          </c:extLst>
        </c:ser>
        <c:dLbls>
          <c:showLegendKey val="0"/>
          <c:showVal val="0"/>
          <c:showCatName val="0"/>
          <c:showSerName val="0"/>
          <c:showPercent val="0"/>
          <c:showBubbleSize val="0"/>
        </c:dLbls>
        <c:marker val="1"/>
        <c:smooth val="0"/>
        <c:axId val="271248704"/>
        <c:axId val="272197408"/>
      </c:lineChart>
      <c:dateAx>
        <c:axId val="271248704"/>
        <c:scaling>
          <c:orientation val="minMax"/>
        </c:scaling>
        <c:delete val="1"/>
        <c:axPos val="b"/>
        <c:numFmt formatCode="ge" sourceLinked="1"/>
        <c:majorTickMark val="none"/>
        <c:minorTickMark val="none"/>
        <c:tickLblPos val="none"/>
        <c:crossAx val="272197408"/>
        <c:crosses val="autoZero"/>
        <c:auto val="1"/>
        <c:lblOffset val="100"/>
        <c:baseTimeUnit val="years"/>
      </c:dateAx>
      <c:valAx>
        <c:axId val="272197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248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7A8-4089-8F12-43555C9E9700}"/>
            </c:ext>
          </c:extLst>
        </c:ser>
        <c:dLbls>
          <c:showLegendKey val="0"/>
          <c:showVal val="0"/>
          <c:showCatName val="0"/>
          <c:showSerName val="0"/>
          <c:showPercent val="0"/>
          <c:showBubbleSize val="0"/>
        </c:dLbls>
        <c:gapWidth val="150"/>
        <c:axId val="273370528"/>
        <c:axId val="27337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7A8-4089-8F12-43555C9E9700}"/>
            </c:ext>
          </c:extLst>
        </c:ser>
        <c:dLbls>
          <c:showLegendKey val="0"/>
          <c:showVal val="0"/>
          <c:showCatName val="0"/>
          <c:showSerName val="0"/>
          <c:showPercent val="0"/>
          <c:showBubbleSize val="0"/>
        </c:dLbls>
        <c:marker val="1"/>
        <c:smooth val="0"/>
        <c:axId val="273370528"/>
        <c:axId val="273379176"/>
      </c:lineChart>
      <c:dateAx>
        <c:axId val="273370528"/>
        <c:scaling>
          <c:orientation val="minMax"/>
        </c:scaling>
        <c:delete val="1"/>
        <c:axPos val="b"/>
        <c:numFmt formatCode="ge" sourceLinked="1"/>
        <c:majorTickMark val="none"/>
        <c:minorTickMark val="none"/>
        <c:tickLblPos val="none"/>
        <c:crossAx val="273379176"/>
        <c:crosses val="autoZero"/>
        <c:auto val="1"/>
        <c:lblOffset val="100"/>
        <c:baseTimeUnit val="years"/>
      </c:dateAx>
      <c:valAx>
        <c:axId val="273379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337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5A0-462A-ACB1-0DB96F5FFF41}"/>
            </c:ext>
          </c:extLst>
        </c:ser>
        <c:dLbls>
          <c:showLegendKey val="0"/>
          <c:showVal val="0"/>
          <c:showCatName val="0"/>
          <c:showSerName val="0"/>
          <c:showPercent val="0"/>
          <c:showBubbleSize val="0"/>
        </c:dLbls>
        <c:gapWidth val="150"/>
        <c:axId val="407084552"/>
        <c:axId val="27343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5A0-462A-ACB1-0DB96F5FFF41}"/>
            </c:ext>
          </c:extLst>
        </c:ser>
        <c:dLbls>
          <c:showLegendKey val="0"/>
          <c:showVal val="0"/>
          <c:showCatName val="0"/>
          <c:showSerName val="0"/>
          <c:showPercent val="0"/>
          <c:showBubbleSize val="0"/>
        </c:dLbls>
        <c:marker val="1"/>
        <c:smooth val="0"/>
        <c:axId val="407084552"/>
        <c:axId val="273431696"/>
      </c:lineChart>
      <c:dateAx>
        <c:axId val="407084552"/>
        <c:scaling>
          <c:orientation val="minMax"/>
        </c:scaling>
        <c:delete val="1"/>
        <c:axPos val="b"/>
        <c:numFmt formatCode="ge" sourceLinked="1"/>
        <c:majorTickMark val="none"/>
        <c:minorTickMark val="none"/>
        <c:tickLblPos val="none"/>
        <c:crossAx val="273431696"/>
        <c:crosses val="autoZero"/>
        <c:auto val="1"/>
        <c:lblOffset val="100"/>
        <c:baseTimeUnit val="years"/>
      </c:dateAx>
      <c:valAx>
        <c:axId val="27343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084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6.8</c:v>
                </c:pt>
                <c:pt idx="1">
                  <c:v>4.5999999999999996</c:v>
                </c:pt>
                <c:pt idx="2">
                  <c:v>4.5999999999999996</c:v>
                </c:pt>
                <c:pt idx="3">
                  <c:v>1.5</c:v>
                </c:pt>
                <c:pt idx="4">
                  <c:v>0.2</c:v>
                </c:pt>
              </c:numCache>
            </c:numRef>
          </c:val>
          <c:extLst xmlns:c16r2="http://schemas.microsoft.com/office/drawing/2015/06/chart">
            <c:ext xmlns:c16="http://schemas.microsoft.com/office/drawing/2014/chart" uri="{C3380CC4-5D6E-409C-BE32-E72D297353CC}">
              <c16:uniqueId val="{00000000-CA68-4EDA-B21D-D4E97D536538}"/>
            </c:ext>
          </c:extLst>
        </c:ser>
        <c:dLbls>
          <c:showLegendKey val="0"/>
          <c:showVal val="0"/>
          <c:showCatName val="0"/>
          <c:showSerName val="0"/>
          <c:showPercent val="0"/>
          <c:showBubbleSize val="0"/>
        </c:dLbls>
        <c:gapWidth val="150"/>
        <c:axId val="407076480"/>
        <c:axId val="40707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CA68-4EDA-B21D-D4E97D536538}"/>
            </c:ext>
          </c:extLst>
        </c:ser>
        <c:dLbls>
          <c:showLegendKey val="0"/>
          <c:showVal val="0"/>
          <c:showCatName val="0"/>
          <c:showSerName val="0"/>
          <c:showPercent val="0"/>
          <c:showBubbleSize val="0"/>
        </c:dLbls>
        <c:marker val="1"/>
        <c:smooth val="0"/>
        <c:axId val="407076480"/>
        <c:axId val="407073424"/>
      </c:lineChart>
      <c:dateAx>
        <c:axId val="407076480"/>
        <c:scaling>
          <c:orientation val="minMax"/>
        </c:scaling>
        <c:delete val="1"/>
        <c:axPos val="b"/>
        <c:numFmt formatCode="ge" sourceLinked="1"/>
        <c:majorTickMark val="none"/>
        <c:minorTickMark val="none"/>
        <c:tickLblPos val="none"/>
        <c:crossAx val="407073424"/>
        <c:crosses val="autoZero"/>
        <c:auto val="1"/>
        <c:lblOffset val="100"/>
        <c:baseTimeUnit val="years"/>
      </c:dateAx>
      <c:valAx>
        <c:axId val="40707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07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337</c:v>
                </c:pt>
                <c:pt idx="1">
                  <c:v>206</c:v>
                </c:pt>
                <c:pt idx="2">
                  <c:v>97</c:v>
                </c:pt>
                <c:pt idx="3">
                  <c:v>32</c:v>
                </c:pt>
                <c:pt idx="4">
                  <c:v>2</c:v>
                </c:pt>
              </c:numCache>
            </c:numRef>
          </c:val>
          <c:extLst xmlns:c16r2="http://schemas.microsoft.com/office/drawing/2015/06/chart">
            <c:ext xmlns:c16="http://schemas.microsoft.com/office/drawing/2014/chart" uri="{C3380CC4-5D6E-409C-BE32-E72D297353CC}">
              <c16:uniqueId val="{00000000-6D8C-4D07-B219-DBF6D20BB55B}"/>
            </c:ext>
          </c:extLst>
        </c:ser>
        <c:dLbls>
          <c:showLegendKey val="0"/>
          <c:showVal val="0"/>
          <c:showCatName val="0"/>
          <c:showSerName val="0"/>
          <c:showPercent val="0"/>
          <c:showBubbleSize val="0"/>
        </c:dLbls>
        <c:gapWidth val="150"/>
        <c:axId val="271643992"/>
        <c:axId val="40715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6D8C-4D07-B219-DBF6D20BB55B}"/>
            </c:ext>
          </c:extLst>
        </c:ser>
        <c:dLbls>
          <c:showLegendKey val="0"/>
          <c:showVal val="0"/>
          <c:showCatName val="0"/>
          <c:showSerName val="0"/>
          <c:showPercent val="0"/>
          <c:showBubbleSize val="0"/>
        </c:dLbls>
        <c:marker val="1"/>
        <c:smooth val="0"/>
        <c:axId val="271643992"/>
        <c:axId val="407158736"/>
      </c:lineChart>
      <c:dateAx>
        <c:axId val="271643992"/>
        <c:scaling>
          <c:orientation val="minMax"/>
        </c:scaling>
        <c:delete val="1"/>
        <c:axPos val="b"/>
        <c:numFmt formatCode="ge" sourceLinked="1"/>
        <c:majorTickMark val="none"/>
        <c:minorTickMark val="none"/>
        <c:tickLblPos val="none"/>
        <c:crossAx val="407158736"/>
        <c:crosses val="autoZero"/>
        <c:auto val="1"/>
        <c:lblOffset val="100"/>
        <c:baseTimeUnit val="years"/>
      </c:dateAx>
      <c:valAx>
        <c:axId val="407158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164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114.8</c:v>
                </c:pt>
                <c:pt idx="1">
                  <c:v>113.5</c:v>
                </c:pt>
                <c:pt idx="2">
                  <c:v>121</c:v>
                </c:pt>
                <c:pt idx="3">
                  <c:v>186.8</c:v>
                </c:pt>
                <c:pt idx="4">
                  <c:v>187.7</c:v>
                </c:pt>
              </c:numCache>
            </c:numRef>
          </c:val>
          <c:extLst xmlns:c16r2="http://schemas.microsoft.com/office/drawing/2015/06/chart">
            <c:ext xmlns:c16="http://schemas.microsoft.com/office/drawing/2014/chart" uri="{C3380CC4-5D6E-409C-BE32-E72D297353CC}">
              <c16:uniqueId val="{00000000-204F-4EA5-A215-9A1E3923FC3A}"/>
            </c:ext>
          </c:extLst>
        </c:ser>
        <c:dLbls>
          <c:showLegendKey val="0"/>
          <c:showVal val="0"/>
          <c:showCatName val="0"/>
          <c:showSerName val="0"/>
          <c:showPercent val="0"/>
          <c:showBubbleSize val="0"/>
        </c:dLbls>
        <c:gapWidth val="150"/>
        <c:axId val="407159520"/>
        <c:axId val="40715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204F-4EA5-A215-9A1E3923FC3A}"/>
            </c:ext>
          </c:extLst>
        </c:ser>
        <c:dLbls>
          <c:showLegendKey val="0"/>
          <c:showVal val="0"/>
          <c:showCatName val="0"/>
          <c:showSerName val="0"/>
          <c:showPercent val="0"/>
          <c:showBubbleSize val="0"/>
        </c:dLbls>
        <c:marker val="1"/>
        <c:smooth val="0"/>
        <c:axId val="407159520"/>
        <c:axId val="407159912"/>
      </c:lineChart>
      <c:dateAx>
        <c:axId val="407159520"/>
        <c:scaling>
          <c:orientation val="minMax"/>
        </c:scaling>
        <c:delete val="1"/>
        <c:axPos val="b"/>
        <c:numFmt formatCode="ge" sourceLinked="1"/>
        <c:majorTickMark val="none"/>
        <c:minorTickMark val="none"/>
        <c:tickLblPos val="none"/>
        <c:crossAx val="407159912"/>
        <c:crosses val="autoZero"/>
        <c:auto val="1"/>
        <c:lblOffset val="100"/>
        <c:baseTimeUnit val="years"/>
      </c:dateAx>
      <c:valAx>
        <c:axId val="40715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15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41</c:v>
                </c:pt>
                <c:pt idx="1">
                  <c:v>13</c:v>
                </c:pt>
                <c:pt idx="2">
                  <c:v>45</c:v>
                </c:pt>
                <c:pt idx="3">
                  <c:v>45</c:v>
                </c:pt>
                <c:pt idx="4">
                  <c:v>35</c:v>
                </c:pt>
              </c:numCache>
            </c:numRef>
          </c:val>
          <c:extLst xmlns:c16r2="http://schemas.microsoft.com/office/drawing/2015/06/chart">
            <c:ext xmlns:c16="http://schemas.microsoft.com/office/drawing/2014/chart" uri="{C3380CC4-5D6E-409C-BE32-E72D297353CC}">
              <c16:uniqueId val="{00000000-9E60-4888-BAF0-8EA7433D59E3}"/>
            </c:ext>
          </c:extLst>
        </c:ser>
        <c:dLbls>
          <c:showLegendKey val="0"/>
          <c:showVal val="0"/>
          <c:showCatName val="0"/>
          <c:showSerName val="0"/>
          <c:showPercent val="0"/>
          <c:showBubbleSize val="0"/>
        </c:dLbls>
        <c:gapWidth val="150"/>
        <c:axId val="407160696"/>
        <c:axId val="40716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9E60-4888-BAF0-8EA7433D59E3}"/>
            </c:ext>
          </c:extLst>
        </c:ser>
        <c:dLbls>
          <c:showLegendKey val="0"/>
          <c:showVal val="0"/>
          <c:showCatName val="0"/>
          <c:showSerName val="0"/>
          <c:showPercent val="0"/>
          <c:showBubbleSize val="0"/>
        </c:dLbls>
        <c:marker val="1"/>
        <c:smooth val="0"/>
        <c:axId val="407160696"/>
        <c:axId val="407161088"/>
      </c:lineChart>
      <c:dateAx>
        <c:axId val="407160696"/>
        <c:scaling>
          <c:orientation val="minMax"/>
        </c:scaling>
        <c:delete val="1"/>
        <c:axPos val="b"/>
        <c:numFmt formatCode="ge" sourceLinked="1"/>
        <c:majorTickMark val="none"/>
        <c:minorTickMark val="none"/>
        <c:tickLblPos val="none"/>
        <c:crossAx val="407161088"/>
        <c:crosses val="autoZero"/>
        <c:auto val="1"/>
        <c:lblOffset val="100"/>
        <c:baseTimeUnit val="years"/>
      </c:dateAx>
      <c:valAx>
        <c:axId val="40716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160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140390</c:v>
                </c:pt>
                <c:pt idx="1">
                  <c:v>115063</c:v>
                </c:pt>
                <c:pt idx="2">
                  <c:v>141775</c:v>
                </c:pt>
                <c:pt idx="3">
                  <c:v>132418</c:v>
                </c:pt>
                <c:pt idx="4">
                  <c:v>144653</c:v>
                </c:pt>
              </c:numCache>
            </c:numRef>
          </c:val>
          <c:extLst xmlns:c16r2="http://schemas.microsoft.com/office/drawing/2015/06/chart">
            <c:ext xmlns:c16="http://schemas.microsoft.com/office/drawing/2014/chart" uri="{C3380CC4-5D6E-409C-BE32-E72D297353CC}">
              <c16:uniqueId val="{00000000-D2EB-46EF-B389-24C88099CC0D}"/>
            </c:ext>
          </c:extLst>
        </c:ser>
        <c:dLbls>
          <c:showLegendKey val="0"/>
          <c:showVal val="0"/>
          <c:showCatName val="0"/>
          <c:showSerName val="0"/>
          <c:showPercent val="0"/>
          <c:showBubbleSize val="0"/>
        </c:dLbls>
        <c:gapWidth val="150"/>
        <c:axId val="407161872"/>
        <c:axId val="40716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D2EB-46EF-B389-24C88099CC0D}"/>
            </c:ext>
          </c:extLst>
        </c:ser>
        <c:dLbls>
          <c:showLegendKey val="0"/>
          <c:showVal val="0"/>
          <c:showCatName val="0"/>
          <c:showSerName val="0"/>
          <c:showPercent val="0"/>
          <c:showBubbleSize val="0"/>
        </c:dLbls>
        <c:marker val="1"/>
        <c:smooth val="0"/>
        <c:axId val="407161872"/>
        <c:axId val="407162264"/>
      </c:lineChart>
      <c:dateAx>
        <c:axId val="407161872"/>
        <c:scaling>
          <c:orientation val="minMax"/>
        </c:scaling>
        <c:delete val="1"/>
        <c:axPos val="b"/>
        <c:numFmt formatCode="ge" sourceLinked="1"/>
        <c:majorTickMark val="none"/>
        <c:minorTickMark val="none"/>
        <c:tickLblPos val="none"/>
        <c:crossAx val="407162264"/>
        <c:crosses val="autoZero"/>
        <c:auto val="1"/>
        <c:lblOffset val="100"/>
        <c:baseTimeUnit val="years"/>
      </c:dateAx>
      <c:valAx>
        <c:axId val="407162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716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京都府京都市　御池駐車場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23500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439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2" t="s">
        <v>147</v>
      </c>
      <c r="NE15" s="153"/>
      <c r="NF15" s="153"/>
      <c r="NG15" s="153"/>
      <c r="NH15" s="153"/>
      <c r="NI15" s="153"/>
      <c r="NJ15" s="153"/>
      <c r="NK15" s="153"/>
      <c r="NL15" s="153"/>
      <c r="NM15" s="153"/>
      <c r="NN15" s="153"/>
      <c r="NO15" s="153"/>
      <c r="NP15" s="153"/>
      <c r="NQ15" s="153"/>
      <c r="NR15" s="154"/>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2"/>
      <c r="NE16" s="153"/>
      <c r="NF16" s="153"/>
      <c r="NG16" s="153"/>
      <c r="NH16" s="153"/>
      <c r="NI16" s="153"/>
      <c r="NJ16" s="153"/>
      <c r="NK16" s="153"/>
      <c r="NL16" s="153"/>
      <c r="NM16" s="153"/>
      <c r="NN16" s="153"/>
      <c r="NO16" s="153"/>
      <c r="NP16" s="153"/>
      <c r="NQ16" s="153"/>
      <c r="NR16" s="154"/>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2"/>
      <c r="NE17" s="153"/>
      <c r="NF17" s="153"/>
      <c r="NG17" s="153"/>
      <c r="NH17" s="153"/>
      <c r="NI17" s="153"/>
      <c r="NJ17" s="153"/>
      <c r="NK17" s="153"/>
      <c r="NL17" s="153"/>
      <c r="NM17" s="153"/>
      <c r="NN17" s="153"/>
      <c r="NO17" s="153"/>
      <c r="NP17" s="153"/>
      <c r="NQ17" s="153"/>
      <c r="NR17" s="154"/>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2"/>
      <c r="NE18" s="153"/>
      <c r="NF18" s="153"/>
      <c r="NG18" s="153"/>
      <c r="NH18" s="153"/>
      <c r="NI18" s="153"/>
      <c r="NJ18" s="153"/>
      <c r="NK18" s="153"/>
      <c r="NL18" s="153"/>
      <c r="NM18" s="153"/>
      <c r="NN18" s="153"/>
      <c r="NO18" s="153"/>
      <c r="NP18" s="153"/>
      <c r="NQ18" s="153"/>
      <c r="NR18" s="154"/>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2"/>
      <c r="NE19" s="153"/>
      <c r="NF19" s="153"/>
      <c r="NG19" s="153"/>
      <c r="NH19" s="153"/>
      <c r="NI19" s="153"/>
      <c r="NJ19" s="153"/>
      <c r="NK19" s="153"/>
      <c r="NL19" s="153"/>
      <c r="NM19" s="153"/>
      <c r="NN19" s="153"/>
      <c r="NO19" s="153"/>
      <c r="NP19" s="153"/>
      <c r="NQ19" s="153"/>
      <c r="NR19" s="154"/>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2"/>
      <c r="NE20" s="153"/>
      <c r="NF20" s="153"/>
      <c r="NG20" s="153"/>
      <c r="NH20" s="153"/>
      <c r="NI20" s="153"/>
      <c r="NJ20" s="153"/>
      <c r="NK20" s="153"/>
      <c r="NL20" s="153"/>
      <c r="NM20" s="153"/>
      <c r="NN20" s="153"/>
      <c r="NO20" s="153"/>
      <c r="NP20" s="153"/>
      <c r="NQ20" s="153"/>
      <c r="NR20" s="154"/>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2"/>
      <c r="NE21" s="153"/>
      <c r="NF21" s="153"/>
      <c r="NG21" s="153"/>
      <c r="NH21" s="153"/>
      <c r="NI21" s="153"/>
      <c r="NJ21" s="153"/>
      <c r="NK21" s="153"/>
      <c r="NL21" s="153"/>
      <c r="NM21" s="153"/>
      <c r="NN21" s="153"/>
      <c r="NO21" s="153"/>
      <c r="NP21" s="153"/>
      <c r="NQ21" s="153"/>
      <c r="NR21" s="154"/>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2"/>
      <c r="NE22" s="153"/>
      <c r="NF22" s="153"/>
      <c r="NG22" s="153"/>
      <c r="NH22" s="153"/>
      <c r="NI22" s="153"/>
      <c r="NJ22" s="153"/>
      <c r="NK22" s="153"/>
      <c r="NL22" s="153"/>
      <c r="NM22" s="153"/>
      <c r="NN22" s="153"/>
      <c r="NO22" s="153"/>
      <c r="NP22" s="153"/>
      <c r="NQ22" s="153"/>
      <c r="NR22" s="154"/>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2"/>
      <c r="NE23" s="153"/>
      <c r="NF23" s="153"/>
      <c r="NG23" s="153"/>
      <c r="NH23" s="153"/>
      <c r="NI23" s="153"/>
      <c r="NJ23" s="153"/>
      <c r="NK23" s="153"/>
      <c r="NL23" s="153"/>
      <c r="NM23" s="153"/>
      <c r="NN23" s="153"/>
      <c r="NO23" s="153"/>
      <c r="NP23" s="153"/>
      <c r="NQ23" s="153"/>
      <c r="NR23" s="154"/>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2"/>
      <c r="NE24" s="153"/>
      <c r="NF24" s="153"/>
      <c r="NG24" s="153"/>
      <c r="NH24" s="153"/>
      <c r="NI24" s="153"/>
      <c r="NJ24" s="153"/>
      <c r="NK24" s="153"/>
      <c r="NL24" s="153"/>
      <c r="NM24" s="153"/>
      <c r="NN24" s="153"/>
      <c r="NO24" s="153"/>
      <c r="NP24" s="153"/>
      <c r="NQ24" s="153"/>
      <c r="NR24" s="154"/>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2"/>
      <c r="NE25" s="153"/>
      <c r="NF25" s="153"/>
      <c r="NG25" s="153"/>
      <c r="NH25" s="153"/>
      <c r="NI25" s="153"/>
      <c r="NJ25" s="153"/>
      <c r="NK25" s="153"/>
      <c r="NL25" s="153"/>
      <c r="NM25" s="153"/>
      <c r="NN25" s="153"/>
      <c r="NO25" s="153"/>
      <c r="NP25" s="153"/>
      <c r="NQ25" s="153"/>
      <c r="NR25" s="154"/>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2"/>
      <c r="NE26" s="153"/>
      <c r="NF26" s="153"/>
      <c r="NG26" s="153"/>
      <c r="NH26" s="153"/>
      <c r="NI26" s="153"/>
      <c r="NJ26" s="153"/>
      <c r="NK26" s="153"/>
      <c r="NL26" s="153"/>
      <c r="NM26" s="153"/>
      <c r="NN26" s="153"/>
      <c r="NO26" s="153"/>
      <c r="NP26" s="153"/>
      <c r="NQ26" s="153"/>
      <c r="NR26" s="154"/>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2"/>
      <c r="NE27" s="153"/>
      <c r="NF27" s="153"/>
      <c r="NG27" s="153"/>
      <c r="NH27" s="153"/>
      <c r="NI27" s="153"/>
      <c r="NJ27" s="153"/>
      <c r="NK27" s="153"/>
      <c r="NL27" s="153"/>
      <c r="NM27" s="153"/>
      <c r="NN27" s="153"/>
      <c r="NO27" s="153"/>
      <c r="NP27" s="153"/>
      <c r="NQ27" s="153"/>
      <c r="NR27" s="154"/>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2"/>
      <c r="NE28" s="153"/>
      <c r="NF28" s="153"/>
      <c r="NG28" s="153"/>
      <c r="NH28" s="153"/>
      <c r="NI28" s="153"/>
      <c r="NJ28" s="153"/>
      <c r="NK28" s="153"/>
      <c r="NL28" s="153"/>
      <c r="NM28" s="153"/>
      <c r="NN28" s="153"/>
      <c r="NO28" s="153"/>
      <c r="NP28" s="153"/>
      <c r="NQ28" s="153"/>
      <c r="NR28" s="154"/>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2"/>
      <c r="NE29" s="153"/>
      <c r="NF29" s="153"/>
      <c r="NG29" s="153"/>
      <c r="NH29" s="153"/>
      <c r="NI29" s="153"/>
      <c r="NJ29" s="153"/>
      <c r="NK29" s="153"/>
      <c r="NL29" s="153"/>
      <c r="NM29" s="153"/>
      <c r="NN29" s="153"/>
      <c r="NO29" s="153"/>
      <c r="NP29" s="153"/>
      <c r="NQ29" s="153"/>
      <c r="NR29" s="154"/>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52"/>
      <c r="NE30" s="153"/>
      <c r="NF30" s="153"/>
      <c r="NG30" s="153"/>
      <c r="NH30" s="153"/>
      <c r="NI30" s="153"/>
      <c r="NJ30" s="153"/>
      <c r="NK30" s="153"/>
      <c r="NL30" s="153"/>
      <c r="NM30" s="153"/>
      <c r="NN30" s="153"/>
      <c r="NO30" s="153"/>
      <c r="NP30" s="153"/>
      <c r="NQ30" s="153"/>
      <c r="NR30" s="154"/>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30</v>
      </c>
      <c r="V31" s="118"/>
      <c r="W31" s="118"/>
      <c r="X31" s="118"/>
      <c r="Y31" s="118"/>
      <c r="Z31" s="118"/>
      <c r="AA31" s="118"/>
      <c r="AB31" s="118"/>
      <c r="AC31" s="118"/>
      <c r="AD31" s="118"/>
      <c r="AE31" s="118"/>
      <c r="AF31" s="118"/>
      <c r="AG31" s="118"/>
      <c r="AH31" s="118"/>
      <c r="AI31" s="118"/>
      <c r="AJ31" s="118"/>
      <c r="AK31" s="118"/>
      <c r="AL31" s="118"/>
      <c r="AM31" s="118"/>
      <c r="AN31" s="118">
        <f>データ!Z7</f>
        <v>35</v>
      </c>
      <c r="AO31" s="118"/>
      <c r="AP31" s="118"/>
      <c r="AQ31" s="118"/>
      <c r="AR31" s="118"/>
      <c r="AS31" s="118"/>
      <c r="AT31" s="118"/>
      <c r="AU31" s="118"/>
      <c r="AV31" s="118"/>
      <c r="AW31" s="118"/>
      <c r="AX31" s="118"/>
      <c r="AY31" s="118"/>
      <c r="AZ31" s="118"/>
      <c r="BA31" s="118"/>
      <c r="BB31" s="118"/>
      <c r="BC31" s="118"/>
      <c r="BD31" s="118"/>
      <c r="BE31" s="118"/>
      <c r="BF31" s="118"/>
      <c r="BG31" s="118">
        <f>データ!AA7</f>
        <v>38</v>
      </c>
      <c r="BH31" s="118"/>
      <c r="BI31" s="118"/>
      <c r="BJ31" s="118"/>
      <c r="BK31" s="118"/>
      <c r="BL31" s="118"/>
      <c r="BM31" s="118"/>
      <c r="BN31" s="118"/>
      <c r="BO31" s="118"/>
      <c r="BP31" s="118"/>
      <c r="BQ31" s="118"/>
      <c r="BR31" s="118"/>
      <c r="BS31" s="118"/>
      <c r="BT31" s="118"/>
      <c r="BU31" s="118"/>
      <c r="BV31" s="118"/>
      <c r="BW31" s="118"/>
      <c r="BX31" s="118"/>
      <c r="BY31" s="118"/>
      <c r="BZ31" s="118">
        <f>データ!AB7</f>
        <v>52</v>
      </c>
      <c r="CA31" s="118"/>
      <c r="CB31" s="118"/>
      <c r="CC31" s="118"/>
      <c r="CD31" s="118"/>
      <c r="CE31" s="118"/>
      <c r="CF31" s="118"/>
      <c r="CG31" s="118"/>
      <c r="CH31" s="118"/>
      <c r="CI31" s="118"/>
      <c r="CJ31" s="118"/>
      <c r="CK31" s="118"/>
      <c r="CL31" s="118"/>
      <c r="CM31" s="118"/>
      <c r="CN31" s="118"/>
      <c r="CO31" s="118"/>
      <c r="CP31" s="118"/>
      <c r="CQ31" s="118"/>
      <c r="CR31" s="118"/>
      <c r="CS31" s="118">
        <f>データ!AC7</f>
        <v>100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6.8</v>
      </c>
      <c r="EM31" s="118"/>
      <c r="EN31" s="118"/>
      <c r="EO31" s="118"/>
      <c r="EP31" s="118"/>
      <c r="EQ31" s="118"/>
      <c r="ER31" s="118"/>
      <c r="ES31" s="118"/>
      <c r="ET31" s="118"/>
      <c r="EU31" s="118"/>
      <c r="EV31" s="118"/>
      <c r="EW31" s="118"/>
      <c r="EX31" s="118"/>
      <c r="EY31" s="118"/>
      <c r="EZ31" s="118"/>
      <c r="FA31" s="118"/>
      <c r="FB31" s="118"/>
      <c r="FC31" s="118"/>
      <c r="FD31" s="118"/>
      <c r="FE31" s="118">
        <f>データ!AK7</f>
        <v>4.5999999999999996</v>
      </c>
      <c r="FF31" s="118"/>
      <c r="FG31" s="118"/>
      <c r="FH31" s="118"/>
      <c r="FI31" s="118"/>
      <c r="FJ31" s="118"/>
      <c r="FK31" s="118"/>
      <c r="FL31" s="118"/>
      <c r="FM31" s="118"/>
      <c r="FN31" s="118"/>
      <c r="FO31" s="118"/>
      <c r="FP31" s="118"/>
      <c r="FQ31" s="118"/>
      <c r="FR31" s="118"/>
      <c r="FS31" s="118"/>
      <c r="FT31" s="118"/>
      <c r="FU31" s="118"/>
      <c r="FV31" s="118"/>
      <c r="FW31" s="118"/>
      <c r="FX31" s="118">
        <f>データ!AL7</f>
        <v>4.5999999999999996</v>
      </c>
      <c r="FY31" s="118"/>
      <c r="FZ31" s="118"/>
      <c r="GA31" s="118"/>
      <c r="GB31" s="118"/>
      <c r="GC31" s="118"/>
      <c r="GD31" s="118"/>
      <c r="GE31" s="118"/>
      <c r="GF31" s="118"/>
      <c r="GG31" s="118"/>
      <c r="GH31" s="118"/>
      <c r="GI31" s="118"/>
      <c r="GJ31" s="118"/>
      <c r="GK31" s="118"/>
      <c r="GL31" s="118"/>
      <c r="GM31" s="118"/>
      <c r="GN31" s="118"/>
      <c r="GO31" s="118"/>
      <c r="GP31" s="118"/>
      <c r="GQ31" s="118">
        <f>データ!AM7</f>
        <v>1.5</v>
      </c>
      <c r="GR31" s="118"/>
      <c r="GS31" s="118"/>
      <c r="GT31" s="118"/>
      <c r="GU31" s="118"/>
      <c r="GV31" s="118"/>
      <c r="GW31" s="118"/>
      <c r="GX31" s="118"/>
      <c r="GY31" s="118"/>
      <c r="GZ31" s="118"/>
      <c r="HA31" s="118"/>
      <c r="HB31" s="118"/>
      <c r="HC31" s="118"/>
      <c r="HD31" s="118"/>
      <c r="HE31" s="118"/>
      <c r="HF31" s="118"/>
      <c r="HG31" s="118"/>
      <c r="HH31" s="118"/>
      <c r="HI31" s="118"/>
      <c r="HJ31" s="118">
        <f>データ!AN7</f>
        <v>0.2</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114.8</v>
      </c>
      <c r="JD31" s="120"/>
      <c r="JE31" s="120"/>
      <c r="JF31" s="120"/>
      <c r="JG31" s="120"/>
      <c r="JH31" s="120"/>
      <c r="JI31" s="120"/>
      <c r="JJ31" s="120"/>
      <c r="JK31" s="120"/>
      <c r="JL31" s="120"/>
      <c r="JM31" s="120"/>
      <c r="JN31" s="120"/>
      <c r="JO31" s="120"/>
      <c r="JP31" s="120"/>
      <c r="JQ31" s="120"/>
      <c r="JR31" s="120"/>
      <c r="JS31" s="120"/>
      <c r="JT31" s="120"/>
      <c r="JU31" s="121"/>
      <c r="JV31" s="119">
        <f>データ!DL7</f>
        <v>113.5</v>
      </c>
      <c r="JW31" s="120"/>
      <c r="JX31" s="120"/>
      <c r="JY31" s="120"/>
      <c r="JZ31" s="120"/>
      <c r="KA31" s="120"/>
      <c r="KB31" s="120"/>
      <c r="KC31" s="120"/>
      <c r="KD31" s="120"/>
      <c r="KE31" s="120"/>
      <c r="KF31" s="120"/>
      <c r="KG31" s="120"/>
      <c r="KH31" s="120"/>
      <c r="KI31" s="120"/>
      <c r="KJ31" s="120"/>
      <c r="KK31" s="120"/>
      <c r="KL31" s="120"/>
      <c r="KM31" s="120"/>
      <c r="KN31" s="121"/>
      <c r="KO31" s="119">
        <f>データ!DM7</f>
        <v>121</v>
      </c>
      <c r="KP31" s="120"/>
      <c r="KQ31" s="120"/>
      <c r="KR31" s="120"/>
      <c r="KS31" s="120"/>
      <c r="KT31" s="120"/>
      <c r="KU31" s="120"/>
      <c r="KV31" s="120"/>
      <c r="KW31" s="120"/>
      <c r="KX31" s="120"/>
      <c r="KY31" s="120"/>
      <c r="KZ31" s="120"/>
      <c r="LA31" s="120"/>
      <c r="LB31" s="120"/>
      <c r="LC31" s="120"/>
      <c r="LD31" s="120"/>
      <c r="LE31" s="120"/>
      <c r="LF31" s="120"/>
      <c r="LG31" s="121"/>
      <c r="LH31" s="119">
        <f>データ!DN7</f>
        <v>186.8</v>
      </c>
      <c r="LI31" s="120"/>
      <c r="LJ31" s="120"/>
      <c r="LK31" s="120"/>
      <c r="LL31" s="120"/>
      <c r="LM31" s="120"/>
      <c r="LN31" s="120"/>
      <c r="LO31" s="120"/>
      <c r="LP31" s="120"/>
      <c r="LQ31" s="120"/>
      <c r="LR31" s="120"/>
      <c r="LS31" s="120"/>
      <c r="LT31" s="120"/>
      <c r="LU31" s="120"/>
      <c r="LV31" s="120"/>
      <c r="LW31" s="120"/>
      <c r="LX31" s="120"/>
      <c r="LY31" s="120"/>
      <c r="LZ31" s="121"/>
      <c r="MA31" s="119">
        <f>データ!DO7</f>
        <v>187.7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55" t="s">
        <v>28</v>
      </c>
      <c r="NE31" s="156"/>
      <c r="NF31" s="156"/>
      <c r="NG31" s="156"/>
      <c r="NH31" s="156"/>
      <c r="NI31" s="156"/>
      <c r="NJ31" s="156"/>
      <c r="NK31" s="156"/>
      <c r="NL31" s="156"/>
      <c r="NM31" s="156"/>
      <c r="NN31" s="156"/>
      <c r="NO31" s="156"/>
      <c r="NP31" s="156"/>
      <c r="NQ31" s="156"/>
      <c r="NR31" s="157"/>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146</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145</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6">
        <f>データ!AU7</f>
        <v>337</v>
      </c>
      <c r="V52" s="126"/>
      <c r="W52" s="126"/>
      <c r="X52" s="126"/>
      <c r="Y52" s="126"/>
      <c r="Z52" s="126"/>
      <c r="AA52" s="126"/>
      <c r="AB52" s="126"/>
      <c r="AC52" s="126"/>
      <c r="AD52" s="126"/>
      <c r="AE52" s="126"/>
      <c r="AF52" s="126"/>
      <c r="AG52" s="126"/>
      <c r="AH52" s="126"/>
      <c r="AI52" s="126"/>
      <c r="AJ52" s="126"/>
      <c r="AK52" s="126"/>
      <c r="AL52" s="126"/>
      <c r="AM52" s="126"/>
      <c r="AN52" s="126">
        <f>データ!AV7</f>
        <v>206</v>
      </c>
      <c r="AO52" s="126"/>
      <c r="AP52" s="126"/>
      <c r="AQ52" s="126"/>
      <c r="AR52" s="126"/>
      <c r="AS52" s="126"/>
      <c r="AT52" s="126"/>
      <c r="AU52" s="126"/>
      <c r="AV52" s="126"/>
      <c r="AW52" s="126"/>
      <c r="AX52" s="126"/>
      <c r="AY52" s="126"/>
      <c r="AZ52" s="126"/>
      <c r="BA52" s="126"/>
      <c r="BB52" s="126"/>
      <c r="BC52" s="126"/>
      <c r="BD52" s="126"/>
      <c r="BE52" s="126"/>
      <c r="BF52" s="126"/>
      <c r="BG52" s="126">
        <f>データ!AW7</f>
        <v>97</v>
      </c>
      <c r="BH52" s="126"/>
      <c r="BI52" s="126"/>
      <c r="BJ52" s="126"/>
      <c r="BK52" s="126"/>
      <c r="BL52" s="126"/>
      <c r="BM52" s="126"/>
      <c r="BN52" s="126"/>
      <c r="BO52" s="126"/>
      <c r="BP52" s="126"/>
      <c r="BQ52" s="126"/>
      <c r="BR52" s="126"/>
      <c r="BS52" s="126"/>
      <c r="BT52" s="126"/>
      <c r="BU52" s="126"/>
      <c r="BV52" s="126"/>
      <c r="BW52" s="126"/>
      <c r="BX52" s="126"/>
      <c r="BY52" s="126"/>
      <c r="BZ52" s="126">
        <f>データ!AX7</f>
        <v>32</v>
      </c>
      <c r="CA52" s="126"/>
      <c r="CB52" s="126"/>
      <c r="CC52" s="126"/>
      <c r="CD52" s="126"/>
      <c r="CE52" s="126"/>
      <c r="CF52" s="126"/>
      <c r="CG52" s="126"/>
      <c r="CH52" s="126"/>
      <c r="CI52" s="126"/>
      <c r="CJ52" s="126"/>
      <c r="CK52" s="126"/>
      <c r="CL52" s="126"/>
      <c r="CM52" s="126"/>
      <c r="CN52" s="126"/>
      <c r="CO52" s="126"/>
      <c r="CP52" s="126"/>
      <c r="CQ52" s="126"/>
      <c r="CR52" s="126"/>
      <c r="CS52" s="126">
        <f>データ!AY7</f>
        <v>2</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41</v>
      </c>
      <c r="EM52" s="118"/>
      <c r="EN52" s="118"/>
      <c r="EO52" s="118"/>
      <c r="EP52" s="118"/>
      <c r="EQ52" s="118"/>
      <c r="ER52" s="118"/>
      <c r="ES52" s="118"/>
      <c r="ET52" s="118"/>
      <c r="EU52" s="118"/>
      <c r="EV52" s="118"/>
      <c r="EW52" s="118"/>
      <c r="EX52" s="118"/>
      <c r="EY52" s="118"/>
      <c r="EZ52" s="118"/>
      <c r="FA52" s="118"/>
      <c r="FB52" s="118"/>
      <c r="FC52" s="118"/>
      <c r="FD52" s="118"/>
      <c r="FE52" s="118">
        <f>データ!BG7</f>
        <v>13</v>
      </c>
      <c r="FF52" s="118"/>
      <c r="FG52" s="118"/>
      <c r="FH52" s="118"/>
      <c r="FI52" s="118"/>
      <c r="FJ52" s="118"/>
      <c r="FK52" s="118"/>
      <c r="FL52" s="118"/>
      <c r="FM52" s="118"/>
      <c r="FN52" s="118"/>
      <c r="FO52" s="118"/>
      <c r="FP52" s="118"/>
      <c r="FQ52" s="118"/>
      <c r="FR52" s="118"/>
      <c r="FS52" s="118"/>
      <c r="FT52" s="118"/>
      <c r="FU52" s="118"/>
      <c r="FV52" s="118"/>
      <c r="FW52" s="118"/>
      <c r="FX52" s="118">
        <f>データ!BH7</f>
        <v>45</v>
      </c>
      <c r="FY52" s="118"/>
      <c r="FZ52" s="118"/>
      <c r="GA52" s="118"/>
      <c r="GB52" s="118"/>
      <c r="GC52" s="118"/>
      <c r="GD52" s="118"/>
      <c r="GE52" s="118"/>
      <c r="GF52" s="118"/>
      <c r="GG52" s="118"/>
      <c r="GH52" s="118"/>
      <c r="GI52" s="118"/>
      <c r="GJ52" s="118"/>
      <c r="GK52" s="118"/>
      <c r="GL52" s="118"/>
      <c r="GM52" s="118"/>
      <c r="GN52" s="118"/>
      <c r="GO52" s="118"/>
      <c r="GP52" s="118"/>
      <c r="GQ52" s="118">
        <f>データ!BI7</f>
        <v>45</v>
      </c>
      <c r="GR52" s="118"/>
      <c r="GS52" s="118"/>
      <c r="GT52" s="118"/>
      <c r="GU52" s="118"/>
      <c r="GV52" s="118"/>
      <c r="GW52" s="118"/>
      <c r="GX52" s="118"/>
      <c r="GY52" s="118"/>
      <c r="GZ52" s="118"/>
      <c r="HA52" s="118"/>
      <c r="HB52" s="118"/>
      <c r="HC52" s="118"/>
      <c r="HD52" s="118"/>
      <c r="HE52" s="118"/>
      <c r="HF52" s="118"/>
      <c r="HG52" s="118"/>
      <c r="HH52" s="118"/>
      <c r="HI52" s="118"/>
      <c r="HJ52" s="118">
        <f>データ!BJ7</f>
        <v>35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140390</v>
      </c>
      <c r="JD52" s="126"/>
      <c r="JE52" s="126"/>
      <c r="JF52" s="126"/>
      <c r="JG52" s="126"/>
      <c r="JH52" s="126"/>
      <c r="JI52" s="126"/>
      <c r="JJ52" s="126"/>
      <c r="JK52" s="126"/>
      <c r="JL52" s="126"/>
      <c r="JM52" s="126"/>
      <c r="JN52" s="126"/>
      <c r="JO52" s="126"/>
      <c r="JP52" s="126"/>
      <c r="JQ52" s="126"/>
      <c r="JR52" s="126"/>
      <c r="JS52" s="126"/>
      <c r="JT52" s="126"/>
      <c r="JU52" s="126"/>
      <c r="JV52" s="126">
        <f>データ!BR7</f>
        <v>115063</v>
      </c>
      <c r="JW52" s="126"/>
      <c r="JX52" s="126"/>
      <c r="JY52" s="126"/>
      <c r="JZ52" s="126"/>
      <c r="KA52" s="126"/>
      <c r="KB52" s="126"/>
      <c r="KC52" s="126"/>
      <c r="KD52" s="126"/>
      <c r="KE52" s="126"/>
      <c r="KF52" s="126"/>
      <c r="KG52" s="126"/>
      <c r="KH52" s="126"/>
      <c r="KI52" s="126"/>
      <c r="KJ52" s="126"/>
      <c r="KK52" s="126"/>
      <c r="KL52" s="126"/>
      <c r="KM52" s="126"/>
      <c r="KN52" s="126"/>
      <c r="KO52" s="126">
        <f>データ!BS7</f>
        <v>141775</v>
      </c>
      <c r="KP52" s="126"/>
      <c r="KQ52" s="126"/>
      <c r="KR52" s="126"/>
      <c r="KS52" s="126"/>
      <c r="KT52" s="126"/>
      <c r="KU52" s="126"/>
      <c r="KV52" s="126"/>
      <c r="KW52" s="126"/>
      <c r="KX52" s="126"/>
      <c r="KY52" s="126"/>
      <c r="KZ52" s="126"/>
      <c r="LA52" s="126"/>
      <c r="LB52" s="126"/>
      <c r="LC52" s="126"/>
      <c r="LD52" s="126"/>
      <c r="LE52" s="126"/>
      <c r="LF52" s="126"/>
      <c r="LG52" s="126"/>
      <c r="LH52" s="126">
        <f>データ!BT7</f>
        <v>132418</v>
      </c>
      <c r="LI52" s="126"/>
      <c r="LJ52" s="126"/>
      <c r="LK52" s="126"/>
      <c r="LL52" s="126"/>
      <c r="LM52" s="126"/>
      <c r="LN52" s="126"/>
      <c r="LO52" s="126"/>
      <c r="LP52" s="126"/>
      <c r="LQ52" s="126"/>
      <c r="LR52" s="126"/>
      <c r="LS52" s="126"/>
      <c r="LT52" s="126"/>
      <c r="LU52" s="126"/>
      <c r="LV52" s="126"/>
      <c r="LW52" s="126"/>
      <c r="LX52" s="126"/>
      <c r="LY52" s="126"/>
      <c r="LZ52" s="126"/>
      <c r="MA52" s="126">
        <f>データ!BU7</f>
        <v>144653</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52" t="s">
        <v>148</v>
      </c>
      <c r="NE66" s="153"/>
      <c r="NF66" s="153"/>
      <c r="NG66" s="153"/>
      <c r="NH66" s="153"/>
      <c r="NI66" s="153"/>
      <c r="NJ66" s="153"/>
      <c r="NK66" s="153"/>
      <c r="NL66" s="153"/>
      <c r="NM66" s="153"/>
      <c r="NN66" s="153"/>
      <c r="NO66" s="153"/>
      <c r="NP66" s="153"/>
      <c r="NQ66" s="153"/>
      <c r="NR66" s="154"/>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888</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52"/>
      <c r="NE67" s="153"/>
      <c r="NF67" s="153"/>
      <c r="NG67" s="153"/>
      <c r="NH67" s="153"/>
      <c r="NI67" s="153"/>
      <c r="NJ67" s="153"/>
      <c r="NK67" s="153"/>
      <c r="NL67" s="153"/>
      <c r="NM67" s="153"/>
      <c r="NN67" s="153"/>
      <c r="NO67" s="153"/>
      <c r="NP67" s="153"/>
      <c r="NQ67" s="153"/>
      <c r="NR67" s="154"/>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52"/>
      <c r="NE68" s="153"/>
      <c r="NF68" s="153"/>
      <c r="NG68" s="153"/>
      <c r="NH68" s="153"/>
      <c r="NI68" s="153"/>
      <c r="NJ68" s="153"/>
      <c r="NK68" s="153"/>
      <c r="NL68" s="153"/>
      <c r="NM68" s="153"/>
      <c r="NN68" s="153"/>
      <c r="NO68" s="153"/>
      <c r="NP68" s="153"/>
      <c r="NQ68" s="153"/>
      <c r="NR68" s="154"/>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52"/>
      <c r="NE69" s="153"/>
      <c r="NF69" s="153"/>
      <c r="NG69" s="153"/>
      <c r="NH69" s="153"/>
      <c r="NI69" s="153"/>
      <c r="NJ69" s="153"/>
      <c r="NK69" s="153"/>
      <c r="NL69" s="153"/>
      <c r="NM69" s="153"/>
      <c r="NN69" s="153"/>
      <c r="NO69" s="153"/>
      <c r="NP69" s="153"/>
      <c r="NQ69" s="153"/>
      <c r="NR69" s="154"/>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52"/>
      <c r="NE70" s="153"/>
      <c r="NF70" s="153"/>
      <c r="NG70" s="153"/>
      <c r="NH70" s="153"/>
      <c r="NI70" s="153"/>
      <c r="NJ70" s="153"/>
      <c r="NK70" s="153"/>
      <c r="NL70" s="153"/>
      <c r="NM70" s="153"/>
      <c r="NN70" s="153"/>
      <c r="NO70" s="153"/>
      <c r="NP70" s="153"/>
      <c r="NQ70" s="153"/>
      <c r="NR70" s="154"/>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52"/>
      <c r="NE71" s="153"/>
      <c r="NF71" s="153"/>
      <c r="NG71" s="153"/>
      <c r="NH71" s="153"/>
      <c r="NI71" s="153"/>
      <c r="NJ71" s="153"/>
      <c r="NK71" s="153"/>
      <c r="NL71" s="153"/>
      <c r="NM71" s="153"/>
      <c r="NN71" s="153"/>
      <c r="NO71" s="153"/>
      <c r="NP71" s="153"/>
      <c r="NQ71" s="153"/>
      <c r="NR71" s="154"/>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52"/>
      <c r="NE72" s="153"/>
      <c r="NF72" s="153"/>
      <c r="NG72" s="153"/>
      <c r="NH72" s="153"/>
      <c r="NI72" s="153"/>
      <c r="NJ72" s="153"/>
      <c r="NK72" s="153"/>
      <c r="NL72" s="153"/>
      <c r="NM72" s="153"/>
      <c r="NN72" s="153"/>
      <c r="NO72" s="153"/>
      <c r="NP72" s="153"/>
      <c r="NQ72" s="153"/>
      <c r="NR72" s="154"/>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52"/>
      <c r="NE73" s="153"/>
      <c r="NF73" s="153"/>
      <c r="NG73" s="153"/>
      <c r="NH73" s="153"/>
      <c r="NI73" s="153"/>
      <c r="NJ73" s="153"/>
      <c r="NK73" s="153"/>
      <c r="NL73" s="153"/>
      <c r="NM73" s="153"/>
      <c r="NN73" s="153"/>
      <c r="NO73" s="153"/>
      <c r="NP73" s="153"/>
      <c r="NQ73" s="153"/>
      <c r="NR73" s="154"/>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52"/>
      <c r="NE74" s="153"/>
      <c r="NF74" s="153"/>
      <c r="NG74" s="153"/>
      <c r="NH74" s="153"/>
      <c r="NI74" s="153"/>
      <c r="NJ74" s="153"/>
      <c r="NK74" s="153"/>
      <c r="NL74" s="153"/>
      <c r="NM74" s="153"/>
      <c r="NN74" s="153"/>
      <c r="NO74" s="153"/>
      <c r="NP74" s="153"/>
      <c r="NQ74" s="153"/>
      <c r="NR74" s="154"/>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52"/>
      <c r="NE75" s="153"/>
      <c r="NF75" s="153"/>
      <c r="NG75" s="153"/>
      <c r="NH75" s="153"/>
      <c r="NI75" s="153"/>
      <c r="NJ75" s="153"/>
      <c r="NK75" s="153"/>
      <c r="NL75" s="153"/>
      <c r="NM75" s="153"/>
      <c r="NN75" s="153"/>
      <c r="NO75" s="153"/>
      <c r="NP75" s="153"/>
      <c r="NQ75" s="153"/>
      <c r="NR75" s="154"/>
    </row>
    <row r="76" spans="1:382" ht="13.5" customHeight="1" x14ac:dyDescent="0.2">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52"/>
      <c r="NE76" s="153"/>
      <c r="NF76" s="153"/>
      <c r="NG76" s="153"/>
      <c r="NH76" s="153"/>
      <c r="NI76" s="153"/>
      <c r="NJ76" s="153"/>
      <c r="NK76" s="153"/>
      <c r="NL76" s="153"/>
      <c r="NM76" s="153"/>
      <c r="NN76" s="153"/>
      <c r="NO76" s="153"/>
      <c r="NP76" s="153"/>
      <c r="NQ76" s="153"/>
      <c r="NR76" s="154"/>
    </row>
    <row r="77" spans="1:382" ht="13.5" customHeight="1" x14ac:dyDescent="0.2">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703</v>
      </c>
      <c r="KB77" s="120"/>
      <c r="KC77" s="120"/>
      <c r="KD77" s="120"/>
      <c r="KE77" s="120"/>
      <c r="KF77" s="120"/>
      <c r="KG77" s="120"/>
      <c r="KH77" s="120"/>
      <c r="KI77" s="120"/>
      <c r="KJ77" s="120"/>
      <c r="KK77" s="120"/>
      <c r="KL77" s="120"/>
      <c r="KM77" s="120"/>
      <c r="KN77" s="120"/>
      <c r="KO77" s="121"/>
      <c r="KP77" s="119">
        <f>データ!DA7</f>
        <v>398</v>
      </c>
      <c r="KQ77" s="120"/>
      <c r="KR77" s="120"/>
      <c r="KS77" s="120"/>
      <c r="KT77" s="120"/>
      <c r="KU77" s="120"/>
      <c r="KV77" s="120"/>
      <c r="KW77" s="120"/>
      <c r="KX77" s="120"/>
      <c r="KY77" s="120"/>
      <c r="KZ77" s="120"/>
      <c r="LA77" s="120"/>
      <c r="LB77" s="120"/>
      <c r="LC77" s="120"/>
      <c r="LD77" s="121"/>
      <c r="LE77" s="119">
        <f>データ!DB7</f>
        <v>152</v>
      </c>
      <c r="LF77" s="120"/>
      <c r="LG77" s="120"/>
      <c r="LH77" s="120"/>
      <c r="LI77" s="120"/>
      <c r="LJ77" s="120"/>
      <c r="LK77" s="120"/>
      <c r="LL77" s="120"/>
      <c r="LM77" s="120"/>
      <c r="LN77" s="120"/>
      <c r="LO77" s="120"/>
      <c r="LP77" s="120"/>
      <c r="LQ77" s="120"/>
      <c r="LR77" s="120"/>
      <c r="LS77" s="121"/>
      <c r="LT77" s="119">
        <f>データ!DC7</f>
        <v>11</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52"/>
      <c r="NE77" s="153"/>
      <c r="NF77" s="153"/>
      <c r="NG77" s="153"/>
      <c r="NH77" s="153"/>
      <c r="NI77" s="153"/>
      <c r="NJ77" s="153"/>
      <c r="NK77" s="153"/>
      <c r="NL77" s="153"/>
      <c r="NM77" s="153"/>
      <c r="NN77" s="153"/>
      <c r="NO77" s="153"/>
      <c r="NP77" s="153"/>
      <c r="NQ77" s="153"/>
      <c r="NR77" s="154"/>
    </row>
    <row r="78" spans="1:382" ht="13.5" customHeight="1" x14ac:dyDescent="0.2">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52"/>
      <c r="NE78" s="153"/>
      <c r="NF78" s="153"/>
      <c r="NG78" s="153"/>
      <c r="NH78" s="153"/>
      <c r="NI78" s="153"/>
      <c r="NJ78" s="153"/>
      <c r="NK78" s="153"/>
      <c r="NL78" s="153"/>
      <c r="NM78" s="153"/>
      <c r="NN78" s="153"/>
      <c r="NO78" s="153"/>
      <c r="NP78" s="153"/>
      <c r="NQ78" s="153"/>
      <c r="NR78" s="154"/>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52"/>
      <c r="NE79" s="153"/>
      <c r="NF79" s="153"/>
      <c r="NG79" s="153"/>
      <c r="NH79" s="153"/>
      <c r="NI79" s="153"/>
      <c r="NJ79" s="153"/>
      <c r="NK79" s="153"/>
      <c r="NL79" s="153"/>
      <c r="NM79" s="153"/>
      <c r="NN79" s="153"/>
      <c r="NO79" s="153"/>
      <c r="NP79" s="153"/>
      <c r="NQ79" s="153"/>
      <c r="NR79" s="154"/>
    </row>
    <row r="80" spans="1:382" ht="13.5" customHeight="1" x14ac:dyDescent="0.2">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52"/>
      <c r="NE80" s="153"/>
      <c r="NF80" s="153"/>
      <c r="NG80" s="153"/>
      <c r="NH80" s="153"/>
      <c r="NI80" s="153"/>
      <c r="NJ80" s="153"/>
      <c r="NK80" s="153"/>
      <c r="NL80" s="153"/>
      <c r="NM80" s="153"/>
      <c r="NN80" s="153"/>
      <c r="NO80" s="153"/>
      <c r="NP80" s="153"/>
      <c r="NQ80" s="153"/>
      <c r="NR80" s="154"/>
    </row>
    <row r="81" spans="1:382" ht="13.5" customHeight="1" x14ac:dyDescent="0.2">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52"/>
      <c r="NE81" s="153"/>
      <c r="NF81" s="153"/>
      <c r="NG81" s="153"/>
      <c r="NH81" s="153"/>
      <c r="NI81" s="153"/>
      <c r="NJ81" s="153"/>
      <c r="NK81" s="153"/>
      <c r="NL81" s="153"/>
      <c r="NM81" s="153"/>
      <c r="NN81" s="153"/>
      <c r="NO81" s="153"/>
      <c r="NP81" s="153"/>
      <c r="NQ81" s="153"/>
      <c r="NR81" s="154"/>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8"/>
      <c r="NE82" s="159"/>
      <c r="NF82" s="159"/>
      <c r="NG82" s="159"/>
      <c r="NH82" s="159"/>
      <c r="NI82" s="159"/>
      <c r="NJ82" s="159"/>
      <c r="NK82" s="159"/>
      <c r="NL82" s="159"/>
      <c r="NM82" s="159"/>
      <c r="NN82" s="159"/>
      <c r="NO82" s="159"/>
      <c r="NP82" s="159"/>
      <c r="NQ82" s="159"/>
      <c r="NR82" s="160"/>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O5IJXr6HInMZFtBZQsDGhen/lXU5/BPFGCC2W8CjmEAUNVsOZTr6iq7DP+WRrJINl1URnE/h568VKLDNqv0DYQ==" saltValue="qOYJvYCjePrdjF5eMByxl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CY1" workbookViewId="0">
      <selection activeCell="DD9" sqref="DD9"/>
    </sheetView>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2">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101</v>
      </c>
      <c r="AN5" s="59" t="s">
        <v>112</v>
      </c>
      <c r="AO5" s="59" t="s">
        <v>103</v>
      </c>
      <c r="AP5" s="59" t="s">
        <v>104</v>
      </c>
      <c r="AQ5" s="59" t="s">
        <v>105</v>
      </c>
      <c r="AR5" s="59" t="s">
        <v>106</v>
      </c>
      <c r="AS5" s="59" t="s">
        <v>107</v>
      </c>
      <c r="AT5" s="59" t="s">
        <v>108</v>
      </c>
      <c r="AU5" s="59" t="s">
        <v>113</v>
      </c>
      <c r="AV5" s="59" t="s">
        <v>114</v>
      </c>
      <c r="AW5" s="59" t="s">
        <v>100</v>
      </c>
      <c r="AX5" s="59" t="s">
        <v>115</v>
      </c>
      <c r="AY5" s="59" t="s">
        <v>112</v>
      </c>
      <c r="AZ5" s="59" t="s">
        <v>103</v>
      </c>
      <c r="BA5" s="59" t="s">
        <v>104</v>
      </c>
      <c r="BB5" s="59" t="s">
        <v>105</v>
      </c>
      <c r="BC5" s="59" t="s">
        <v>106</v>
      </c>
      <c r="BD5" s="59" t="s">
        <v>107</v>
      </c>
      <c r="BE5" s="59" t="s">
        <v>108</v>
      </c>
      <c r="BF5" s="59" t="s">
        <v>116</v>
      </c>
      <c r="BG5" s="59" t="s">
        <v>117</v>
      </c>
      <c r="BH5" s="59" t="s">
        <v>118</v>
      </c>
      <c r="BI5" s="59" t="s">
        <v>115</v>
      </c>
      <c r="BJ5" s="59" t="s">
        <v>112</v>
      </c>
      <c r="BK5" s="59" t="s">
        <v>103</v>
      </c>
      <c r="BL5" s="59" t="s">
        <v>104</v>
      </c>
      <c r="BM5" s="59" t="s">
        <v>105</v>
      </c>
      <c r="BN5" s="59" t="s">
        <v>106</v>
      </c>
      <c r="BO5" s="59" t="s">
        <v>107</v>
      </c>
      <c r="BP5" s="59" t="s">
        <v>108</v>
      </c>
      <c r="BQ5" s="59" t="s">
        <v>113</v>
      </c>
      <c r="BR5" s="59" t="s">
        <v>114</v>
      </c>
      <c r="BS5" s="59" t="s">
        <v>100</v>
      </c>
      <c r="BT5" s="59" t="s">
        <v>115</v>
      </c>
      <c r="BU5" s="59" t="s">
        <v>102</v>
      </c>
      <c r="BV5" s="59" t="s">
        <v>103</v>
      </c>
      <c r="BW5" s="59" t="s">
        <v>104</v>
      </c>
      <c r="BX5" s="59" t="s">
        <v>105</v>
      </c>
      <c r="BY5" s="59" t="s">
        <v>106</v>
      </c>
      <c r="BZ5" s="59" t="s">
        <v>107</v>
      </c>
      <c r="CA5" s="59" t="s">
        <v>108</v>
      </c>
      <c r="CB5" s="59" t="s">
        <v>113</v>
      </c>
      <c r="CC5" s="59" t="s">
        <v>110</v>
      </c>
      <c r="CD5" s="59" t="s">
        <v>100</v>
      </c>
      <c r="CE5" s="59" t="s">
        <v>115</v>
      </c>
      <c r="CF5" s="59" t="s">
        <v>102</v>
      </c>
      <c r="CG5" s="59" t="s">
        <v>103</v>
      </c>
      <c r="CH5" s="59" t="s">
        <v>104</v>
      </c>
      <c r="CI5" s="59" t="s">
        <v>105</v>
      </c>
      <c r="CJ5" s="59" t="s">
        <v>106</v>
      </c>
      <c r="CK5" s="59" t="s">
        <v>107</v>
      </c>
      <c r="CL5" s="59" t="s">
        <v>108</v>
      </c>
      <c r="CM5" s="151"/>
      <c r="CN5" s="151"/>
      <c r="CO5" s="59" t="s">
        <v>116</v>
      </c>
      <c r="CP5" s="59" t="s">
        <v>110</v>
      </c>
      <c r="CQ5" s="59" t="s">
        <v>100</v>
      </c>
      <c r="CR5" s="59" t="s">
        <v>115</v>
      </c>
      <c r="CS5" s="59" t="s">
        <v>119</v>
      </c>
      <c r="CT5" s="59" t="s">
        <v>103</v>
      </c>
      <c r="CU5" s="59" t="s">
        <v>104</v>
      </c>
      <c r="CV5" s="59" t="s">
        <v>105</v>
      </c>
      <c r="CW5" s="59" t="s">
        <v>106</v>
      </c>
      <c r="CX5" s="59" t="s">
        <v>107</v>
      </c>
      <c r="CY5" s="59" t="s">
        <v>108</v>
      </c>
      <c r="CZ5" s="59" t="s">
        <v>109</v>
      </c>
      <c r="DA5" s="59" t="s">
        <v>110</v>
      </c>
      <c r="DB5" s="59" t="s">
        <v>120</v>
      </c>
      <c r="DC5" s="59" t="s">
        <v>121</v>
      </c>
      <c r="DD5" s="59" t="s">
        <v>119</v>
      </c>
      <c r="DE5" s="59" t="s">
        <v>103</v>
      </c>
      <c r="DF5" s="59" t="s">
        <v>104</v>
      </c>
      <c r="DG5" s="59" t="s">
        <v>105</v>
      </c>
      <c r="DH5" s="59" t="s">
        <v>106</v>
      </c>
      <c r="DI5" s="59" t="s">
        <v>107</v>
      </c>
      <c r="DJ5" s="59" t="s">
        <v>44</v>
      </c>
      <c r="DK5" s="59" t="s">
        <v>116</v>
      </c>
      <c r="DL5" s="59" t="s">
        <v>122</v>
      </c>
      <c r="DM5" s="59" t="s">
        <v>120</v>
      </c>
      <c r="DN5" s="59" t="s">
        <v>115</v>
      </c>
      <c r="DO5" s="59" t="s">
        <v>112</v>
      </c>
      <c r="DP5" s="59" t="s">
        <v>103</v>
      </c>
      <c r="DQ5" s="59" t="s">
        <v>104</v>
      </c>
      <c r="DR5" s="59" t="s">
        <v>105</v>
      </c>
      <c r="DS5" s="59" t="s">
        <v>106</v>
      </c>
      <c r="DT5" s="59" t="s">
        <v>107</v>
      </c>
      <c r="DU5" s="59" t="s">
        <v>108</v>
      </c>
    </row>
    <row r="6" spans="1:125" s="66" customFormat="1" x14ac:dyDescent="0.2">
      <c r="A6" s="49" t="s">
        <v>123</v>
      </c>
      <c r="B6" s="60">
        <f>B8</f>
        <v>2017</v>
      </c>
      <c r="C6" s="60">
        <f t="shared" ref="C6:X6" si="1">C8</f>
        <v>261009</v>
      </c>
      <c r="D6" s="60">
        <f t="shared" si="1"/>
        <v>47</v>
      </c>
      <c r="E6" s="60">
        <f t="shared" si="1"/>
        <v>14</v>
      </c>
      <c r="F6" s="60">
        <f t="shared" si="1"/>
        <v>0</v>
      </c>
      <c r="G6" s="60">
        <f t="shared" si="1"/>
        <v>2</v>
      </c>
      <c r="H6" s="60" t="str">
        <f>SUBSTITUTE(H8,"　","")</f>
        <v>京都府京都市</v>
      </c>
      <c r="I6" s="60" t="str">
        <f t="shared" si="1"/>
        <v>御池駐車場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 届出駐車場</v>
      </c>
      <c r="Q6" s="62" t="str">
        <f t="shared" si="1"/>
        <v>地下式</v>
      </c>
      <c r="R6" s="63">
        <f t="shared" si="1"/>
        <v>20</v>
      </c>
      <c r="S6" s="62" t="str">
        <f t="shared" si="1"/>
        <v>駅</v>
      </c>
      <c r="T6" s="62" t="str">
        <f t="shared" si="1"/>
        <v>無</v>
      </c>
      <c r="U6" s="63">
        <f t="shared" si="1"/>
        <v>23500</v>
      </c>
      <c r="V6" s="63">
        <f t="shared" si="1"/>
        <v>439</v>
      </c>
      <c r="W6" s="63">
        <f t="shared" si="1"/>
        <v>500</v>
      </c>
      <c r="X6" s="62" t="str">
        <f t="shared" si="1"/>
        <v>代行制</v>
      </c>
      <c r="Y6" s="64">
        <f>IF(Y8="-",NA(),Y8)</f>
        <v>30</v>
      </c>
      <c r="Z6" s="64">
        <f t="shared" ref="Z6:AH6" si="2">IF(Z8="-",NA(),Z8)</f>
        <v>35</v>
      </c>
      <c r="AA6" s="64">
        <f t="shared" si="2"/>
        <v>38</v>
      </c>
      <c r="AB6" s="64">
        <f t="shared" si="2"/>
        <v>52</v>
      </c>
      <c r="AC6" s="64">
        <f t="shared" si="2"/>
        <v>100</v>
      </c>
      <c r="AD6" s="64">
        <f t="shared" si="2"/>
        <v>104.2</v>
      </c>
      <c r="AE6" s="64">
        <f t="shared" si="2"/>
        <v>110.9</v>
      </c>
      <c r="AF6" s="64">
        <f t="shared" si="2"/>
        <v>113.4</v>
      </c>
      <c r="AG6" s="64">
        <f t="shared" si="2"/>
        <v>191.4</v>
      </c>
      <c r="AH6" s="64">
        <f t="shared" si="2"/>
        <v>141.30000000000001</v>
      </c>
      <c r="AI6" s="61" t="str">
        <f>IF(AI8="-","",IF(AI8="-","【-】","【"&amp;SUBSTITUTE(TEXT(AI8,"#,##0.0"),"-","△")&amp;"】"))</f>
        <v>【319.1】</v>
      </c>
      <c r="AJ6" s="64">
        <f>IF(AJ8="-",NA(),AJ8)</f>
        <v>6.8</v>
      </c>
      <c r="AK6" s="64">
        <f t="shared" ref="AK6:AS6" si="3">IF(AK8="-",NA(),AK8)</f>
        <v>4.5999999999999996</v>
      </c>
      <c r="AL6" s="64">
        <f t="shared" si="3"/>
        <v>4.5999999999999996</v>
      </c>
      <c r="AM6" s="64">
        <f t="shared" si="3"/>
        <v>1.5</v>
      </c>
      <c r="AN6" s="64">
        <f t="shared" si="3"/>
        <v>0.2</v>
      </c>
      <c r="AO6" s="64">
        <f t="shared" si="3"/>
        <v>11.6</v>
      </c>
      <c r="AP6" s="64">
        <f t="shared" si="3"/>
        <v>10</v>
      </c>
      <c r="AQ6" s="64">
        <f t="shared" si="3"/>
        <v>9.5</v>
      </c>
      <c r="AR6" s="64">
        <f t="shared" si="3"/>
        <v>15.1</v>
      </c>
      <c r="AS6" s="64">
        <f t="shared" si="3"/>
        <v>15</v>
      </c>
      <c r="AT6" s="61" t="str">
        <f>IF(AT8="-","",IF(AT8="-","【-】","【"&amp;SUBSTITUTE(TEXT(AT8,"#,##0.0"),"-","△")&amp;"】"))</f>
        <v>【5.6】</v>
      </c>
      <c r="AU6" s="65">
        <f>IF(AU8="-",NA(),AU8)</f>
        <v>337</v>
      </c>
      <c r="AV6" s="65">
        <f t="shared" ref="AV6:BD6" si="4">IF(AV8="-",NA(),AV8)</f>
        <v>206</v>
      </c>
      <c r="AW6" s="65">
        <f t="shared" si="4"/>
        <v>97</v>
      </c>
      <c r="AX6" s="65">
        <f t="shared" si="4"/>
        <v>32</v>
      </c>
      <c r="AY6" s="65">
        <f t="shared" si="4"/>
        <v>2</v>
      </c>
      <c r="AZ6" s="65">
        <f t="shared" si="4"/>
        <v>247</v>
      </c>
      <c r="BA6" s="65">
        <f t="shared" si="4"/>
        <v>202</v>
      </c>
      <c r="BB6" s="65">
        <f t="shared" si="4"/>
        <v>177</v>
      </c>
      <c r="BC6" s="65">
        <f t="shared" si="4"/>
        <v>145</v>
      </c>
      <c r="BD6" s="65">
        <f t="shared" si="4"/>
        <v>108</v>
      </c>
      <c r="BE6" s="63" t="str">
        <f>IF(BE8="-","",IF(BE8="-","【-】","【"&amp;SUBSTITUTE(TEXT(BE8,"#,##0"),"-","△")&amp;"】"))</f>
        <v>【37】</v>
      </c>
      <c r="BF6" s="64">
        <f>IF(BF8="-",NA(),BF8)</f>
        <v>41</v>
      </c>
      <c r="BG6" s="64">
        <f t="shared" ref="BG6:BO6" si="5">IF(BG8="-",NA(),BG8)</f>
        <v>13</v>
      </c>
      <c r="BH6" s="64">
        <f t="shared" si="5"/>
        <v>45</v>
      </c>
      <c r="BI6" s="64">
        <f t="shared" si="5"/>
        <v>45</v>
      </c>
      <c r="BJ6" s="64">
        <f t="shared" si="5"/>
        <v>35</v>
      </c>
      <c r="BK6" s="64">
        <f t="shared" si="5"/>
        <v>18.3</v>
      </c>
      <c r="BL6" s="64">
        <f t="shared" si="5"/>
        <v>18.2</v>
      </c>
      <c r="BM6" s="64">
        <f t="shared" si="5"/>
        <v>17.5</v>
      </c>
      <c r="BN6" s="64">
        <f t="shared" si="5"/>
        <v>14.3</v>
      </c>
      <c r="BO6" s="64">
        <f t="shared" si="5"/>
        <v>11.8</v>
      </c>
      <c r="BP6" s="61" t="str">
        <f>IF(BP8="-","",IF(BP8="-","【-】","【"&amp;SUBSTITUTE(TEXT(BP8,"#,##0.0"),"-","△")&amp;"】"))</f>
        <v>【26.4】</v>
      </c>
      <c r="BQ6" s="65">
        <f>IF(BQ8="-",NA(),BQ8)</f>
        <v>140390</v>
      </c>
      <c r="BR6" s="65">
        <f t="shared" ref="BR6:BZ6" si="6">IF(BR8="-",NA(),BR8)</f>
        <v>115063</v>
      </c>
      <c r="BS6" s="65">
        <f t="shared" si="6"/>
        <v>141775</v>
      </c>
      <c r="BT6" s="65">
        <f t="shared" si="6"/>
        <v>132418</v>
      </c>
      <c r="BU6" s="65">
        <f t="shared" si="6"/>
        <v>144653</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124</v>
      </c>
      <c r="CM6" s="63">
        <f t="shared" ref="CM6:CN6" si="7">CM8</f>
        <v>888</v>
      </c>
      <c r="CN6" s="63" t="str">
        <f t="shared" si="7"/>
        <v>-</v>
      </c>
      <c r="CO6" s="64"/>
      <c r="CP6" s="64"/>
      <c r="CQ6" s="64"/>
      <c r="CR6" s="64"/>
      <c r="CS6" s="64"/>
      <c r="CT6" s="64"/>
      <c r="CU6" s="64"/>
      <c r="CV6" s="64"/>
      <c r="CW6" s="64"/>
      <c r="CX6" s="64"/>
      <c r="CY6" s="61" t="s">
        <v>124</v>
      </c>
      <c r="CZ6" s="64">
        <f>IF(CZ8="-",NA(),CZ8)</f>
        <v>703</v>
      </c>
      <c r="DA6" s="64">
        <f t="shared" ref="DA6:DI6" si="8">IF(DA8="-",NA(),DA8)</f>
        <v>398</v>
      </c>
      <c r="DB6" s="64">
        <f t="shared" si="8"/>
        <v>152</v>
      </c>
      <c r="DC6" s="64">
        <f t="shared" si="8"/>
        <v>11</v>
      </c>
      <c r="DD6" s="64">
        <f t="shared" si="8"/>
        <v>0</v>
      </c>
      <c r="DE6" s="64">
        <f t="shared" si="8"/>
        <v>438</v>
      </c>
      <c r="DF6" s="64">
        <f t="shared" si="8"/>
        <v>351.1</v>
      </c>
      <c r="DG6" s="64">
        <f t="shared" si="8"/>
        <v>278.89999999999998</v>
      </c>
      <c r="DH6" s="64">
        <f t="shared" si="8"/>
        <v>205.5</v>
      </c>
      <c r="DI6" s="64">
        <f t="shared" si="8"/>
        <v>187.9</v>
      </c>
      <c r="DJ6" s="61" t="str">
        <f>IF(DJ8="-","",IF(DJ8="-","【-】","【"&amp;SUBSTITUTE(TEXT(DJ8,"#,##0.0"),"-","△")&amp;"】"))</f>
        <v>【120.3】</v>
      </c>
      <c r="DK6" s="64">
        <f>IF(DK8="-",NA(),DK8)</f>
        <v>114.8</v>
      </c>
      <c r="DL6" s="64">
        <f t="shared" ref="DL6:DT6" si="9">IF(DL8="-",NA(),DL8)</f>
        <v>113.5</v>
      </c>
      <c r="DM6" s="64">
        <f t="shared" si="9"/>
        <v>121</v>
      </c>
      <c r="DN6" s="64">
        <f t="shared" si="9"/>
        <v>186.8</v>
      </c>
      <c r="DO6" s="64">
        <f t="shared" si="9"/>
        <v>187.7</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2">
      <c r="A7" s="49" t="s">
        <v>125</v>
      </c>
      <c r="B7" s="60">
        <f t="shared" ref="B7:X7" si="10">B8</f>
        <v>2017</v>
      </c>
      <c r="C7" s="60">
        <f t="shared" si="10"/>
        <v>261009</v>
      </c>
      <c r="D7" s="60">
        <f t="shared" si="10"/>
        <v>47</v>
      </c>
      <c r="E7" s="60">
        <f t="shared" si="10"/>
        <v>14</v>
      </c>
      <c r="F7" s="60">
        <f t="shared" si="10"/>
        <v>0</v>
      </c>
      <c r="G7" s="60">
        <f t="shared" si="10"/>
        <v>2</v>
      </c>
      <c r="H7" s="60" t="str">
        <f t="shared" si="10"/>
        <v>京都府　京都市</v>
      </c>
      <c r="I7" s="60" t="str">
        <f t="shared" si="10"/>
        <v>御池駐車場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 届出駐車場</v>
      </c>
      <c r="Q7" s="62" t="str">
        <f t="shared" si="10"/>
        <v>地下式</v>
      </c>
      <c r="R7" s="63">
        <f t="shared" si="10"/>
        <v>20</v>
      </c>
      <c r="S7" s="62" t="str">
        <f t="shared" si="10"/>
        <v>駅</v>
      </c>
      <c r="T7" s="62" t="str">
        <f t="shared" si="10"/>
        <v>無</v>
      </c>
      <c r="U7" s="63">
        <f t="shared" si="10"/>
        <v>23500</v>
      </c>
      <c r="V7" s="63">
        <f t="shared" si="10"/>
        <v>439</v>
      </c>
      <c r="W7" s="63">
        <f t="shared" si="10"/>
        <v>500</v>
      </c>
      <c r="X7" s="62" t="str">
        <f t="shared" si="10"/>
        <v>代行制</v>
      </c>
      <c r="Y7" s="64">
        <f>Y8</f>
        <v>30</v>
      </c>
      <c r="Z7" s="64">
        <f t="shared" ref="Z7:AH7" si="11">Z8</f>
        <v>35</v>
      </c>
      <c r="AA7" s="64">
        <f t="shared" si="11"/>
        <v>38</v>
      </c>
      <c r="AB7" s="64">
        <f t="shared" si="11"/>
        <v>52</v>
      </c>
      <c r="AC7" s="64">
        <f t="shared" si="11"/>
        <v>100</v>
      </c>
      <c r="AD7" s="64">
        <f t="shared" si="11"/>
        <v>104.2</v>
      </c>
      <c r="AE7" s="64">
        <f t="shared" si="11"/>
        <v>110.9</v>
      </c>
      <c r="AF7" s="64">
        <f t="shared" si="11"/>
        <v>113.4</v>
      </c>
      <c r="AG7" s="64">
        <f t="shared" si="11"/>
        <v>191.4</v>
      </c>
      <c r="AH7" s="64">
        <f t="shared" si="11"/>
        <v>141.30000000000001</v>
      </c>
      <c r="AI7" s="61"/>
      <c r="AJ7" s="64">
        <f>AJ8</f>
        <v>6.8</v>
      </c>
      <c r="AK7" s="64">
        <f t="shared" ref="AK7:AS7" si="12">AK8</f>
        <v>4.5999999999999996</v>
      </c>
      <c r="AL7" s="64">
        <f t="shared" si="12"/>
        <v>4.5999999999999996</v>
      </c>
      <c r="AM7" s="64">
        <f t="shared" si="12"/>
        <v>1.5</v>
      </c>
      <c r="AN7" s="64">
        <f t="shared" si="12"/>
        <v>0.2</v>
      </c>
      <c r="AO7" s="64">
        <f t="shared" si="12"/>
        <v>11.6</v>
      </c>
      <c r="AP7" s="64">
        <f t="shared" si="12"/>
        <v>10</v>
      </c>
      <c r="AQ7" s="64">
        <f t="shared" si="12"/>
        <v>9.5</v>
      </c>
      <c r="AR7" s="64">
        <f t="shared" si="12"/>
        <v>15.1</v>
      </c>
      <c r="AS7" s="64">
        <f t="shared" si="12"/>
        <v>15</v>
      </c>
      <c r="AT7" s="61"/>
      <c r="AU7" s="65">
        <f>AU8</f>
        <v>337</v>
      </c>
      <c r="AV7" s="65">
        <f t="shared" ref="AV7:BD7" si="13">AV8</f>
        <v>206</v>
      </c>
      <c r="AW7" s="65">
        <f t="shared" si="13"/>
        <v>97</v>
      </c>
      <c r="AX7" s="65">
        <f t="shared" si="13"/>
        <v>32</v>
      </c>
      <c r="AY7" s="65">
        <f t="shared" si="13"/>
        <v>2</v>
      </c>
      <c r="AZ7" s="65">
        <f t="shared" si="13"/>
        <v>247</v>
      </c>
      <c r="BA7" s="65">
        <f t="shared" si="13"/>
        <v>202</v>
      </c>
      <c r="BB7" s="65">
        <f t="shared" si="13"/>
        <v>177</v>
      </c>
      <c r="BC7" s="65">
        <f t="shared" si="13"/>
        <v>145</v>
      </c>
      <c r="BD7" s="65">
        <f t="shared" si="13"/>
        <v>108</v>
      </c>
      <c r="BE7" s="63"/>
      <c r="BF7" s="64">
        <f>BF8</f>
        <v>41</v>
      </c>
      <c r="BG7" s="64">
        <f t="shared" ref="BG7:BO7" si="14">BG8</f>
        <v>13</v>
      </c>
      <c r="BH7" s="64">
        <f t="shared" si="14"/>
        <v>45</v>
      </c>
      <c r="BI7" s="64">
        <f t="shared" si="14"/>
        <v>45</v>
      </c>
      <c r="BJ7" s="64">
        <f t="shared" si="14"/>
        <v>35</v>
      </c>
      <c r="BK7" s="64">
        <f t="shared" si="14"/>
        <v>18.3</v>
      </c>
      <c r="BL7" s="64">
        <f t="shared" si="14"/>
        <v>18.2</v>
      </c>
      <c r="BM7" s="64">
        <f t="shared" si="14"/>
        <v>17.5</v>
      </c>
      <c r="BN7" s="64">
        <f t="shared" si="14"/>
        <v>14.3</v>
      </c>
      <c r="BO7" s="64">
        <f t="shared" si="14"/>
        <v>11.8</v>
      </c>
      <c r="BP7" s="61"/>
      <c r="BQ7" s="65">
        <f>BQ8</f>
        <v>140390</v>
      </c>
      <c r="BR7" s="65">
        <f t="shared" ref="BR7:BZ7" si="15">BR8</f>
        <v>115063</v>
      </c>
      <c r="BS7" s="65">
        <f t="shared" si="15"/>
        <v>141775</v>
      </c>
      <c r="BT7" s="65">
        <f t="shared" si="15"/>
        <v>132418</v>
      </c>
      <c r="BU7" s="65">
        <f t="shared" si="15"/>
        <v>144653</v>
      </c>
      <c r="BV7" s="65">
        <f t="shared" si="15"/>
        <v>31473</v>
      </c>
      <c r="BW7" s="65">
        <f t="shared" si="15"/>
        <v>37843</v>
      </c>
      <c r="BX7" s="65">
        <f t="shared" si="15"/>
        <v>36318</v>
      </c>
      <c r="BY7" s="65">
        <f t="shared" si="15"/>
        <v>37745</v>
      </c>
      <c r="BZ7" s="65">
        <f t="shared" si="15"/>
        <v>35151</v>
      </c>
      <c r="CA7" s="63"/>
      <c r="CB7" s="64" t="s">
        <v>126</v>
      </c>
      <c r="CC7" s="64" t="s">
        <v>126</v>
      </c>
      <c r="CD7" s="64" t="s">
        <v>126</v>
      </c>
      <c r="CE7" s="64" t="s">
        <v>126</v>
      </c>
      <c r="CF7" s="64" t="s">
        <v>126</v>
      </c>
      <c r="CG7" s="64" t="s">
        <v>126</v>
      </c>
      <c r="CH7" s="64" t="s">
        <v>126</v>
      </c>
      <c r="CI7" s="64" t="s">
        <v>126</v>
      </c>
      <c r="CJ7" s="64" t="s">
        <v>126</v>
      </c>
      <c r="CK7" s="64" t="s">
        <v>124</v>
      </c>
      <c r="CL7" s="61"/>
      <c r="CM7" s="63">
        <f>CM8</f>
        <v>888</v>
      </c>
      <c r="CN7" s="63" t="str">
        <f>CN8</f>
        <v>-</v>
      </c>
      <c r="CO7" s="64" t="s">
        <v>126</v>
      </c>
      <c r="CP7" s="64" t="s">
        <v>126</v>
      </c>
      <c r="CQ7" s="64" t="s">
        <v>126</v>
      </c>
      <c r="CR7" s="64" t="s">
        <v>126</v>
      </c>
      <c r="CS7" s="64" t="s">
        <v>126</v>
      </c>
      <c r="CT7" s="64" t="s">
        <v>126</v>
      </c>
      <c r="CU7" s="64" t="s">
        <v>126</v>
      </c>
      <c r="CV7" s="64" t="s">
        <v>126</v>
      </c>
      <c r="CW7" s="64" t="s">
        <v>126</v>
      </c>
      <c r="CX7" s="64" t="s">
        <v>124</v>
      </c>
      <c r="CY7" s="61"/>
      <c r="CZ7" s="64">
        <f>CZ8</f>
        <v>703</v>
      </c>
      <c r="DA7" s="64">
        <f t="shared" ref="DA7:DI7" si="16">DA8</f>
        <v>398</v>
      </c>
      <c r="DB7" s="64">
        <f t="shared" si="16"/>
        <v>152</v>
      </c>
      <c r="DC7" s="64">
        <f t="shared" si="16"/>
        <v>11</v>
      </c>
      <c r="DD7" s="64">
        <f t="shared" si="16"/>
        <v>0</v>
      </c>
      <c r="DE7" s="64">
        <f t="shared" si="16"/>
        <v>438</v>
      </c>
      <c r="DF7" s="64">
        <f t="shared" si="16"/>
        <v>351.1</v>
      </c>
      <c r="DG7" s="64">
        <f t="shared" si="16"/>
        <v>278.89999999999998</v>
      </c>
      <c r="DH7" s="64">
        <f t="shared" si="16"/>
        <v>205.5</v>
      </c>
      <c r="DI7" s="64">
        <f t="shared" si="16"/>
        <v>187.9</v>
      </c>
      <c r="DJ7" s="61"/>
      <c r="DK7" s="64">
        <f>DK8</f>
        <v>114.8</v>
      </c>
      <c r="DL7" s="64">
        <f t="shared" ref="DL7:DT7" si="17">DL8</f>
        <v>113.5</v>
      </c>
      <c r="DM7" s="64">
        <f t="shared" si="17"/>
        <v>121</v>
      </c>
      <c r="DN7" s="64">
        <f t="shared" si="17"/>
        <v>186.8</v>
      </c>
      <c r="DO7" s="64">
        <f t="shared" si="17"/>
        <v>187.7</v>
      </c>
      <c r="DP7" s="64">
        <f t="shared" si="17"/>
        <v>189.3</v>
      </c>
      <c r="DQ7" s="64">
        <f t="shared" si="17"/>
        <v>182.5</v>
      </c>
      <c r="DR7" s="64">
        <f t="shared" si="17"/>
        <v>185.2</v>
      </c>
      <c r="DS7" s="64">
        <f t="shared" si="17"/>
        <v>184.1</v>
      </c>
      <c r="DT7" s="64">
        <f t="shared" si="17"/>
        <v>186.8</v>
      </c>
      <c r="DU7" s="61"/>
    </row>
    <row r="8" spans="1:125" s="66" customFormat="1" x14ac:dyDescent="0.2">
      <c r="A8" s="49"/>
      <c r="B8" s="67">
        <v>2017</v>
      </c>
      <c r="C8" s="67">
        <v>261009</v>
      </c>
      <c r="D8" s="67">
        <v>47</v>
      </c>
      <c r="E8" s="67">
        <v>14</v>
      </c>
      <c r="F8" s="67">
        <v>0</v>
      </c>
      <c r="G8" s="67">
        <v>2</v>
      </c>
      <c r="H8" s="67" t="s">
        <v>127</v>
      </c>
      <c r="I8" s="67" t="s">
        <v>128</v>
      </c>
      <c r="J8" s="67" t="s">
        <v>129</v>
      </c>
      <c r="K8" s="67" t="s">
        <v>130</v>
      </c>
      <c r="L8" s="67" t="s">
        <v>131</v>
      </c>
      <c r="M8" s="67" t="s">
        <v>132</v>
      </c>
      <c r="N8" s="67" t="s">
        <v>133</v>
      </c>
      <c r="O8" s="68" t="s">
        <v>134</v>
      </c>
      <c r="P8" s="69" t="s">
        <v>135</v>
      </c>
      <c r="Q8" s="69" t="s">
        <v>136</v>
      </c>
      <c r="R8" s="70">
        <v>20</v>
      </c>
      <c r="S8" s="69" t="s">
        <v>137</v>
      </c>
      <c r="T8" s="69" t="s">
        <v>138</v>
      </c>
      <c r="U8" s="70">
        <v>23500</v>
      </c>
      <c r="V8" s="70">
        <v>439</v>
      </c>
      <c r="W8" s="70">
        <v>500</v>
      </c>
      <c r="X8" s="69" t="s">
        <v>139</v>
      </c>
      <c r="Y8" s="71">
        <v>30</v>
      </c>
      <c r="Z8" s="71">
        <v>35</v>
      </c>
      <c r="AA8" s="71">
        <v>38</v>
      </c>
      <c r="AB8" s="71">
        <v>52</v>
      </c>
      <c r="AC8" s="71">
        <v>100</v>
      </c>
      <c r="AD8" s="71">
        <v>104.2</v>
      </c>
      <c r="AE8" s="71">
        <v>110.9</v>
      </c>
      <c r="AF8" s="71">
        <v>113.4</v>
      </c>
      <c r="AG8" s="71">
        <v>191.4</v>
      </c>
      <c r="AH8" s="71">
        <v>141.30000000000001</v>
      </c>
      <c r="AI8" s="68">
        <v>319.10000000000002</v>
      </c>
      <c r="AJ8" s="71">
        <v>6.8</v>
      </c>
      <c r="AK8" s="71">
        <v>4.5999999999999996</v>
      </c>
      <c r="AL8" s="71">
        <v>4.5999999999999996</v>
      </c>
      <c r="AM8" s="71">
        <v>1.5</v>
      </c>
      <c r="AN8" s="71">
        <v>0.2</v>
      </c>
      <c r="AO8" s="71">
        <v>11.6</v>
      </c>
      <c r="AP8" s="71">
        <v>10</v>
      </c>
      <c r="AQ8" s="71">
        <v>9.5</v>
      </c>
      <c r="AR8" s="71">
        <v>15.1</v>
      </c>
      <c r="AS8" s="71">
        <v>15</v>
      </c>
      <c r="AT8" s="68">
        <v>5.6</v>
      </c>
      <c r="AU8" s="72">
        <v>337</v>
      </c>
      <c r="AV8" s="72">
        <v>206</v>
      </c>
      <c r="AW8" s="72">
        <v>97</v>
      </c>
      <c r="AX8" s="72">
        <v>32</v>
      </c>
      <c r="AY8" s="72">
        <v>2</v>
      </c>
      <c r="AZ8" s="72">
        <v>247</v>
      </c>
      <c r="BA8" s="72">
        <v>202</v>
      </c>
      <c r="BB8" s="72">
        <v>177</v>
      </c>
      <c r="BC8" s="72">
        <v>145</v>
      </c>
      <c r="BD8" s="72">
        <v>108</v>
      </c>
      <c r="BE8" s="72">
        <v>37</v>
      </c>
      <c r="BF8" s="71">
        <v>41</v>
      </c>
      <c r="BG8" s="71">
        <v>13</v>
      </c>
      <c r="BH8" s="71">
        <v>45</v>
      </c>
      <c r="BI8" s="71">
        <v>45</v>
      </c>
      <c r="BJ8" s="71">
        <v>35</v>
      </c>
      <c r="BK8" s="71">
        <v>18.3</v>
      </c>
      <c r="BL8" s="71">
        <v>18.2</v>
      </c>
      <c r="BM8" s="71">
        <v>17.5</v>
      </c>
      <c r="BN8" s="71">
        <v>14.3</v>
      </c>
      <c r="BO8" s="71">
        <v>11.8</v>
      </c>
      <c r="BP8" s="68">
        <v>26.4</v>
      </c>
      <c r="BQ8" s="72">
        <v>140390</v>
      </c>
      <c r="BR8" s="72">
        <v>115063</v>
      </c>
      <c r="BS8" s="72">
        <v>141775</v>
      </c>
      <c r="BT8" s="73">
        <v>132418</v>
      </c>
      <c r="BU8" s="73">
        <v>144653</v>
      </c>
      <c r="BV8" s="72">
        <v>31473</v>
      </c>
      <c r="BW8" s="72">
        <v>37843</v>
      </c>
      <c r="BX8" s="72">
        <v>36318</v>
      </c>
      <c r="BY8" s="72">
        <v>37745</v>
      </c>
      <c r="BZ8" s="72">
        <v>35151</v>
      </c>
      <c r="CA8" s="70">
        <v>15069</v>
      </c>
      <c r="CB8" s="71" t="s">
        <v>131</v>
      </c>
      <c r="CC8" s="71" t="s">
        <v>131</v>
      </c>
      <c r="CD8" s="71" t="s">
        <v>131</v>
      </c>
      <c r="CE8" s="71" t="s">
        <v>131</v>
      </c>
      <c r="CF8" s="71" t="s">
        <v>131</v>
      </c>
      <c r="CG8" s="71" t="s">
        <v>131</v>
      </c>
      <c r="CH8" s="71" t="s">
        <v>131</v>
      </c>
      <c r="CI8" s="71" t="s">
        <v>131</v>
      </c>
      <c r="CJ8" s="71" t="s">
        <v>131</v>
      </c>
      <c r="CK8" s="71" t="s">
        <v>131</v>
      </c>
      <c r="CL8" s="68" t="s">
        <v>131</v>
      </c>
      <c r="CM8" s="70">
        <v>888</v>
      </c>
      <c r="CN8" s="70" t="s">
        <v>131</v>
      </c>
      <c r="CO8" s="71" t="s">
        <v>131</v>
      </c>
      <c r="CP8" s="71" t="s">
        <v>131</v>
      </c>
      <c r="CQ8" s="71" t="s">
        <v>131</v>
      </c>
      <c r="CR8" s="71" t="s">
        <v>131</v>
      </c>
      <c r="CS8" s="71" t="s">
        <v>131</v>
      </c>
      <c r="CT8" s="71" t="s">
        <v>131</v>
      </c>
      <c r="CU8" s="71" t="s">
        <v>131</v>
      </c>
      <c r="CV8" s="71" t="s">
        <v>131</v>
      </c>
      <c r="CW8" s="71" t="s">
        <v>131</v>
      </c>
      <c r="CX8" s="71" t="s">
        <v>131</v>
      </c>
      <c r="CY8" s="68" t="s">
        <v>131</v>
      </c>
      <c r="CZ8" s="71">
        <v>703</v>
      </c>
      <c r="DA8" s="71">
        <v>398</v>
      </c>
      <c r="DB8" s="71">
        <v>152</v>
      </c>
      <c r="DC8" s="71">
        <v>11</v>
      </c>
      <c r="DD8" s="71">
        <v>0</v>
      </c>
      <c r="DE8" s="71">
        <v>438</v>
      </c>
      <c r="DF8" s="71">
        <v>351.1</v>
      </c>
      <c r="DG8" s="71">
        <v>278.89999999999998</v>
      </c>
      <c r="DH8" s="71">
        <v>205.5</v>
      </c>
      <c r="DI8" s="71">
        <v>187.9</v>
      </c>
      <c r="DJ8" s="68">
        <v>120.3</v>
      </c>
      <c r="DK8" s="71">
        <v>114.8</v>
      </c>
      <c r="DL8" s="71">
        <v>113.5</v>
      </c>
      <c r="DM8" s="71">
        <v>121</v>
      </c>
      <c r="DN8" s="71">
        <v>186.8</v>
      </c>
      <c r="DO8" s="71">
        <v>187.7</v>
      </c>
      <c r="DP8" s="71">
        <v>189.3</v>
      </c>
      <c r="DQ8" s="71">
        <v>182.5</v>
      </c>
      <c r="DR8" s="71">
        <v>185.2</v>
      </c>
      <c r="DS8" s="71">
        <v>184.1</v>
      </c>
      <c r="DT8" s="71">
        <v>186.8</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140</v>
      </c>
      <c r="C10" s="78" t="s">
        <v>141</v>
      </c>
      <c r="D10" s="78" t="s">
        <v>142</v>
      </c>
      <c r="E10" s="78" t="s">
        <v>143</v>
      </c>
      <c r="F10" s="78" t="s">
        <v>144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2019-01-24T12:40:24Z</cp:lastPrinted>
  <dcterms:created xsi:type="dcterms:W3CDTF">2018-12-07T10:32:15Z</dcterms:created>
  <dcterms:modified xsi:type="dcterms:W3CDTF">2019-02-04T00:41:30Z</dcterms:modified>
  <cp:category/>
</cp:coreProperties>
</file>