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rpd88Cujv7WUfm3r6g4oGyNQv71hhc3/RP98E6+OPztC+B/WFx2CZPjnHEGcRnt7pTKjJAzGVNzO4Si5nRZWg==" workbookSaltValue="Jy1gF0kEPBiAoE17/MPY2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AN52" i="4"/>
  <c r="MA32" i="4"/>
  <c r="LH32" i="4"/>
  <c r="KO32" i="4"/>
  <c r="JC32" i="4"/>
  <c r="HJ32" i="4"/>
  <c r="GQ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CF8" i="4"/>
  <c r="AQ8" i="4"/>
  <c r="B6" i="4"/>
  <c r="MI76" i="4" l="1"/>
  <c r="HJ51" i="4"/>
  <c r="MA30" i="4"/>
  <c r="IT76" i="4"/>
  <c r="CS51" i="4"/>
  <c r="HJ30" i="4"/>
  <c r="CS30" i="4"/>
  <c r="BZ76" i="4"/>
  <c r="MA51" i="4"/>
  <c r="C11" i="5"/>
  <c r="D11" i="5"/>
  <c r="E11" i="5"/>
  <c r="B11" i="5"/>
  <c r="BK76" i="4" l="1"/>
  <c r="LH51" i="4"/>
  <c r="IE76" i="4"/>
  <c r="GQ30" i="4"/>
  <c r="LT76" i="4"/>
  <c r="GQ51" i="4"/>
  <c r="LH30" i="4"/>
  <c r="BZ51" i="4"/>
  <c r="BZ30" i="4"/>
  <c r="BG30" i="4"/>
  <c r="FX51" i="4"/>
  <c r="FX30" i="4"/>
  <c r="AV76" i="4"/>
  <c r="KO51" i="4"/>
  <c r="KO30" i="4"/>
  <c r="HP76" i="4"/>
  <c r="LE76" i="4"/>
  <c r="BG51" i="4"/>
  <c r="HA76" i="4"/>
  <c r="AN51" i="4"/>
  <c r="FE30" i="4"/>
  <c r="AN30" i="4"/>
  <c r="AG76" i="4"/>
  <c r="JV51" i="4"/>
  <c r="KP76" i="4"/>
  <c r="FE51" i="4"/>
  <c r="JV30" i="4"/>
  <c r="KA76" i="4"/>
  <c r="EL51" i="4"/>
  <c r="JC30" i="4"/>
  <c r="U30" i="4"/>
  <c r="JC51" i="4"/>
  <c r="GL76" i="4"/>
  <c r="U51" i="4"/>
  <c r="EL30" i="4"/>
  <c r="R76"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<sst xmlns="http://schemas.openxmlformats.org/spreadsheetml/2006/main" count="288" uniqueCount="152">
  <si>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</si>
  <si>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</si>
  <si>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</si>
  <si>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</si>
  <si>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</si>
  <si>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</si>
  <si>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</si>
  <si>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</si>
  <si>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</si>
  <si>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</si>
  <si>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</si>
  <si>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</si>
  <si>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</si>
  <si>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</si>
  <si>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</si>
  <si>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</si>
  <si>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</si>
  <si>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</si>
  <si>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</si>
  <si>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</si>
  <si>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</si>
  <si>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</si>
  <si>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</si>
  <si>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</si>
  <si>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</si>
  <si>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</si>
  <si>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</si>
  <si>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</si>
  <si>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</si>
  <si>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</si>
  <si>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</si>
  <si>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</si>
  <si>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</si>
  <si>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</si>
  <si>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</si>
  <si>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</si>
  <si>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</si>
  <si>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</si>
  <si>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</si>
  <si>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</si>
  <si>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</si>
  <si>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</si>
  <si>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</si>
  <si>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</si>
  <si>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</si>
  <si>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</si>
  <si>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</si>
  <si>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</si>
  <si>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</si>
  <si>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</si>
  <si>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</si>
  <si>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</si>
  <si>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</si>
  <si>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</si>
  <si>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</si>
  <si>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</si>
  <si>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</si>
  <si>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</si>
  <si>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</si>
  <si>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</si>
  <si>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</si>
  <si>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</si>
  <si>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</si>
  <si>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</si>
  <si>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</si>
  <si>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</si>
  <si>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</si>
  <si>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</si>
  <si>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</si>
  <si>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</si>
  <si>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</si>
  <si>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</si>
  <si>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</si>
  <si>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</si>
  <si>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</si>
  <si>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</si>
  <si>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</si>
  <si>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</si>
  <si>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</si>
  <si>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</si>
  <si>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</si>
  <si>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</si>
  <si>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</si>
  <si>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</si>
  <si>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</si>
  <si>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</si>
  <si>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</si>
  <si>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</si>
  <si>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</si>
  <si>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</si>
  <si>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</si>
  <si>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</si>
  <si>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</si>
  <si>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</si>
  <si>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</si>
  <si>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</si>
  <si>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</si>
  <si>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</si>
  <si>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</si>
  <si>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</si>
  <si>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</si>
  <si>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</si>
  <si>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</si>
  <si>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</si>
  <si>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</si>
  <si>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</si>
  <si>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</si>
  <si>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</si>
  <si>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</si>
  <si>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</si>
  <si>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</si>
  <si>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</si>
  <si>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</si>
  <si>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</si>
  <si>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</si>
  <si>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</si>
  <si>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当該値(N-4)</t>
    <phoneticPr fontId="5"/>
  </si>
  <si>
    <t>当該値(N-1)</t>
    <phoneticPr fontId="5"/>
  </si>
  <si>
    <t>当該値(N)</t>
    <phoneticPr fontId="5"/>
  </si>
  <si>
    <t>当該値(N-2)</t>
    <phoneticPr fontId="5"/>
  </si>
  <si>
    <t>当該値(N-2)</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</si>
  <si>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</si>
  <si>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</si>
  <si>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</si>
  <si>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</si>
  <si>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</si>
  <si>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</si>
  <si>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</si>
  <si>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</si>
  <si>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</si>
  <si>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京都市</t>
  </si>
  <si>
    <t>醍醐駐車場</t>
  </si>
  <si>
    <t>法非適用</t>
  </si>
  <si>
    <t>駐車場整備事業</t>
  </si>
  <si>
    <t>-</t>
  </si>
  <si>
    <t>Ａ２Ｂ１</t>
  </si>
  <si>
    <t>非設置</t>
  </si>
  <si>
    <t>該当数値なし</t>
  </si>
  <si>
    <t>附置義務駐車施設</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</si>
  <si>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</si>
  <si>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</si>
  <si>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</si>
  <si>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</si>
  <si>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</si>
  <si>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</si>
  <si>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</si>
  <si>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</si>
  <si>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</si>
  <si>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○「⑩企業債残高対料金収入比率」は，市公債の償還に伴い，大幅に改善しており，平成27年度以降は類似施設平均値を下回っている。</t>
    <rPh sb="3" eb="5">
      <t>キギョウ</t>
    </rPh>
    <rPh sb="5" eb="6">
      <t>サイ</t>
    </rPh>
    <rPh sb="6" eb="8">
      <t>ザンダカ</t>
    </rPh>
    <rPh sb="8" eb="9">
      <t>タイ</t>
    </rPh>
    <rPh sb="9" eb="11">
      <t>リョウキン</t>
    </rPh>
    <rPh sb="11" eb="13">
      <t>シュウニュウ</t>
    </rPh>
    <rPh sb="13" eb="15">
      <t>ヒリツ</t>
    </rPh>
    <rPh sb="18" eb="19">
      <t>シ</t>
    </rPh>
    <rPh sb="19" eb="21">
      <t>コウサイ</t>
    </rPh>
    <rPh sb="22" eb="24">
      <t>ショウカン</t>
    </rPh>
    <rPh sb="25" eb="26">
      <t>トモナ</t>
    </rPh>
    <rPh sb="28" eb="30">
      <t>オオハバ</t>
    </rPh>
    <rPh sb="31" eb="33">
      <t>カイゼン</t>
    </rPh>
    <rPh sb="38" eb="40">
      <t>ヘイセイ</t>
    </rPh>
    <rPh sb="42" eb="44">
      <t>ネンド</t>
    </rPh>
    <rPh sb="44" eb="46">
      <t>イコウ</t>
    </rPh>
    <rPh sb="47" eb="49">
      <t>ルイジ</t>
    </rPh>
    <rPh sb="49" eb="51">
      <t>シセツ</t>
    </rPh>
    <rPh sb="51" eb="54">
      <t>ヘイキンチ</t>
    </rPh>
    <rPh sb="55" eb="57">
      <t>シタマワネンドテン</t>
    </rPh>
    <phoneticPr fontId="5"/>
  </si>
  <si>
    <t>○当駐車場整備事業においては，当駐車場を購入する際に多額の市公債を充当しており，市公債償還のために，平成28年度までは多額の繰入金を必要としていたが，市公債償還（当初分）が終了したため，平成29年度における「①収益的収支比率」は赤字であるものの大幅に改善した。
○平成29年度は，駐車場使用料収入が事業費を上回ったことから，「②他会計補助金比率」及び「③駐車台数一台当たりの他会計補助金額」はゼロを達成した。
○「④売上高ＧＯＰ比率」及び「⑤ＥＢＩＴＤＡ」は，収益増加の営業努力により改善傾向にあり，平成29年度はプラスに転じた。</t>
    <rPh sb="1" eb="5">
      <t>トウチュウシャジョウ</t>
    </rPh>
    <rPh sb="5" eb="7">
      <t>セイビ</t>
    </rPh>
    <rPh sb="7" eb="9">
      <t>ジギョウ</t>
    </rPh>
    <rPh sb="15" eb="19">
      <t>トウチュウシャジョウ</t>
    </rPh>
    <rPh sb="20" eb="22">
      <t>コウニュウ</t>
    </rPh>
    <rPh sb="24" eb="25">
      <t>サイ</t>
    </rPh>
    <rPh sb="26" eb="28">
      <t>タガク</t>
    </rPh>
    <rPh sb="29" eb="30">
      <t>シ</t>
    </rPh>
    <rPh sb="30" eb="32">
      <t>コウサイ</t>
    </rPh>
    <rPh sb="33" eb="35">
      <t>ジュウトウ</t>
    </rPh>
    <rPh sb="40" eb="41">
      <t>シ</t>
    </rPh>
    <rPh sb="41" eb="43">
      <t>コウサイ</t>
    </rPh>
    <rPh sb="43" eb="45">
      <t>ショウカン</t>
    </rPh>
    <rPh sb="50" eb="52">
      <t>ヘイセイ</t>
    </rPh>
    <rPh sb="54" eb="56">
      <t>ネンド</t>
    </rPh>
    <rPh sb="59" eb="61">
      <t>タガク</t>
    </rPh>
    <rPh sb="62" eb="64">
      <t>クリイレ</t>
    </rPh>
    <rPh sb="64" eb="65">
      <t>キン</t>
    </rPh>
    <rPh sb="66" eb="68">
      <t>ヒツヨウ</t>
    </rPh>
    <rPh sb="75" eb="76">
      <t>シ</t>
    </rPh>
    <rPh sb="76" eb="78">
      <t>コウサイ</t>
    </rPh>
    <rPh sb="78" eb="80">
      <t>ショウカン</t>
    </rPh>
    <rPh sb="81" eb="83">
      <t>トウショ</t>
    </rPh>
    <rPh sb="83" eb="84">
      <t>ブン</t>
    </rPh>
    <rPh sb="86" eb="88">
      <t>シュウリョウ</t>
    </rPh>
    <rPh sb="93" eb="95">
      <t>ヘイセイ</t>
    </rPh>
    <rPh sb="97" eb="99">
      <t>ネンド</t>
    </rPh>
    <rPh sb="105" eb="108">
      <t>シュウエキテキ</t>
    </rPh>
    <rPh sb="108" eb="110">
      <t>シュウシ</t>
    </rPh>
    <rPh sb="110" eb="112">
      <t>ヒリツ</t>
    </rPh>
    <rPh sb="114" eb="116">
      <t>アカジ</t>
    </rPh>
    <rPh sb="122" eb="124">
      <t>オオハバ</t>
    </rPh>
    <rPh sb="125" eb="127">
      <t>カイゼン</t>
    </rPh>
    <rPh sb="133" eb="135">
      <t>ヘイセイ</t>
    </rPh>
    <rPh sb="137" eb="139">
      <t>ネンド</t>
    </rPh>
    <rPh sb="141" eb="143">
      <t>チュウシャ</t>
    </rPh>
    <rPh sb="143" eb="144">
      <t>ジョウ</t>
    </rPh>
    <rPh sb="144" eb="146">
      <t>シヨウ</t>
    </rPh>
    <rPh sb="146" eb="147">
      <t>リョウ</t>
    </rPh>
    <rPh sb="147" eb="149">
      <t>シュウニュウ</t>
    </rPh>
    <rPh sb="150" eb="153">
      <t>ジギョウヒ</t>
    </rPh>
    <rPh sb="154" eb="156">
      <t>ウワマワ</t>
    </rPh>
    <rPh sb="165" eb="166">
      <t>ホカ</t>
    </rPh>
    <rPh sb="166" eb="168">
      <t>カイケイ</t>
    </rPh>
    <rPh sb="168" eb="171">
      <t>ホジョキン</t>
    </rPh>
    <rPh sb="171" eb="173">
      <t>ヒリツ</t>
    </rPh>
    <rPh sb="174" eb="175">
      <t>オヨ</t>
    </rPh>
    <rPh sb="178" eb="180">
      <t>チュウシャ</t>
    </rPh>
    <rPh sb="180" eb="182">
      <t>ダイスウ</t>
    </rPh>
    <rPh sb="182" eb="184">
      <t>イチダイ</t>
    </rPh>
    <rPh sb="184" eb="185">
      <t>ア</t>
    </rPh>
    <rPh sb="188" eb="189">
      <t>タ</t>
    </rPh>
    <rPh sb="189" eb="191">
      <t>カイケイ</t>
    </rPh>
    <rPh sb="191" eb="193">
      <t>ホジョ</t>
    </rPh>
    <rPh sb="193" eb="195">
      <t>キンガク</t>
    </rPh>
    <rPh sb="200" eb="202">
      <t>タッセイ</t>
    </rPh>
    <rPh sb="210" eb="212">
      <t>ウリアゲ</t>
    </rPh>
    <rPh sb="212" eb="213">
      <t>ダカ</t>
    </rPh>
    <rPh sb="216" eb="218">
      <t>ヒリツ</t>
    </rPh>
    <rPh sb="219" eb="220">
      <t>オヨ</t>
    </rPh>
    <rPh sb="232" eb="234">
      <t>シュウエキ</t>
    </rPh>
    <rPh sb="234" eb="236">
      <t>ゾウカ</t>
    </rPh>
    <rPh sb="237" eb="239">
      <t>エイギョウ</t>
    </rPh>
    <rPh sb="239" eb="241">
      <t>ドリョク</t>
    </rPh>
    <rPh sb="244" eb="246">
      <t>カイゼン</t>
    </rPh>
    <rPh sb="246" eb="248">
      <t>ケイコウ</t>
    </rPh>
    <rPh sb="252" eb="254">
      <t>ヘイセイ</t>
    </rPh>
    <rPh sb="256" eb="258">
      <t>ネンド</t>
    </rPh>
    <rPh sb="263" eb="264">
      <t>テン</t>
    </rPh>
    <phoneticPr fontId="5"/>
  </si>
  <si>
    <t>○平成26年度以降，営業努力により定期利用が大幅に増加し，全体として利用台数は微増しているものの，稼働率は減少傾向にあるため，周辺の公共施設との連携により利用促進をさらに図っていく必要がある。</t>
    <rPh sb="1" eb="3">
      <t>ヘイセイ</t>
    </rPh>
    <rPh sb="5" eb="6">
      <t>ネン</t>
    </rPh>
    <rPh sb="6" eb="9">
      <t>ドイコウ</t>
    </rPh>
    <rPh sb="10" eb="12">
      <t>エイギョウ</t>
    </rPh>
    <rPh sb="12" eb="14">
      <t>ドリョク</t>
    </rPh>
    <rPh sb="17" eb="19">
      <t>テイキ</t>
    </rPh>
    <rPh sb="19" eb="21">
      <t>リヨウ</t>
    </rPh>
    <rPh sb="22" eb="24">
      <t>オオハバ</t>
    </rPh>
    <rPh sb="25" eb="27">
      <t>ゾウカ</t>
    </rPh>
    <rPh sb="29" eb="31">
      <t>ゼンタイ</t>
    </rPh>
    <rPh sb="34" eb="36">
      <t>リヨウ</t>
    </rPh>
    <rPh sb="36" eb="38">
      <t>ダイスウ</t>
    </rPh>
    <rPh sb="39" eb="41">
      <t>ビゾウ</t>
    </rPh>
    <rPh sb="49" eb="51">
      <t>カドウ</t>
    </rPh>
    <rPh sb="51" eb="52">
      <t>リツ</t>
    </rPh>
    <rPh sb="53" eb="55">
      <t>ゲンショウ</t>
    </rPh>
    <rPh sb="55" eb="57">
      <t>ケイコウ</t>
    </rPh>
    <rPh sb="63" eb="65">
      <t>シュウヘン</t>
    </rPh>
    <rPh sb="66" eb="68">
      <t>コウキョウ</t>
    </rPh>
    <rPh sb="68" eb="70">
      <t>シセツ</t>
    </rPh>
    <rPh sb="72" eb="74">
      <t>レンケイ</t>
    </rPh>
    <rPh sb="77" eb="79">
      <t>リヨウ</t>
    </rPh>
    <rPh sb="79" eb="81">
      <t>ソクシン</t>
    </rPh>
    <rPh sb="85" eb="86">
      <t>ハカ</t>
    </rPh>
    <rPh sb="90" eb="92">
      <t>ヒツヨウ</t>
    </rPh>
    <phoneticPr fontId="5"/>
  </si>
  <si>
    <t>○当駐車場整備事業は，当駐車場を建設する際に充当した市公債の償還をすべて完了するまで，当駐車場に係る収支（使用料等収入及び運営経費，公債費償還経費等の支出）を一般会計とは別に管理する必要があることから，特別会計にて管理しているものである。
○当駐車場に係る市公債償還（当初分）が平成28年度に終了したため，「①収益的収支比率」，「②他会計補助金比率」，「③駐車台数一台当たりの他会計補助金額」については大幅に改善した。（すべての市公債償還の完了後は，一般会計での管理に変更する予定である。）</t>
    <rPh sb="1" eb="2">
      <t>トウ</t>
    </rPh>
    <rPh sb="2" eb="4">
      <t>チュウシャ</t>
    </rPh>
    <rPh sb="4" eb="5">
      <t>ジョウ</t>
    </rPh>
    <rPh sb="5" eb="7">
      <t>セイビ</t>
    </rPh>
    <rPh sb="7" eb="9">
      <t>ジギョウ</t>
    </rPh>
    <rPh sb="11" eb="12">
      <t>トウ</t>
    </rPh>
    <rPh sb="12" eb="14">
      <t>チュウシャ</t>
    </rPh>
    <rPh sb="14" eb="15">
      <t>ジョウ</t>
    </rPh>
    <rPh sb="16" eb="18">
      <t>ケンセツ</t>
    </rPh>
    <rPh sb="20" eb="21">
      <t>サイ</t>
    </rPh>
    <rPh sb="22" eb="24">
      <t>ジュウトウ</t>
    </rPh>
    <rPh sb="26" eb="27">
      <t>シ</t>
    </rPh>
    <rPh sb="27" eb="29">
      <t>コウサイ</t>
    </rPh>
    <rPh sb="30" eb="32">
      <t>ショウカン</t>
    </rPh>
    <rPh sb="36" eb="38">
      <t>カンリョウ</t>
    </rPh>
    <rPh sb="43" eb="44">
      <t>トウ</t>
    </rPh>
    <rPh sb="44" eb="46">
      <t>チュウシャ</t>
    </rPh>
    <rPh sb="46" eb="47">
      <t>ジョウ</t>
    </rPh>
    <rPh sb="48" eb="49">
      <t>カカ</t>
    </rPh>
    <rPh sb="50" eb="52">
      <t>シュウシ</t>
    </rPh>
    <rPh sb="53" eb="55">
      <t>シヨウ</t>
    </rPh>
    <rPh sb="55" eb="57">
      <t>リョウトウ</t>
    </rPh>
    <rPh sb="57" eb="59">
      <t>シュウニュウ</t>
    </rPh>
    <rPh sb="59" eb="60">
      <t>オヨ</t>
    </rPh>
    <rPh sb="61" eb="63">
      <t>ウンエイ</t>
    </rPh>
    <rPh sb="63" eb="65">
      <t>ケイヒ</t>
    </rPh>
    <rPh sb="66" eb="68">
      <t>コウサイ</t>
    </rPh>
    <rPh sb="68" eb="69">
      <t>ヒ</t>
    </rPh>
    <rPh sb="69" eb="71">
      <t>ショウカン</t>
    </rPh>
    <rPh sb="71" eb="74">
      <t>ケイヒトウ</t>
    </rPh>
    <rPh sb="75" eb="77">
      <t>シシュツ</t>
    </rPh>
    <rPh sb="79" eb="81">
      <t>イッパン</t>
    </rPh>
    <rPh sb="81" eb="83">
      <t>カイケイ</t>
    </rPh>
    <rPh sb="85" eb="86">
      <t>ベツ</t>
    </rPh>
    <rPh sb="87" eb="89">
      <t>カンリ</t>
    </rPh>
    <rPh sb="91" eb="93">
      <t>ヒツヨウ</t>
    </rPh>
    <rPh sb="101" eb="103">
      <t>トクベツ</t>
    </rPh>
    <rPh sb="103" eb="105">
      <t>カイケイ</t>
    </rPh>
    <rPh sb="107" eb="109">
      <t>カンリ</t>
    </rPh>
    <rPh sb="122" eb="123">
      <t>トウ</t>
    </rPh>
    <rPh sb="123" eb="125">
      <t>チュウシャ</t>
    </rPh>
    <rPh sb="125" eb="126">
      <t>ジョウ</t>
    </rPh>
    <rPh sb="127" eb="128">
      <t>カカ</t>
    </rPh>
    <rPh sb="129" eb="130">
      <t>シ</t>
    </rPh>
    <rPh sb="130" eb="132">
      <t>コウサイ</t>
    </rPh>
    <rPh sb="132" eb="134">
      <t>ショウカン</t>
    </rPh>
    <rPh sb="135" eb="137">
      <t>トウショ</t>
    </rPh>
    <rPh sb="137" eb="138">
      <t>ブン</t>
    </rPh>
    <rPh sb="140" eb="142">
      <t>ヘイセイ</t>
    </rPh>
    <rPh sb="144" eb="146">
      <t>ネンド</t>
    </rPh>
    <rPh sb="147" eb="149">
      <t>シュウリョウ</t>
    </rPh>
    <rPh sb="156" eb="159">
      <t>シュウエキテキ</t>
    </rPh>
    <rPh sb="159" eb="161">
      <t>シュウシ</t>
    </rPh>
    <rPh sb="161" eb="163">
      <t>ヒリツ</t>
    </rPh>
    <rPh sb="167" eb="168">
      <t>タ</t>
    </rPh>
    <rPh sb="168" eb="170">
      <t>カイケイ</t>
    </rPh>
    <rPh sb="170" eb="173">
      <t>ホジョキン</t>
    </rPh>
    <rPh sb="173" eb="175">
      <t>ヒリツ</t>
    </rPh>
    <rPh sb="179" eb="181">
      <t>チュウシャ</t>
    </rPh>
    <rPh sb="181" eb="183">
      <t>ダイスウ</t>
    </rPh>
    <rPh sb="183" eb="185">
      <t>イチダイ</t>
    </rPh>
    <rPh sb="185" eb="186">
      <t>ア</t>
    </rPh>
    <rPh sb="189" eb="190">
      <t>タ</t>
    </rPh>
    <rPh sb="190" eb="192">
      <t>カイケイ</t>
    </rPh>
    <rPh sb="192" eb="194">
      <t>ホジョ</t>
    </rPh>
    <rPh sb="194" eb="196">
      <t>キンガク</t>
    </rPh>
    <rPh sb="202" eb="204">
      <t>オオハバ</t>
    </rPh>
    <rPh sb="205" eb="207">
      <t>カイゼン</t>
    </rPh>
    <rPh sb="215" eb="216">
      <t>シ</t>
    </rPh>
    <rPh sb="216" eb="218">
      <t>コウサイ</t>
    </rPh>
    <rPh sb="218" eb="220">
      <t>ショウカン</t>
    </rPh>
    <rPh sb="221" eb="223">
      <t>カンリョウ</t>
    </rPh>
    <rPh sb="223" eb="224">
      <t>ゴ</t>
    </rPh>
    <rPh sb="226" eb="228">
      <t>イッパン</t>
    </rPh>
    <rPh sb="228" eb="230">
      <t>カイケイ</t>
    </rPh>
    <rPh sb="232" eb="234">
      <t>カンリ</t>
    </rPh>
    <rPh sb="235" eb="237">
      <t>ヘンコウ</t>
    </rPh>
    <rPh sb="239" eb="24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</si>
</sst>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33</c:v>
                </c:pt>
                <c:pt idx="1">
                  <c:v>44</c:v>
                </c:pt>
                <c:pt idx="2">
                  <c:v>38</c:v>
                </c:pt>
                <c:pt idx="3">
                  <c:v>37</c:v>
                </c:pt>
                <c:pt idx="4">
                  <c:v>95.3</c:v>
                </c:pt>
              </c:numCache>
            </c:numRef>
          </c:val>
          <c:extLst xmlns:c16r2="http://schemas.microsoft.com/office/drawing/2015/06/chart">
            <c:ext xmlns:c16="http://schemas.microsoft.com/office/drawing/2014/chart" uri="{C3380CC4-5D6E-409C-BE32-E72D297353CC}">
              <c16:uniqueId val="{00000000-E970-4182-80C2-6065C7144DCF}"/>
            </c:ext>
          </c:extLst>
        </c:ser>
        <c:dLbls>
          <c:showLegendKey val="0"/>
          <c:showVal val="0"/>
          <c:showCatName val="0"/>
          <c:showSerName val="0"/>
          <c:showPercent val="0"/>
          <c:showBubbleSize val="0"/>
        </c:dLbls>
        <c:gapWidth val="150"/>
        <c:axId val="82248832"/>
        <c:axId val="822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E970-4182-80C2-6065C7144DCF}"/>
            </c:ext>
          </c:extLst>
        </c:ser>
        <c:dLbls>
          <c:showLegendKey val="0"/>
          <c:showVal val="0"/>
          <c:showCatName val="0"/>
          <c:showSerName val="0"/>
          <c:showPercent val="0"/>
          <c:showBubbleSize val="0"/>
        </c:dLbls>
        <c:marker val="1"/>
        <c:smooth val="0"/>
        <c:axId val="82248832"/>
        <c:axId val="82250752"/>
      </c:lineChart>
      <c:dateAx>
        <c:axId val="82248832"/>
        <c:scaling>
          <c:orientation val="minMax"/>
        </c:scaling>
        <c:delete val="1"/>
        <c:axPos val="b"/>
        <c:numFmt formatCode="ge" sourceLinked="1"/>
        <c:majorTickMark val="none"/>
        <c:minorTickMark val="none"/>
        <c:tickLblPos val="none"/>
        <c:crossAx val="82250752"/>
        <c:crosses val="autoZero"/>
        <c:auto val="1"/>
        <c:lblOffset val="100"/>
        <c:baseTimeUnit val="years"/>
      </c:dateAx>
      <c:valAx>
        <c:axId val="822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4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661</c:v>
                </c:pt>
                <c:pt idx="1">
                  <c:v>364</c:v>
                </c:pt>
                <c:pt idx="2">
                  <c:v>204</c:v>
                </c:pt>
                <c:pt idx="3">
                  <c:v>28</c:v>
                </c:pt>
                <c:pt idx="4">
                  <c:v>8.9</c:v>
                </c:pt>
              </c:numCache>
            </c:numRef>
          </c:val>
          <c:extLst xmlns:c16r2="http://schemas.microsoft.com/office/drawing/2015/06/chart">
            <c:ext xmlns:c16="http://schemas.microsoft.com/office/drawing/2014/chart" uri="{C3380CC4-5D6E-409C-BE32-E72D297353CC}">
              <c16:uniqueId val="{00000000-3F1C-4625-92C7-C6E0B35AEBD8}"/>
            </c:ext>
          </c:extLst>
        </c:ser>
        <c:dLbls>
          <c:showLegendKey val="0"/>
          <c:showVal val="0"/>
          <c:showCatName val="0"/>
          <c:showSerName val="0"/>
          <c:showPercent val="0"/>
          <c:showBubbleSize val="0"/>
        </c:dLbls>
        <c:gapWidth val="150"/>
        <c:axId val="96638080"/>
        <c:axId val="966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3F1C-4625-92C7-C6E0B35AEBD8}"/>
            </c:ext>
          </c:extLst>
        </c:ser>
        <c:dLbls>
          <c:showLegendKey val="0"/>
          <c:showVal val="0"/>
          <c:showCatName val="0"/>
          <c:showSerName val="0"/>
          <c:showPercent val="0"/>
          <c:showBubbleSize val="0"/>
        </c:dLbls>
        <c:marker val="1"/>
        <c:smooth val="0"/>
        <c:axId val="96638080"/>
        <c:axId val="96640000"/>
      </c:lineChart>
      <c:dateAx>
        <c:axId val="96638080"/>
        <c:scaling>
          <c:orientation val="minMax"/>
        </c:scaling>
        <c:delete val="1"/>
        <c:axPos val="b"/>
        <c:numFmt formatCode="ge" sourceLinked="1"/>
        <c:majorTickMark val="none"/>
        <c:minorTickMark val="none"/>
        <c:tickLblPos val="none"/>
        <c:crossAx val="96640000"/>
        <c:crosses val="autoZero"/>
        <c:auto val="1"/>
        <c:lblOffset val="100"/>
        <c:baseTimeUnit val="years"/>
      </c:dateAx>
      <c:valAx>
        <c:axId val="966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168-4FF3-8EAA-4AEAE742D4A4}"/>
            </c:ext>
          </c:extLst>
        </c:ser>
        <c:dLbls>
          <c:showLegendKey val="0"/>
          <c:showVal val="0"/>
          <c:showCatName val="0"/>
          <c:showSerName val="0"/>
          <c:showPercent val="0"/>
          <c:showBubbleSize val="0"/>
        </c:dLbls>
        <c:gapWidth val="150"/>
        <c:axId val="96686848"/>
        <c:axId val="96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168-4FF3-8EAA-4AEAE742D4A4}"/>
            </c:ext>
          </c:extLst>
        </c:ser>
        <c:dLbls>
          <c:showLegendKey val="0"/>
          <c:showVal val="0"/>
          <c:showCatName val="0"/>
          <c:showSerName val="0"/>
          <c:showPercent val="0"/>
          <c:showBubbleSize val="0"/>
        </c:dLbls>
        <c:marker val="1"/>
        <c:smooth val="0"/>
        <c:axId val="96686848"/>
        <c:axId val="96688768"/>
      </c:lineChart>
      <c:dateAx>
        <c:axId val="96686848"/>
        <c:scaling>
          <c:orientation val="minMax"/>
        </c:scaling>
        <c:delete val="1"/>
        <c:axPos val="b"/>
        <c:numFmt formatCode="ge" sourceLinked="1"/>
        <c:majorTickMark val="none"/>
        <c:minorTickMark val="none"/>
        <c:tickLblPos val="none"/>
        <c:crossAx val="96688768"/>
        <c:crosses val="autoZero"/>
        <c:auto val="1"/>
        <c:lblOffset val="100"/>
        <c:baseTimeUnit val="years"/>
      </c:dateAx>
      <c:valAx>
        <c:axId val="9668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8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37E-4E38-97C6-5381BA828B4D}"/>
            </c:ext>
          </c:extLst>
        </c:ser>
        <c:dLbls>
          <c:showLegendKey val="0"/>
          <c:showVal val="0"/>
          <c:showCatName val="0"/>
          <c:showSerName val="0"/>
          <c:showPercent val="0"/>
          <c:showBubbleSize val="0"/>
        </c:dLbls>
        <c:gapWidth val="150"/>
        <c:axId val="96801152"/>
        <c:axId val="968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37E-4E38-97C6-5381BA828B4D}"/>
            </c:ext>
          </c:extLst>
        </c:ser>
        <c:dLbls>
          <c:showLegendKey val="0"/>
          <c:showVal val="0"/>
          <c:showCatName val="0"/>
          <c:showSerName val="0"/>
          <c:showPercent val="0"/>
          <c:showBubbleSize val="0"/>
        </c:dLbls>
        <c:marker val="1"/>
        <c:smooth val="0"/>
        <c:axId val="96801152"/>
        <c:axId val="96803072"/>
      </c:lineChart>
      <c:dateAx>
        <c:axId val="96801152"/>
        <c:scaling>
          <c:orientation val="minMax"/>
        </c:scaling>
        <c:delete val="1"/>
        <c:axPos val="b"/>
        <c:numFmt formatCode="ge" sourceLinked="1"/>
        <c:majorTickMark val="none"/>
        <c:minorTickMark val="none"/>
        <c:tickLblPos val="none"/>
        <c:crossAx val="96803072"/>
        <c:crosses val="autoZero"/>
        <c:auto val="1"/>
        <c:lblOffset val="100"/>
        <c:baseTimeUnit val="years"/>
      </c:dateAx>
      <c:valAx>
        <c:axId val="9680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5.9</c:v>
                </c:pt>
                <c:pt idx="1">
                  <c:v>3.7</c:v>
                </c:pt>
                <c:pt idx="2">
                  <c:v>2.7</c:v>
                </c:pt>
                <c:pt idx="3">
                  <c:v>1.2</c:v>
                </c:pt>
                <c:pt idx="4">
                  <c:v>0</c:v>
                </c:pt>
              </c:numCache>
            </c:numRef>
          </c:val>
          <c:extLst xmlns:c16r2="http://schemas.microsoft.com/office/drawing/2015/06/chart">
            <c:ext xmlns:c16="http://schemas.microsoft.com/office/drawing/2014/chart" uri="{C3380CC4-5D6E-409C-BE32-E72D297353CC}">
              <c16:uniqueId val="{00000000-C810-4CC4-AC2E-E201A31BAA01}"/>
            </c:ext>
          </c:extLst>
        </c:ser>
        <c:dLbls>
          <c:showLegendKey val="0"/>
          <c:showVal val="0"/>
          <c:showCatName val="0"/>
          <c:showSerName val="0"/>
          <c:showPercent val="0"/>
          <c:showBubbleSize val="0"/>
        </c:dLbls>
        <c:gapWidth val="150"/>
        <c:axId val="96835072"/>
        <c:axId val="968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C810-4CC4-AC2E-E201A31BAA01}"/>
            </c:ext>
          </c:extLst>
        </c:ser>
        <c:dLbls>
          <c:showLegendKey val="0"/>
          <c:showVal val="0"/>
          <c:showCatName val="0"/>
          <c:showSerName val="0"/>
          <c:showPercent val="0"/>
          <c:showBubbleSize val="0"/>
        </c:dLbls>
        <c:marker val="1"/>
        <c:smooth val="0"/>
        <c:axId val="96835072"/>
        <c:axId val="96836992"/>
      </c:lineChart>
      <c:dateAx>
        <c:axId val="96835072"/>
        <c:scaling>
          <c:orientation val="minMax"/>
        </c:scaling>
        <c:delete val="1"/>
        <c:axPos val="b"/>
        <c:numFmt formatCode="ge" sourceLinked="1"/>
        <c:majorTickMark val="none"/>
        <c:minorTickMark val="none"/>
        <c:tickLblPos val="none"/>
        <c:crossAx val="96836992"/>
        <c:crosses val="autoZero"/>
        <c:auto val="1"/>
        <c:lblOffset val="100"/>
        <c:baseTimeUnit val="years"/>
      </c:dateAx>
      <c:valAx>
        <c:axId val="968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3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132</c:v>
                </c:pt>
                <c:pt idx="1">
                  <c:v>101</c:v>
                </c:pt>
                <c:pt idx="2">
                  <c:v>67</c:v>
                </c:pt>
                <c:pt idx="3">
                  <c:v>31</c:v>
                </c:pt>
                <c:pt idx="4">
                  <c:v>0</c:v>
                </c:pt>
              </c:numCache>
            </c:numRef>
          </c:val>
          <c:extLst xmlns:c16r2="http://schemas.microsoft.com/office/drawing/2015/06/chart">
            <c:ext xmlns:c16="http://schemas.microsoft.com/office/drawing/2014/chart" uri="{C3380CC4-5D6E-409C-BE32-E72D297353CC}">
              <c16:uniqueId val="{00000000-77FE-45C8-B709-C094B00AB069}"/>
            </c:ext>
          </c:extLst>
        </c:ser>
        <c:dLbls>
          <c:showLegendKey val="0"/>
          <c:showVal val="0"/>
          <c:showCatName val="0"/>
          <c:showSerName val="0"/>
          <c:showPercent val="0"/>
          <c:showBubbleSize val="0"/>
        </c:dLbls>
        <c:gapWidth val="150"/>
        <c:axId val="96892416"/>
        <c:axId val="9689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77FE-45C8-B709-C094B00AB069}"/>
            </c:ext>
          </c:extLst>
        </c:ser>
        <c:dLbls>
          <c:showLegendKey val="0"/>
          <c:showVal val="0"/>
          <c:showCatName val="0"/>
          <c:showSerName val="0"/>
          <c:showPercent val="0"/>
          <c:showBubbleSize val="0"/>
        </c:dLbls>
        <c:marker val="1"/>
        <c:smooth val="0"/>
        <c:axId val="96892416"/>
        <c:axId val="96894336"/>
      </c:lineChart>
      <c:dateAx>
        <c:axId val="96892416"/>
        <c:scaling>
          <c:orientation val="minMax"/>
        </c:scaling>
        <c:delete val="1"/>
        <c:axPos val="b"/>
        <c:numFmt formatCode="ge" sourceLinked="1"/>
        <c:majorTickMark val="none"/>
        <c:minorTickMark val="none"/>
        <c:tickLblPos val="none"/>
        <c:crossAx val="96894336"/>
        <c:crosses val="autoZero"/>
        <c:auto val="1"/>
        <c:lblOffset val="100"/>
        <c:baseTimeUnit val="years"/>
      </c:dateAx>
      <c:valAx>
        <c:axId val="9689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89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81.2</c:v>
                </c:pt>
                <c:pt idx="1">
                  <c:v>78.8</c:v>
                </c:pt>
                <c:pt idx="2">
                  <c:v>77.099999999999994</c:v>
                </c:pt>
                <c:pt idx="3">
                  <c:v>73.5</c:v>
                </c:pt>
                <c:pt idx="4">
                  <c:v>74.7</c:v>
                </c:pt>
              </c:numCache>
            </c:numRef>
          </c:val>
          <c:extLst xmlns:c16r2="http://schemas.microsoft.com/office/drawing/2015/06/chart">
            <c:ext xmlns:c16="http://schemas.microsoft.com/office/drawing/2014/chart" uri="{C3380CC4-5D6E-409C-BE32-E72D297353CC}">
              <c16:uniqueId val="{00000000-659E-44D3-A25E-68C0811DDD0C}"/>
            </c:ext>
          </c:extLst>
        </c:ser>
        <c:dLbls>
          <c:showLegendKey val="0"/>
          <c:showVal val="0"/>
          <c:showCatName val="0"/>
          <c:showSerName val="0"/>
          <c:showPercent val="0"/>
          <c:showBubbleSize val="0"/>
        </c:dLbls>
        <c:gapWidth val="150"/>
        <c:axId val="96924800"/>
        <c:axId val="96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659E-44D3-A25E-68C0811DDD0C}"/>
            </c:ext>
          </c:extLst>
        </c:ser>
        <c:dLbls>
          <c:showLegendKey val="0"/>
          <c:showVal val="0"/>
          <c:showCatName val="0"/>
          <c:showSerName val="0"/>
          <c:showPercent val="0"/>
          <c:showBubbleSize val="0"/>
        </c:dLbls>
        <c:marker val="1"/>
        <c:smooth val="0"/>
        <c:axId val="96924800"/>
        <c:axId val="96926720"/>
      </c:lineChart>
      <c:dateAx>
        <c:axId val="96924800"/>
        <c:scaling>
          <c:orientation val="minMax"/>
        </c:scaling>
        <c:delete val="1"/>
        <c:axPos val="b"/>
        <c:numFmt formatCode="ge" sourceLinked="1"/>
        <c:majorTickMark val="none"/>
        <c:minorTickMark val="none"/>
        <c:tickLblPos val="none"/>
        <c:crossAx val="96926720"/>
        <c:crosses val="autoZero"/>
        <c:auto val="1"/>
        <c:lblOffset val="100"/>
        <c:baseTimeUnit val="years"/>
      </c:dateAx>
      <c:valAx>
        <c:axId val="9692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2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-36</c:v>
                </c:pt>
                <c:pt idx="1">
                  <c:v>-67</c:v>
                </c:pt>
                <c:pt idx="2">
                  <c:v>-12</c:v>
                </c:pt>
                <c:pt idx="3">
                  <c:v>-5</c:v>
                </c:pt>
                <c:pt idx="4">
                  <c:v>4</c:v>
                </c:pt>
              </c:numCache>
            </c:numRef>
          </c:val>
          <c:extLst xmlns:c16r2="http://schemas.microsoft.com/office/drawing/2015/06/chart">
            <c:ext xmlns:c16="http://schemas.microsoft.com/office/drawing/2014/chart" uri="{C3380CC4-5D6E-409C-BE32-E72D297353CC}">
              <c16:uniqueId val="{00000000-0328-4CAE-9717-EA69AB82515E}"/>
            </c:ext>
          </c:extLst>
        </c:ser>
        <c:dLbls>
          <c:showLegendKey val="0"/>
          <c:showVal val="0"/>
          <c:showCatName val="0"/>
          <c:showSerName val="0"/>
          <c:showPercent val="0"/>
          <c:showBubbleSize val="0"/>
        </c:dLbls>
        <c:gapWidth val="150"/>
        <c:axId val="96967680"/>
        <c:axId val="969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0328-4CAE-9717-EA69AB82515E}"/>
            </c:ext>
          </c:extLst>
        </c:ser>
        <c:dLbls>
          <c:showLegendKey val="0"/>
          <c:showVal val="0"/>
          <c:showCatName val="0"/>
          <c:showSerName val="0"/>
          <c:showPercent val="0"/>
          <c:showBubbleSize val="0"/>
        </c:dLbls>
        <c:marker val="1"/>
        <c:smooth val="0"/>
        <c:axId val="96967680"/>
        <c:axId val="96982144"/>
      </c:lineChart>
      <c:dateAx>
        <c:axId val="96967680"/>
        <c:scaling>
          <c:orientation val="minMax"/>
        </c:scaling>
        <c:delete val="1"/>
        <c:axPos val="b"/>
        <c:numFmt formatCode="ge" sourceLinked="1"/>
        <c:majorTickMark val="none"/>
        <c:minorTickMark val="none"/>
        <c:tickLblPos val="none"/>
        <c:crossAx val="96982144"/>
        <c:crosses val="autoZero"/>
        <c:auto val="1"/>
        <c:lblOffset val="100"/>
        <c:baseTimeUnit val="years"/>
      </c:dateAx>
      <c:valAx>
        <c:axId val="9698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96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-10928</c:v>
                </c:pt>
                <c:pt idx="1">
                  <c:v>-9325</c:v>
                </c:pt>
                <c:pt idx="2">
                  <c:v>-5551</c:v>
                </c:pt>
                <c:pt idx="3">
                  <c:v>-2386</c:v>
                </c:pt>
                <c:pt idx="4">
                  <c:v>1799</c:v>
                </c:pt>
              </c:numCache>
            </c:numRef>
          </c:val>
          <c:extLst xmlns:c16r2="http://schemas.microsoft.com/office/drawing/2015/06/chart">
            <c:ext xmlns:c16="http://schemas.microsoft.com/office/drawing/2014/chart" uri="{C3380CC4-5D6E-409C-BE32-E72D297353CC}">
              <c16:uniqueId val="{00000000-9122-4A88-8AAA-452172582854}"/>
            </c:ext>
          </c:extLst>
        </c:ser>
        <c:dLbls>
          <c:showLegendKey val="0"/>
          <c:showVal val="0"/>
          <c:showCatName val="0"/>
          <c:showSerName val="0"/>
          <c:showPercent val="0"/>
          <c:showBubbleSize val="0"/>
        </c:dLbls>
        <c:gapWidth val="150"/>
        <c:axId val="97036544"/>
        <c:axId val="970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9122-4A88-8AAA-452172582854}"/>
            </c:ext>
          </c:extLst>
        </c:ser>
        <c:dLbls>
          <c:showLegendKey val="0"/>
          <c:showVal val="0"/>
          <c:showCatName val="0"/>
          <c:showSerName val="0"/>
          <c:showPercent val="0"/>
          <c:showBubbleSize val="0"/>
        </c:dLbls>
        <c:marker val="1"/>
        <c:smooth val="0"/>
        <c:axId val="97036544"/>
        <c:axId val="97038720"/>
      </c:lineChart>
      <c:dateAx>
        <c:axId val="97036544"/>
        <c:scaling>
          <c:orientation val="minMax"/>
        </c:scaling>
        <c:delete val="1"/>
        <c:axPos val="b"/>
        <c:numFmt formatCode="ge" sourceLinked="1"/>
        <c:majorTickMark val="none"/>
        <c:minorTickMark val="none"/>
        <c:tickLblPos val="none"/>
        <c:crossAx val="97038720"/>
        <c:crosses val="autoZero"/>
        <c:auto val="1"/>
        <c:lblOffset val="100"/>
        <c:baseTimeUnit val="years"/>
      </c:dateAx>
      <c:valAx>
        <c:axId val="9703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0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T76" sqref="NT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京都府京都市　醍醐駐車場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4272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33</v>
      </c>
      <c r="V31" s="118"/>
      <c r="W31" s="118"/>
      <c r="X31" s="118"/>
      <c r="Y31" s="118"/>
      <c r="Z31" s="118"/>
      <c r="AA31" s="118"/>
      <c r="AB31" s="118"/>
      <c r="AC31" s="118"/>
      <c r="AD31" s="118"/>
      <c r="AE31" s="118"/>
      <c r="AF31" s="118"/>
      <c r="AG31" s="118"/>
      <c r="AH31" s="118"/>
      <c r="AI31" s="118"/>
      <c r="AJ31" s="118"/>
      <c r="AK31" s="118"/>
      <c r="AL31" s="118"/>
      <c r="AM31" s="118"/>
      <c r="AN31" s="118">
        <f>データ!Z7</f>
        <v>44</v>
      </c>
      <c r="AO31" s="118"/>
      <c r="AP31" s="118"/>
      <c r="AQ31" s="118"/>
      <c r="AR31" s="118"/>
      <c r="AS31" s="118"/>
      <c r="AT31" s="118"/>
      <c r="AU31" s="118"/>
      <c r="AV31" s="118"/>
      <c r="AW31" s="118"/>
      <c r="AX31" s="118"/>
      <c r="AY31" s="118"/>
      <c r="AZ31" s="118"/>
      <c r="BA31" s="118"/>
      <c r="BB31" s="118"/>
      <c r="BC31" s="118"/>
      <c r="BD31" s="118"/>
      <c r="BE31" s="118"/>
      <c r="BF31" s="118"/>
      <c r="BG31" s="118">
        <f>データ!AA7</f>
        <v>38</v>
      </c>
      <c r="BH31" s="118"/>
      <c r="BI31" s="118"/>
      <c r="BJ31" s="118"/>
      <c r="BK31" s="118"/>
      <c r="BL31" s="118"/>
      <c r="BM31" s="118"/>
      <c r="BN31" s="118"/>
      <c r="BO31" s="118"/>
      <c r="BP31" s="118"/>
      <c r="BQ31" s="118"/>
      <c r="BR31" s="118"/>
      <c r="BS31" s="118"/>
      <c r="BT31" s="118"/>
      <c r="BU31" s="118"/>
      <c r="BV31" s="118"/>
      <c r="BW31" s="118"/>
      <c r="BX31" s="118"/>
      <c r="BY31" s="118"/>
      <c r="BZ31" s="118">
        <f>データ!AB7</f>
        <v>37</v>
      </c>
      <c r="CA31" s="118"/>
      <c r="CB31" s="118"/>
      <c r="CC31" s="118"/>
      <c r="CD31" s="118"/>
      <c r="CE31" s="118"/>
      <c r="CF31" s="118"/>
      <c r="CG31" s="118"/>
      <c r="CH31" s="118"/>
      <c r="CI31" s="118"/>
      <c r="CJ31" s="118"/>
      <c r="CK31" s="118"/>
      <c r="CL31" s="118"/>
      <c r="CM31" s="118"/>
      <c r="CN31" s="118"/>
      <c r="CO31" s="118"/>
      <c r="CP31" s="118"/>
      <c r="CQ31" s="118"/>
      <c r="CR31" s="118"/>
      <c r="CS31" s="118">
        <f>データ!AC7</f>
        <v>95.3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5.9</v>
      </c>
      <c r="EM31" s="118"/>
      <c r="EN31" s="118"/>
      <c r="EO31" s="118"/>
      <c r="EP31" s="118"/>
      <c r="EQ31" s="118"/>
      <c r="ER31" s="118"/>
      <c r="ES31" s="118"/>
      <c r="ET31" s="118"/>
      <c r="EU31" s="118"/>
      <c r="EV31" s="118"/>
      <c r="EW31" s="118"/>
      <c r="EX31" s="118"/>
      <c r="EY31" s="118"/>
      <c r="EZ31" s="118"/>
      <c r="FA31" s="118"/>
      <c r="FB31" s="118"/>
      <c r="FC31" s="118"/>
      <c r="FD31" s="118"/>
      <c r="FE31" s="118">
        <f>データ!AK7</f>
        <v>3.7</v>
      </c>
      <c r="FF31" s="118"/>
      <c r="FG31" s="118"/>
      <c r="FH31" s="118"/>
      <c r="FI31" s="118"/>
      <c r="FJ31" s="118"/>
      <c r="FK31" s="118"/>
      <c r="FL31" s="118"/>
      <c r="FM31" s="118"/>
      <c r="FN31" s="118"/>
      <c r="FO31" s="118"/>
      <c r="FP31" s="118"/>
      <c r="FQ31" s="118"/>
      <c r="FR31" s="118"/>
      <c r="FS31" s="118"/>
      <c r="FT31" s="118"/>
      <c r="FU31" s="118"/>
      <c r="FV31" s="118"/>
      <c r="FW31" s="118"/>
      <c r="FX31" s="118">
        <f>データ!AL7</f>
        <v>2.7</v>
      </c>
      <c r="FY31" s="118"/>
      <c r="FZ31" s="118"/>
      <c r="GA31" s="118"/>
      <c r="GB31" s="118"/>
      <c r="GC31" s="118"/>
      <c r="GD31" s="118"/>
      <c r="GE31" s="118"/>
      <c r="GF31" s="118"/>
      <c r="GG31" s="118"/>
      <c r="GH31" s="118"/>
      <c r="GI31" s="118"/>
      <c r="GJ31" s="118"/>
      <c r="GK31" s="118"/>
      <c r="GL31" s="118"/>
      <c r="GM31" s="118"/>
      <c r="GN31" s="118"/>
      <c r="GO31" s="118"/>
      <c r="GP31" s="118"/>
      <c r="GQ31" s="118">
        <f>データ!AM7</f>
        <v>1.2</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81.2</v>
      </c>
      <c r="JD31" s="120"/>
      <c r="JE31" s="120"/>
      <c r="JF31" s="120"/>
      <c r="JG31" s="120"/>
      <c r="JH31" s="120"/>
      <c r="JI31" s="120"/>
      <c r="JJ31" s="120"/>
      <c r="JK31" s="120"/>
      <c r="JL31" s="120"/>
      <c r="JM31" s="120"/>
      <c r="JN31" s="120"/>
      <c r="JO31" s="120"/>
      <c r="JP31" s="120"/>
      <c r="JQ31" s="120"/>
      <c r="JR31" s="120"/>
      <c r="JS31" s="120"/>
      <c r="JT31" s="120"/>
      <c r="JU31" s="121"/>
      <c r="JV31" s="119">
        <f>データ!DL7</f>
        <v>78.8</v>
      </c>
      <c r="JW31" s="120"/>
      <c r="JX31" s="120"/>
      <c r="JY31" s="120"/>
      <c r="JZ31" s="120"/>
      <c r="KA31" s="120"/>
      <c r="KB31" s="120"/>
      <c r="KC31" s="120"/>
      <c r="KD31" s="120"/>
      <c r="KE31" s="120"/>
      <c r="KF31" s="120"/>
      <c r="KG31" s="120"/>
      <c r="KH31" s="120"/>
      <c r="KI31" s="120"/>
      <c r="KJ31" s="120"/>
      <c r="KK31" s="120"/>
      <c r="KL31" s="120"/>
      <c r="KM31" s="120"/>
      <c r="KN31" s="121"/>
      <c r="KO31" s="119">
        <f>データ!DM7</f>
        <v>77.099999999999994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73.5</v>
      </c>
      <c r="LI31" s="120"/>
      <c r="LJ31" s="120"/>
      <c r="LK31" s="120"/>
      <c r="LL31" s="120"/>
      <c r="LM31" s="120"/>
      <c r="LN31" s="120"/>
      <c r="LO31" s="120"/>
      <c r="LP31" s="120"/>
      <c r="LQ31" s="120"/>
      <c r="LR31" s="120"/>
      <c r="LS31" s="120"/>
      <c r="LT31" s="120"/>
      <c r="LU31" s="120"/>
      <c r="LV31" s="120"/>
      <c r="LW31" s="120"/>
      <c r="LX31" s="120"/>
      <c r="LY31" s="120"/>
      <c r="LZ31" s="121"/>
      <c r="MA31" s="119">
        <f>データ!DO7</f>
        <v>74.7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132</v>
      </c>
      <c r="V52" s="126"/>
      <c r="W52" s="126"/>
      <c r="X52" s="126"/>
      <c r="Y52" s="126"/>
      <c r="Z52" s="126"/>
      <c r="AA52" s="126"/>
      <c r="AB52" s="126"/>
      <c r="AC52" s="126"/>
      <c r="AD52" s="126"/>
      <c r="AE52" s="126"/>
      <c r="AF52" s="126"/>
      <c r="AG52" s="126"/>
      <c r="AH52" s="126"/>
      <c r="AI52" s="126"/>
      <c r="AJ52" s="126"/>
      <c r="AK52" s="126"/>
      <c r="AL52" s="126"/>
      <c r="AM52" s="126"/>
      <c r="AN52" s="126">
        <f>データ!AV7</f>
        <v>101</v>
      </c>
      <c r="AO52" s="126"/>
      <c r="AP52" s="126"/>
      <c r="AQ52" s="126"/>
      <c r="AR52" s="126"/>
      <c r="AS52" s="126"/>
      <c r="AT52" s="126"/>
      <c r="AU52" s="126"/>
      <c r="AV52" s="126"/>
      <c r="AW52" s="126"/>
      <c r="AX52" s="126"/>
      <c r="AY52" s="126"/>
      <c r="AZ52" s="126"/>
      <c r="BA52" s="126"/>
      <c r="BB52" s="126"/>
      <c r="BC52" s="126"/>
      <c r="BD52" s="126"/>
      <c r="BE52" s="126"/>
      <c r="BF52" s="126"/>
      <c r="BG52" s="126">
        <f>データ!AW7</f>
        <v>67</v>
      </c>
      <c r="BH52" s="126"/>
      <c r="BI52" s="126"/>
      <c r="BJ52" s="126"/>
      <c r="BK52" s="126"/>
      <c r="BL52" s="126"/>
      <c r="BM52" s="126"/>
      <c r="BN52" s="126"/>
      <c r="BO52" s="126"/>
      <c r="BP52" s="126"/>
      <c r="BQ52" s="126"/>
      <c r="BR52" s="126"/>
      <c r="BS52" s="126"/>
      <c r="BT52" s="126"/>
      <c r="BU52" s="126"/>
      <c r="BV52" s="126"/>
      <c r="BW52" s="126"/>
      <c r="BX52" s="126"/>
      <c r="BY52" s="126"/>
      <c r="BZ52" s="126">
        <f>データ!AX7</f>
        <v>31</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-36</v>
      </c>
      <c r="EM52" s="118"/>
      <c r="EN52" s="118"/>
      <c r="EO52" s="118"/>
      <c r="EP52" s="118"/>
      <c r="EQ52" s="118"/>
      <c r="ER52" s="118"/>
      <c r="ES52" s="118"/>
      <c r="ET52" s="118"/>
      <c r="EU52" s="118"/>
      <c r="EV52" s="118"/>
      <c r="EW52" s="118"/>
      <c r="EX52" s="118"/>
      <c r="EY52" s="118"/>
      <c r="EZ52" s="118"/>
      <c r="FA52" s="118"/>
      <c r="FB52" s="118"/>
      <c r="FC52" s="118"/>
      <c r="FD52" s="118"/>
      <c r="FE52" s="118">
        <f>データ!BG7</f>
        <v>-67</v>
      </c>
      <c r="FF52" s="118"/>
      <c r="FG52" s="118"/>
      <c r="FH52" s="118"/>
      <c r="FI52" s="118"/>
      <c r="FJ52" s="118"/>
      <c r="FK52" s="118"/>
      <c r="FL52" s="118"/>
      <c r="FM52" s="118"/>
      <c r="FN52" s="118"/>
      <c r="FO52" s="118"/>
      <c r="FP52" s="118"/>
      <c r="FQ52" s="118"/>
      <c r="FR52" s="118"/>
      <c r="FS52" s="118"/>
      <c r="FT52" s="118"/>
      <c r="FU52" s="118"/>
      <c r="FV52" s="118"/>
      <c r="FW52" s="118"/>
      <c r="FX52" s="118">
        <f>データ!BH7</f>
        <v>-12</v>
      </c>
      <c r="FY52" s="118"/>
      <c r="FZ52" s="118"/>
      <c r="GA52" s="118"/>
      <c r="GB52" s="118"/>
      <c r="GC52" s="118"/>
      <c r="GD52" s="118"/>
      <c r="GE52" s="118"/>
      <c r="GF52" s="118"/>
      <c r="GG52" s="118"/>
      <c r="GH52" s="118"/>
      <c r="GI52" s="118"/>
      <c r="GJ52" s="118"/>
      <c r="GK52" s="118"/>
      <c r="GL52" s="118"/>
      <c r="GM52" s="118"/>
      <c r="GN52" s="118"/>
      <c r="GO52" s="118"/>
      <c r="GP52" s="118"/>
      <c r="GQ52" s="118">
        <f>データ!BI7</f>
        <v>-5</v>
      </c>
      <c r="GR52" s="118"/>
      <c r="GS52" s="118"/>
      <c r="GT52" s="118"/>
      <c r="GU52" s="118"/>
      <c r="GV52" s="118"/>
      <c r="GW52" s="118"/>
      <c r="GX52" s="118"/>
      <c r="GY52" s="118"/>
      <c r="GZ52" s="118"/>
      <c r="HA52" s="118"/>
      <c r="HB52" s="118"/>
      <c r="HC52" s="118"/>
      <c r="HD52" s="118"/>
      <c r="HE52" s="118"/>
      <c r="HF52" s="118"/>
      <c r="HG52" s="118"/>
      <c r="HH52" s="118"/>
      <c r="HI52" s="118"/>
      <c r="HJ52" s="118">
        <f>データ!BJ7</f>
        <v>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-10928</v>
      </c>
      <c r="JD52" s="126"/>
      <c r="JE52" s="126"/>
      <c r="JF52" s="126"/>
      <c r="JG52" s="126"/>
      <c r="JH52" s="126"/>
      <c r="JI52" s="126"/>
      <c r="JJ52" s="126"/>
      <c r="JK52" s="126"/>
      <c r="JL52" s="126"/>
      <c r="JM52" s="126"/>
      <c r="JN52" s="126"/>
      <c r="JO52" s="126"/>
      <c r="JP52" s="126"/>
      <c r="JQ52" s="126"/>
      <c r="JR52" s="126"/>
      <c r="JS52" s="126"/>
      <c r="JT52" s="126"/>
      <c r="JU52" s="126"/>
      <c r="JV52" s="126">
        <f>データ!BR7</f>
        <v>-9325</v>
      </c>
      <c r="JW52" s="126"/>
      <c r="JX52" s="126"/>
      <c r="JY52" s="126"/>
      <c r="JZ52" s="126"/>
      <c r="KA52" s="126"/>
      <c r="KB52" s="126"/>
      <c r="KC52" s="126"/>
      <c r="KD52" s="126"/>
      <c r="KE52" s="126"/>
      <c r="KF52" s="126"/>
      <c r="KG52" s="126"/>
      <c r="KH52" s="126"/>
      <c r="KI52" s="126"/>
      <c r="KJ52" s="126"/>
      <c r="KK52" s="126"/>
      <c r="KL52" s="126"/>
      <c r="KM52" s="126"/>
      <c r="KN52" s="126"/>
      <c r="KO52" s="126">
        <f>データ!BS7</f>
        <v>-5551</v>
      </c>
      <c r="KP52" s="126"/>
      <c r="KQ52" s="126"/>
      <c r="KR52" s="126"/>
      <c r="KS52" s="126"/>
      <c r="KT52" s="126"/>
      <c r="KU52" s="126"/>
      <c r="KV52" s="126"/>
      <c r="KW52" s="126"/>
      <c r="KX52" s="126"/>
      <c r="KY52" s="126"/>
      <c r="KZ52" s="126"/>
      <c r="LA52" s="126"/>
      <c r="LB52" s="126"/>
      <c r="LC52" s="126"/>
      <c r="LD52" s="126"/>
      <c r="LE52" s="126"/>
      <c r="LF52" s="126"/>
      <c r="LG52" s="126"/>
      <c r="LH52" s="126">
        <f>データ!BT7</f>
        <v>-2386</v>
      </c>
      <c r="LI52" s="126"/>
      <c r="LJ52" s="126"/>
      <c r="LK52" s="126"/>
      <c r="LL52" s="126"/>
      <c r="LM52" s="126"/>
      <c r="LN52" s="126"/>
      <c r="LO52" s="126"/>
      <c r="LP52" s="126"/>
      <c r="LQ52" s="126"/>
      <c r="LR52" s="126"/>
      <c r="LS52" s="126"/>
      <c r="LT52" s="126"/>
      <c r="LU52" s="126"/>
      <c r="LV52" s="126"/>
      <c r="LW52" s="126"/>
      <c r="LX52" s="126"/>
      <c r="LY52" s="126"/>
      <c r="LZ52" s="126"/>
      <c r="MA52" s="126">
        <f>データ!BU7</f>
        <v>1799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127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661</v>
      </c>
      <c r="KB77" s="120"/>
      <c r="KC77" s="120"/>
      <c r="KD77" s="120"/>
      <c r="KE77" s="120"/>
      <c r="KF77" s="120"/>
      <c r="KG77" s="120"/>
      <c r="KH77" s="120"/>
      <c r="KI77" s="120"/>
      <c r="KJ77" s="120"/>
      <c r="KK77" s="120"/>
      <c r="KL77" s="120"/>
      <c r="KM77" s="120"/>
      <c r="KN77" s="120"/>
      <c r="KO77" s="121"/>
      <c r="KP77" s="119">
        <f>データ!DA7</f>
        <v>364</v>
      </c>
      <c r="KQ77" s="120"/>
      <c r="KR77" s="120"/>
      <c r="KS77" s="120"/>
      <c r="KT77" s="120"/>
      <c r="KU77" s="120"/>
      <c r="KV77" s="120"/>
      <c r="KW77" s="120"/>
      <c r="KX77" s="120"/>
      <c r="KY77" s="120"/>
      <c r="KZ77" s="120"/>
      <c r="LA77" s="120"/>
      <c r="LB77" s="120"/>
      <c r="LC77" s="120"/>
      <c r="LD77" s="121"/>
      <c r="LE77" s="119">
        <f>データ!DB7</f>
        <v>204</v>
      </c>
      <c r="LF77" s="120"/>
      <c r="LG77" s="120"/>
      <c r="LH77" s="120"/>
      <c r="LI77" s="120"/>
      <c r="LJ77" s="120"/>
      <c r="LK77" s="120"/>
      <c r="LL77" s="120"/>
      <c r="LM77" s="120"/>
      <c r="LN77" s="120"/>
      <c r="LO77" s="120"/>
      <c r="LP77" s="120"/>
      <c r="LQ77" s="120"/>
      <c r="LR77" s="120"/>
      <c r="LS77" s="121"/>
      <c r="LT77" s="119">
        <f>データ!DC7</f>
        <v>28</v>
      </c>
      <c r="LU77" s="120"/>
      <c r="LV77" s="120"/>
      <c r="LW77" s="120"/>
      <c r="LX77" s="120"/>
      <c r="LY77" s="120"/>
      <c r="LZ77" s="120"/>
      <c r="MA77" s="120"/>
      <c r="MB77" s="120"/>
      <c r="MC77" s="120"/>
      <c r="MD77" s="120"/>
      <c r="ME77" s="120"/>
      <c r="MF77" s="120"/>
      <c r="MG77" s="120"/>
      <c r="MH77" s="121"/>
      <c r="MI77" s="119">
        <f>データ!DD7</f>
        <v>8.9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c/gZcmK2iV71ZtyNhhEggz7+Xozlu0BIjpO39LGtrcTm2e5NL1/fLAVLV1fclPAlLch1yBW7YXCHxVyxils8sQ==" saltValue="nSMs6gANT5fuvGCZZVUIQ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V1" workbookViewId="0">
      <selection activeCell="DD9" sqref="DD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109</v>
      </c>
      <c r="AW5" s="59" t="s">
        <v>113</v>
      </c>
      <c r="AX5" s="59" t="s">
        <v>114</v>
      </c>
      <c r="AY5" s="59" t="s">
        <v>102</v>
      </c>
      <c r="AZ5" s="59" t="s">
        <v>103</v>
      </c>
      <c r="BA5" s="59" t="s">
        <v>104</v>
      </c>
      <c r="BB5" s="59" t="s">
        <v>105</v>
      </c>
      <c r="BC5" s="59" t="s">
        <v>106</v>
      </c>
      <c r="BD5" s="59" t="s">
        <v>107</v>
      </c>
      <c r="BE5" s="59" t="s">
        <v>108</v>
      </c>
      <c r="BF5" s="59" t="s">
        <v>98</v>
      </c>
      <c r="BG5" s="59" t="s">
        <v>115</v>
      </c>
      <c r="BH5" s="59" t="s">
        <v>110</v>
      </c>
      <c r="BI5" s="59" t="s">
        <v>111</v>
      </c>
      <c r="BJ5" s="59" t="s">
        <v>102</v>
      </c>
      <c r="BK5" s="59" t="s">
        <v>103</v>
      </c>
      <c r="BL5" s="59" t="s">
        <v>104</v>
      </c>
      <c r="BM5" s="59" t="s">
        <v>105</v>
      </c>
      <c r="BN5" s="59" t="s">
        <v>106</v>
      </c>
      <c r="BO5" s="59" t="s">
        <v>107</v>
      </c>
      <c r="BP5" s="59" t="s">
        <v>108</v>
      </c>
      <c r="BQ5" s="59" t="s">
        <v>116</v>
      </c>
      <c r="BR5" s="59" t="s">
        <v>109</v>
      </c>
      <c r="BS5" s="59" t="s">
        <v>100</v>
      </c>
      <c r="BT5" s="59" t="s">
        <v>117</v>
      </c>
      <c r="BU5" s="59" t="s">
        <v>118</v>
      </c>
      <c r="BV5" s="59" t="s">
        <v>103</v>
      </c>
      <c r="BW5" s="59" t="s">
        <v>104</v>
      </c>
      <c r="BX5" s="59" t="s">
        <v>105</v>
      </c>
      <c r="BY5" s="59" t="s">
        <v>106</v>
      </c>
      <c r="BZ5" s="59" t="s">
        <v>107</v>
      </c>
      <c r="CA5" s="59" t="s">
        <v>108</v>
      </c>
      <c r="CB5" s="59" t="s">
        <v>98</v>
      </c>
      <c r="CC5" s="59" t="s">
        <v>109</v>
      </c>
      <c r="CD5" s="59" t="s">
        <v>119</v>
      </c>
      <c r="CE5" s="59" t="s">
        <v>114</v>
      </c>
      <c r="CF5" s="59" t="s">
        <v>102</v>
      </c>
      <c r="CG5" s="59" t="s">
        <v>103</v>
      </c>
      <c r="CH5" s="59" t="s">
        <v>104</v>
      </c>
      <c r="CI5" s="59" t="s">
        <v>105</v>
      </c>
      <c r="CJ5" s="59" t="s">
        <v>106</v>
      </c>
      <c r="CK5" s="59" t="s">
        <v>107</v>
      </c>
      <c r="CL5" s="59" t="s">
        <v>108</v>
      </c>
      <c r="CM5" s="151"/>
      <c r="CN5" s="151"/>
      <c r="CO5" s="59" t="s">
        <v>116</v>
      </c>
      <c r="CP5" s="59" t="s">
        <v>99</v>
      </c>
      <c r="CQ5" s="59" t="s">
        <v>120</v>
      </c>
      <c r="CR5" s="59" t="s">
        <v>111</v>
      </c>
      <c r="CS5" s="59" t="s">
        <v>102</v>
      </c>
      <c r="CT5" s="59" t="s">
        <v>103</v>
      </c>
      <c r="CU5" s="59" t="s">
        <v>104</v>
      </c>
      <c r="CV5" s="59" t="s">
        <v>105</v>
      </c>
      <c r="CW5" s="59" t="s">
        <v>106</v>
      </c>
      <c r="CX5" s="59" t="s">
        <v>107</v>
      </c>
      <c r="CY5" s="59" t="s">
        <v>108</v>
      </c>
      <c r="CZ5" s="59" t="s">
        <v>121</v>
      </c>
      <c r="DA5" s="59" t="s">
        <v>122</v>
      </c>
      <c r="DB5" s="59" t="s">
        <v>119</v>
      </c>
      <c r="DC5" s="59" t="s">
        <v>111</v>
      </c>
      <c r="DD5" s="59" t="s">
        <v>102</v>
      </c>
      <c r="DE5" s="59" t="s">
        <v>103</v>
      </c>
      <c r="DF5" s="59" t="s">
        <v>104</v>
      </c>
      <c r="DG5" s="59" t="s">
        <v>105</v>
      </c>
      <c r="DH5" s="59" t="s">
        <v>106</v>
      </c>
      <c r="DI5" s="59" t="s">
        <v>107</v>
      </c>
      <c r="DJ5" s="59" t="s">
        <v>44</v>
      </c>
      <c r="DK5" s="59" t="s">
        <v>121</v>
      </c>
      <c r="DL5" s="59" t="s">
        <v>115</v>
      </c>
      <c r="DM5" s="59" t="s">
        <v>120</v>
      </c>
      <c r="DN5" s="59" t="s">
        <v>123</v>
      </c>
      <c r="DO5" s="59" t="s">
        <v>102</v>
      </c>
      <c r="DP5" s="59" t="s">
        <v>103</v>
      </c>
      <c r="DQ5" s="59" t="s">
        <v>104</v>
      </c>
      <c r="DR5" s="59" t="s">
        <v>105</v>
      </c>
      <c r="DS5" s="59" t="s">
        <v>106</v>
      </c>
      <c r="DT5" s="59" t="s">
        <v>107</v>
      </c>
      <c r="DU5" s="59" t="s">
        <v>108</v>
      </c>
    </row>
    <row r="6" spans="1:125" s="66" customFormat="1" x14ac:dyDescent="0.15">
      <c r="A6" s="49" t="s">
        <v>124</v>
      </c>
      <c r="B6" s="60">
        <f>B8</f>
        <v>2017</v>
      </c>
      <c r="C6" s="60">
        <f t="shared" ref="C6:X6" si="1">C8</f>
        <v>261009</v>
      </c>
      <c r="D6" s="60">
        <f t="shared" si="1"/>
        <v>47</v>
      </c>
      <c r="E6" s="60">
        <f t="shared" si="1"/>
        <v>14</v>
      </c>
      <c r="F6" s="60">
        <f t="shared" si="1"/>
        <v>0</v>
      </c>
      <c r="G6" s="60">
        <f t="shared" si="1"/>
        <v>3</v>
      </c>
      <c r="H6" s="60" t="str">
        <f>SUBSTITUTE(H8,"　","")</f>
        <v>京都府京都市</v>
      </c>
      <c r="I6" s="60" t="str">
        <f t="shared" si="1"/>
        <v>醍醐駐車場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附置義務駐車施設</v>
      </c>
      <c r="Q6" s="62" t="str">
        <f t="shared" si="1"/>
        <v>地下式</v>
      </c>
      <c r="R6" s="63">
        <f t="shared" si="1"/>
        <v>20</v>
      </c>
      <c r="S6" s="62" t="str">
        <f t="shared" si="1"/>
        <v>駅</v>
      </c>
      <c r="T6" s="62" t="str">
        <f t="shared" si="1"/>
        <v>無</v>
      </c>
      <c r="U6" s="63">
        <f t="shared" si="1"/>
        <v>4272</v>
      </c>
      <c r="V6" s="63">
        <f t="shared" si="1"/>
        <v>170</v>
      </c>
      <c r="W6" s="63">
        <f t="shared" si="1"/>
        <v>300</v>
      </c>
      <c r="X6" s="62" t="str">
        <f t="shared" si="1"/>
        <v>代行制</v>
      </c>
      <c r="Y6" s="64">
        <f>IF(Y8="-",NA(),Y8)</f>
        <v>33</v>
      </c>
      <c r="Z6" s="64">
        <f t="shared" ref="Z6:AH6" si="2">IF(Z8="-",NA(),Z8)</f>
        <v>44</v>
      </c>
      <c r="AA6" s="64">
        <f t="shared" si="2"/>
        <v>38</v>
      </c>
      <c r="AB6" s="64">
        <f t="shared" si="2"/>
        <v>37</v>
      </c>
      <c r="AC6" s="64">
        <f t="shared" si="2"/>
        <v>95.3</v>
      </c>
      <c r="AD6" s="64">
        <f t="shared" si="2"/>
        <v>104.2</v>
      </c>
      <c r="AE6" s="64">
        <f t="shared" si="2"/>
        <v>110.9</v>
      </c>
      <c r="AF6" s="64">
        <f t="shared" si="2"/>
        <v>113.4</v>
      </c>
      <c r="AG6" s="64">
        <f t="shared" si="2"/>
        <v>191.4</v>
      </c>
      <c r="AH6" s="64">
        <f t="shared" si="2"/>
        <v>141.30000000000001</v>
      </c>
      <c r="AI6" s="61" t="str">
        <f>IF(AI8="-","",IF(AI8="-","【-】","【"&amp;SUBSTITUTE(TEXT(AI8,"#,##0.0"),"-","△")&amp;"】"))</f>
        <v>【319.1】</v>
      </c>
      <c r="AJ6" s="64">
        <f>IF(AJ8="-",NA(),AJ8)</f>
        <v>5.9</v>
      </c>
      <c r="AK6" s="64">
        <f t="shared" ref="AK6:AS6" si="3">IF(AK8="-",NA(),AK8)</f>
        <v>3.7</v>
      </c>
      <c r="AL6" s="64">
        <f t="shared" si="3"/>
        <v>2.7</v>
      </c>
      <c r="AM6" s="64">
        <f t="shared" si="3"/>
        <v>1.2</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132</v>
      </c>
      <c r="AV6" s="65">
        <f t="shared" ref="AV6:BD6" si="4">IF(AV8="-",NA(),AV8)</f>
        <v>101</v>
      </c>
      <c r="AW6" s="65">
        <f t="shared" si="4"/>
        <v>67</v>
      </c>
      <c r="AX6" s="65">
        <f t="shared" si="4"/>
        <v>31</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-36</v>
      </c>
      <c r="BG6" s="64">
        <f t="shared" ref="BG6:BO6" si="5">IF(BG8="-",NA(),BG8)</f>
        <v>-67</v>
      </c>
      <c r="BH6" s="64">
        <f t="shared" si="5"/>
        <v>-12</v>
      </c>
      <c r="BI6" s="64">
        <f t="shared" si="5"/>
        <v>-5</v>
      </c>
      <c r="BJ6" s="64">
        <f t="shared" si="5"/>
        <v>4</v>
      </c>
      <c r="BK6" s="64">
        <f t="shared" si="5"/>
        <v>18.3</v>
      </c>
      <c r="BL6" s="64">
        <f t="shared" si="5"/>
        <v>18.2</v>
      </c>
      <c r="BM6" s="64">
        <f t="shared" si="5"/>
        <v>17.5</v>
      </c>
      <c r="BN6" s="64">
        <f t="shared" si="5"/>
        <v>14.3</v>
      </c>
      <c r="BO6" s="64">
        <f t="shared" si="5"/>
        <v>11.8</v>
      </c>
      <c r="BP6" s="61" t="str">
        <f>IF(BP8="-","",IF(BP8="-","【-】","【"&amp;SUBSTITUTE(TEXT(BP8,"#,##0.0"),"-","△")&amp;"】"))</f>
        <v>【26.4】</v>
      </c>
      <c r="BQ6" s="65">
        <f>IF(BQ8="-",NA(),BQ8)</f>
        <v>-10928</v>
      </c>
      <c r="BR6" s="65">
        <f t="shared" ref="BR6:BZ6" si="6">IF(BR8="-",NA(),BR8)</f>
        <v>-9325</v>
      </c>
      <c r="BS6" s="65">
        <f t="shared" si="6"/>
        <v>-5551</v>
      </c>
      <c r="BT6" s="65">
        <f t="shared" si="6"/>
        <v>-2386</v>
      </c>
      <c r="BU6" s="65">
        <f t="shared" si="6"/>
        <v>1799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125</v>
      </c>
      <c r="CM6" s="63">
        <f t="shared" ref="CM6:CN6" si="7">CM8</f>
        <v>127</v>
      </c>
      <c r="CN6" s="63" t="str">
        <f t="shared" si="7"/>
        <v>-</v>
      </c>
      <c r="CO6" s="64"/>
      <c r="CP6" s="64"/>
      <c r="CQ6" s="64"/>
      <c r="CR6" s="64"/>
      <c r="CS6" s="64"/>
      <c r="CT6" s="64"/>
      <c r="CU6" s="64"/>
      <c r="CV6" s="64"/>
      <c r="CW6" s="64"/>
      <c r="CX6" s="64"/>
      <c r="CY6" s="61" t="s">
        <v>126</v>
      </c>
      <c r="CZ6" s="64">
        <f>IF(CZ8="-",NA(),CZ8)</f>
        <v>661</v>
      </c>
      <c r="DA6" s="64">
        <f t="shared" ref="DA6:DI6" si="8">IF(DA8="-",NA(),DA8)</f>
        <v>364</v>
      </c>
      <c r="DB6" s="64">
        <f t="shared" si="8"/>
        <v>204</v>
      </c>
      <c r="DC6" s="64">
        <f t="shared" si="8"/>
        <v>28</v>
      </c>
      <c r="DD6" s="64">
        <f t="shared" si="8"/>
        <v>8.9</v>
      </c>
      <c r="DE6" s="64">
        <f t="shared" si="8"/>
        <v>438</v>
      </c>
      <c r="DF6" s="64">
        <f t="shared" si="8"/>
        <v>351.1</v>
      </c>
      <c r="DG6" s="64">
        <f t="shared" si="8"/>
        <v>278.89999999999998</v>
      </c>
      <c r="DH6" s="64">
        <f t="shared" si="8"/>
        <v>205.5</v>
      </c>
      <c r="DI6" s="64">
        <f t="shared" si="8"/>
        <v>187.9</v>
      </c>
      <c r="DJ6" s="61" t="str">
        <f>IF(DJ8="-","",IF(DJ8="-","【-】","【"&amp;SUBSTITUTE(TEXT(DJ8,"#,##0.0"),"-","△")&amp;"】"))</f>
        <v>【120.3】</v>
      </c>
      <c r="DK6" s="64">
        <f>IF(DK8="-",NA(),DK8)</f>
        <v>81.2</v>
      </c>
      <c r="DL6" s="64">
        <f t="shared" ref="DL6:DT6" si="9">IF(DL8="-",NA(),DL8)</f>
        <v>78.8</v>
      </c>
      <c r="DM6" s="64">
        <f t="shared" si="9"/>
        <v>77.099999999999994</v>
      </c>
      <c r="DN6" s="64">
        <f t="shared" si="9"/>
        <v>73.5</v>
      </c>
      <c r="DO6" s="64">
        <f t="shared" si="9"/>
        <v>74.7</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127</v>
      </c>
      <c r="B7" s="60">
        <f t="shared" ref="B7:X7" si="10">B8</f>
        <v>2017</v>
      </c>
      <c r="C7" s="60">
        <f t="shared" si="10"/>
        <v>261009</v>
      </c>
      <c r="D7" s="60">
        <f t="shared" si="10"/>
        <v>47</v>
      </c>
      <c r="E7" s="60">
        <f t="shared" si="10"/>
        <v>14</v>
      </c>
      <c r="F7" s="60">
        <f t="shared" si="10"/>
        <v>0</v>
      </c>
      <c r="G7" s="60">
        <f t="shared" si="10"/>
        <v>3</v>
      </c>
      <c r="H7" s="60" t="str">
        <f t="shared" si="10"/>
        <v>京都府　京都市</v>
      </c>
      <c r="I7" s="60" t="str">
        <f t="shared" si="10"/>
        <v>醍醐駐車場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附置義務駐車施設</v>
      </c>
      <c r="Q7" s="62" t="str">
        <f t="shared" si="10"/>
        <v>地下式</v>
      </c>
      <c r="R7" s="63">
        <f t="shared" si="10"/>
        <v>20</v>
      </c>
      <c r="S7" s="62" t="str">
        <f t="shared" si="10"/>
        <v>駅</v>
      </c>
      <c r="T7" s="62" t="str">
        <f t="shared" si="10"/>
        <v>無</v>
      </c>
      <c r="U7" s="63">
        <f t="shared" si="10"/>
        <v>4272</v>
      </c>
      <c r="V7" s="63">
        <f t="shared" si="10"/>
        <v>170</v>
      </c>
      <c r="W7" s="63">
        <f t="shared" si="10"/>
        <v>300</v>
      </c>
      <c r="X7" s="62" t="str">
        <f t="shared" si="10"/>
        <v>代行制</v>
      </c>
      <c r="Y7" s="64">
        <f>Y8</f>
        <v>33</v>
      </c>
      <c r="Z7" s="64">
        <f t="shared" ref="Z7:AH7" si="11">Z8</f>
        <v>44</v>
      </c>
      <c r="AA7" s="64">
        <f t="shared" si="11"/>
        <v>38</v>
      </c>
      <c r="AB7" s="64">
        <f t="shared" si="11"/>
        <v>37</v>
      </c>
      <c r="AC7" s="64">
        <f t="shared" si="11"/>
        <v>95.3</v>
      </c>
      <c r="AD7" s="64">
        <f t="shared" si="11"/>
        <v>104.2</v>
      </c>
      <c r="AE7" s="64">
        <f t="shared" si="11"/>
        <v>110.9</v>
      </c>
      <c r="AF7" s="64">
        <f t="shared" si="11"/>
        <v>113.4</v>
      </c>
      <c r="AG7" s="64">
        <f t="shared" si="11"/>
        <v>191.4</v>
      </c>
      <c r="AH7" s="64">
        <f t="shared" si="11"/>
        <v>141.30000000000001</v>
      </c>
      <c r="AI7" s="61"/>
      <c r="AJ7" s="64">
        <f>AJ8</f>
        <v>5.9</v>
      </c>
      <c r="AK7" s="64">
        <f t="shared" ref="AK7:AS7" si="12">AK8</f>
        <v>3.7</v>
      </c>
      <c r="AL7" s="64">
        <f t="shared" si="12"/>
        <v>2.7</v>
      </c>
      <c r="AM7" s="64">
        <f t="shared" si="12"/>
        <v>1.2</v>
      </c>
      <c r="AN7" s="64">
        <f t="shared" si="12"/>
        <v>0</v>
      </c>
      <c r="AO7" s="64">
        <f t="shared" si="12"/>
        <v>11.6</v>
      </c>
      <c r="AP7" s="64">
        <f t="shared" si="12"/>
        <v>10</v>
      </c>
      <c r="AQ7" s="64">
        <f t="shared" si="12"/>
        <v>9.5</v>
      </c>
      <c r="AR7" s="64">
        <f t="shared" si="12"/>
        <v>15.1</v>
      </c>
      <c r="AS7" s="64">
        <f t="shared" si="12"/>
        <v>15</v>
      </c>
      <c r="AT7" s="61"/>
      <c r="AU7" s="65">
        <f>AU8</f>
        <v>132</v>
      </c>
      <c r="AV7" s="65">
        <f t="shared" ref="AV7:BD7" si="13">AV8</f>
        <v>101</v>
      </c>
      <c r="AW7" s="65">
        <f t="shared" si="13"/>
        <v>67</v>
      </c>
      <c r="AX7" s="65">
        <f t="shared" si="13"/>
        <v>31</v>
      </c>
      <c r="AY7" s="65">
        <f t="shared" si="13"/>
        <v>0</v>
      </c>
      <c r="AZ7" s="65">
        <f t="shared" si="13"/>
        <v>247</v>
      </c>
      <c r="BA7" s="65">
        <f t="shared" si="13"/>
        <v>202</v>
      </c>
      <c r="BB7" s="65">
        <f t="shared" si="13"/>
        <v>177</v>
      </c>
      <c r="BC7" s="65">
        <f t="shared" si="13"/>
        <v>145</v>
      </c>
      <c r="BD7" s="65">
        <f t="shared" si="13"/>
        <v>108</v>
      </c>
      <c r="BE7" s="63"/>
      <c r="BF7" s="64">
        <f>BF8</f>
        <v>-36</v>
      </c>
      <c r="BG7" s="64">
        <f t="shared" ref="BG7:BO7" si="14">BG8</f>
        <v>-67</v>
      </c>
      <c r="BH7" s="64">
        <f t="shared" si="14"/>
        <v>-12</v>
      </c>
      <c r="BI7" s="64">
        <f t="shared" si="14"/>
        <v>-5</v>
      </c>
      <c r="BJ7" s="64">
        <f t="shared" si="14"/>
        <v>4</v>
      </c>
      <c r="BK7" s="64">
        <f t="shared" si="14"/>
        <v>18.3</v>
      </c>
      <c r="BL7" s="64">
        <f t="shared" si="14"/>
        <v>18.2</v>
      </c>
      <c r="BM7" s="64">
        <f t="shared" si="14"/>
        <v>17.5</v>
      </c>
      <c r="BN7" s="64">
        <f t="shared" si="14"/>
        <v>14.3</v>
      </c>
      <c r="BO7" s="64">
        <f t="shared" si="14"/>
        <v>11.8</v>
      </c>
      <c r="BP7" s="61"/>
      <c r="BQ7" s="65">
        <f>BQ8</f>
        <v>-10928</v>
      </c>
      <c r="BR7" s="65">
        <f t="shared" ref="BR7:BZ7" si="15">BR8</f>
        <v>-9325</v>
      </c>
      <c r="BS7" s="65">
        <f t="shared" si="15"/>
        <v>-5551</v>
      </c>
      <c r="BT7" s="65">
        <f t="shared" si="15"/>
        <v>-2386</v>
      </c>
      <c r="BU7" s="65">
        <f t="shared" si="15"/>
        <v>1799</v>
      </c>
      <c r="BV7" s="65">
        <f t="shared" si="15"/>
        <v>31473</v>
      </c>
      <c r="BW7" s="65">
        <f t="shared" si="15"/>
        <v>37843</v>
      </c>
      <c r="BX7" s="65">
        <f t="shared" si="15"/>
        <v>36318</v>
      </c>
      <c r="BY7" s="65">
        <f t="shared" si="15"/>
        <v>37745</v>
      </c>
      <c r="BZ7" s="65">
        <f t="shared" si="15"/>
        <v>35151</v>
      </c>
      <c r="CA7" s="63"/>
      <c r="CB7" s="64" t="s">
        <v>128</v>
      </c>
      <c r="CC7" s="64" t="s">
        <v>128</v>
      </c>
      <c r="CD7" s="64" t="s">
        <v>128</v>
      </c>
      <c r="CE7" s="64" t="s">
        <v>128</v>
      </c>
      <c r="CF7" s="64" t="s">
        <v>128</v>
      </c>
      <c r="CG7" s="64" t="s">
        <v>128</v>
      </c>
      <c r="CH7" s="64" t="s">
        <v>128</v>
      </c>
      <c r="CI7" s="64" t="s">
        <v>128</v>
      </c>
      <c r="CJ7" s="64" t="s">
        <v>128</v>
      </c>
      <c r="CK7" s="64" t="s">
        <v>129</v>
      </c>
      <c r="CL7" s="61"/>
      <c r="CM7" s="63">
        <f>CM8</f>
        <v>127</v>
      </c>
      <c r="CN7" s="63" t="str">
        <f>CN8</f>
        <v>-</v>
      </c>
      <c r="CO7" s="64" t="s">
        <v>128</v>
      </c>
      <c r="CP7" s="64" t="s">
        <v>128</v>
      </c>
      <c r="CQ7" s="64" t="s">
        <v>128</v>
      </c>
      <c r="CR7" s="64" t="s">
        <v>128</v>
      </c>
      <c r="CS7" s="64" t="s">
        <v>128</v>
      </c>
      <c r="CT7" s="64" t="s">
        <v>128</v>
      </c>
      <c r="CU7" s="64" t="s">
        <v>128</v>
      </c>
      <c r="CV7" s="64" t="s">
        <v>128</v>
      </c>
      <c r="CW7" s="64" t="s">
        <v>128</v>
      </c>
      <c r="CX7" s="64" t="s">
        <v>129</v>
      </c>
      <c r="CY7" s="61"/>
      <c r="CZ7" s="64">
        <f>CZ8</f>
        <v>661</v>
      </c>
      <c r="DA7" s="64">
        <f t="shared" ref="DA7:DI7" si="16">DA8</f>
        <v>364</v>
      </c>
      <c r="DB7" s="64">
        <f t="shared" si="16"/>
        <v>204</v>
      </c>
      <c r="DC7" s="64">
        <f t="shared" si="16"/>
        <v>28</v>
      </c>
      <c r="DD7" s="64">
        <f t="shared" si="16"/>
        <v>8.9</v>
      </c>
      <c r="DE7" s="64">
        <f t="shared" si="16"/>
        <v>438</v>
      </c>
      <c r="DF7" s="64">
        <f t="shared" si="16"/>
        <v>351.1</v>
      </c>
      <c r="DG7" s="64">
        <f t="shared" si="16"/>
        <v>278.89999999999998</v>
      </c>
      <c r="DH7" s="64">
        <f t="shared" si="16"/>
        <v>205.5</v>
      </c>
      <c r="DI7" s="64">
        <f t="shared" si="16"/>
        <v>187.9</v>
      </c>
      <c r="DJ7" s="61"/>
      <c r="DK7" s="64">
        <f>DK8</f>
        <v>81.2</v>
      </c>
      <c r="DL7" s="64">
        <f t="shared" ref="DL7:DT7" si="17">DL8</f>
        <v>78.8</v>
      </c>
      <c r="DM7" s="64">
        <f t="shared" si="17"/>
        <v>77.099999999999994</v>
      </c>
      <c r="DN7" s="64">
        <f t="shared" si="17"/>
        <v>73.5</v>
      </c>
      <c r="DO7" s="64">
        <f t="shared" si="17"/>
        <v>74.7</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261009</v>
      </c>
      <c r="D8" s="67">
        <v>47</v>
      </c>
      <c r="E8" s="67">
        <v>14</v>
      </c>
      <c r="F8" s="67">
        <v>0</v>
      </c>
      <c r="G8" s="67">
        <v>3</v>
      </c>
      <c r="H8" s="67" t="s">
        <v>130</v>
      </c>
      <c r="I8" s="67" t="s">
        <v>131</v>
      </c>
      <c r="J8" s="67" t="s">
        <v>132</v>
      </c>
      <c r="K8" s="67" t="s">
        <v>133</v>
      </c>
      <c r="L8" s="67" t="s">
        <v>134</v>
      </c>
      <c r="M8" s="67" t="s">
        <v>135</v>
      </c>
      <c r="N8" s="67" t="s">
        <v>136</v>
      </c>
      <c r="O8" s="68" t="s">
        <v>137</v>
      </c>
      <c r="P8" s="69" t="s">
        <v>138</v>
      </c>
      <c r="Q8" s="69" t="s">
        <v>139</v>
      </c>
      <c r="R8" s="70">
        <v>20</v>
      </c>
      <c r="S8" s="69" t="s">
        <v>140</v>
      </c>
      <c r="T8" s="69" t="s">
        <v>141</v>
      </c>
      <c r="U8" s="70">
        <v>4272</v>
      </c>
      <c r="V8" s="70">
        <v>170</v>
      </c>
      <c r="W8" s="70">
        <v>300</v>
      </c>
      <c r="X8" s="69" t="s">
        <v>142</v>
      </c>
      <c r="Y8" s="71">
        <v>33</v>
      </c>
      <c r="Z8" s="71">
        <v>44</v>
      </c>
      <c r="AA8" s="71">
        <v>38</v>
      </c>
      <c r="AB8" s="71">
        <v>37</v>
      </c>
      <c r="AC8" s="71">
        <v>95.3</v>
      </c>
      <c r="AD8" s="71">
        <v>104.2</v>
      </c>
      <c r="AE8" s="71">
        <v>110.9</v>
      </c>
      <c r="AF8" s="71">
        <v>113.4</v>
      </c>
      <c r="AG8" s="71">
        <v>191.4</v>
      </c>
      <c r="AH8" s="71">
        <v>141.30000000000001</v>
      </c>
      <c r="AI8" s="68">
        <v>319.10000000000002</v>
      </c>
      <c r="AJ8" s="71">
        <v>5.9</v>
      </c>
      <c r="AK8" s="71">
        <v>3.7</v>
      </c>
      <c r="AL8" s="71">
        <v>2.7</v>
      </c>
      <c r="AM8" s="71">
        <v>1.2</v>
      </c>
      <c r="AN8" s="71">
        <v>0</v>
      </c>
      <c r="AO8" s="71">
        <v>11.6</v>
      </c>
      <c r="AP8" s="71">
        <v>10</v>
      </c>
      <c r="AQ8" s="71">
        <v>9.5</v>
      </c>
      <c r="AR8" s="71">
        <v>15.1</v>
      </c>
      <c r="AS8" s="71">
        <v>15</v>
      </c>
      <c r="AT8" s="68">
        <v>5.6</v>
      </c>
      <c r="AU8" s="72">
        <v>132</v>
      </c>
      <c r="AV8" s="72">
        <v>101</v>
      </c>
      <c r="AW8" s="72">
        <v>67</v>
      </c>
      <c r="AX8" s="72">
        <v>31</v>
      </c>
      <c r="AY8" s="72">
        <v>0</v>
      </c>
      <c r="AZ8" s="72">
        <v>247</v>
      </c>
      <c r="BA8" s="72">
        <v>202</v>
      </c>
      <c r="BB8" s="72">
        <v>177</v>
      </c>
      <c r="BC8" s="72">
        <v>145</v>
      </c>
      <c r="BD8" s="72">
        <v>108</v>
      </c>
      <c r="BE8" s="72">
        <v>37</v>
      </c>
      <c r="BF8" s="71">
        <v>-36</v>
      </c>
      <c r="BG8" s="71">
        <v>-67</v>
      </c>
      <c r="BH8" s="71">
        <v>-12</v>
      </c>
      <c r="BI8" s="71">
        <v>-5</v>
      </c>
      <c r="BJ8" s="71">
        <v>4</v>
      </c>
      <c r="BK8" s="71">
        <v>18.3</v>
      </c>
      <c r="BL8" s="71">
        <v>18.2</v>
      </c>
      <c r="BM8" s="71">
        <v>17.5</v>
      </c>
      <c r="BN8" s="71">
        <v>14.3</v>
      </c>
      <c r="BO8" s="71">
        <v>11.8</v>
      </c>
      <c r="BP8" s="68">
        <v>26.4</v>
      </c>
      <c r="BQ8" s="72">
        <v>-10928</v>
      </c>
      <c r="BR8" s="72">
        <v>-9325</v>
      </c>
      <c r="BS8" s="72">
        <v>-5551</v>
      </c>
      <c r="BT8" s="73">
        <v>-2386</v>
      </c>
      <c r="BU8" s="73">
        <v>1799</v>
      </c>
      <c r="BV8" s="72">
        <v>31473</v>
      </c>
      <c r="BW8" s="72">
        <v>37843</v>
      </c>
      <c r="BX8" s="72">
        <v>36318</v>
      </c>
      <c r="BY8" s="72">
        <v>37745</v>
      </c>
      <c r="BZ8" s="72">
        <v>35151</v>
      </c>
      <c r="CA8" s="70">
        <v>15069</v>
      </c>
      <c r="CB8" s="71" t="s">
        <v>134</v>
      </c>
      <c r="CC8" s="71" t="s">
        <v>134</v>
      </c>
      <c r="CD8" s="71" t="s">
        <v>134</v>
      </c>
      <c r="CE8" s="71" t="s">
        <v>134</v>
      </c>
      <c r="CF8" s="71" t="s">
        <v>134</v>
      </c>
      <c r="CG8" s="71" t="s">
        <v>134</v>
      </c>
      <c r="CH8" s="71" t="s">
        <v>134</v>
      </c>
      <c r="CI8" s="71" t="s">
        <v>134</v>
      </c>
      <c r="CJ8" s="71" t="s">
        <v>134</v>
      </c>
      <c r="CK8" s="71" t="s">
        <v>134</v>
      </c>
      <c r="CL8" s="68" t="s">
        <v>134</v>
      </c>
      <c r="CM8" s="70">
        <v>127</v>
      </c>
      <c r="CN8" s="70" t="s">
        <v>134</v>
      </c>
      <c r="CO8" s="71" t="s">
        <v>134</v>
      </c>
      <c r="CP8" s="71" t="s">
        <v>134</v>
      </c>
      <c r="CQ8" s="71" t="s">
        <v>134</v>
      </c>
      <c r="CR8" s="71" t="s">
        <v>134</v>
      </c>
      <c r="CS8" s="71" t="s">
        <v>134</v>
      </c>
      <c r="CT8" s="71" t="s">
        <v>134</v>
      </c>
      <c r="CU8" s="71" t="s">
        <v>134</v>
      </c>
      <c r="CV8" s="71" t="s">
        <v>134</v>
      </c>
      <c r="CW8" s="71" t="s">
        <v>134</v>
      </c>
      <c r="CX8" s="71" t="s">
        <v>134</v>
      </c>
      <c r="CY8" s="68" t="s">
        <v>134</v>
      </c>
      <c r="CZ8" s="71">
        <v>661</v>
      </c>
      <c r="DA8" s="71">
        <v>364</v>
      </c>
      <c r="DB8" s="71">
        <v>204</v>
      </c>
      <c r="DC8" s="71">
        <v>28</v>
      </c>
      <c r="DD8" s="71">
        <v>8.9</v>
      </c>
      <c r="DE8" s="71">
        <v>438</v>
      </c>
      <c r="DF8" s="71">
        <v>351.1</v>
      </c>
      <c r="DG8" s="71">
        <v>278.89999999999998</v>
      </c>
      <c r="DH8" s="71">
        <v>205.5</v>
      </c>
      <c r="DI8" s="71">
        <v>187.9</v>
      </c>
      <c r="DJ8" s="68">
        <v>120.3</v>
      </c>
      <c r="DK8" s="71">
        <v>81.2</v>
      </c>
      <c r="DL8" s="71">
        <v>78.8</v>
      </c>
      <c r="DM8" s="71">
        <v>77.099999999999994</v>
      </c>
      <c r="DN8" s="71">
        <v>73.5</v>
      </c>
      <c r="DO8" s="71">
        <v>74.7</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2019-01-28T08:27:10Z</cp:lastPrinted>
  <dcterms:created xsi:type="dcterms:W3CDTF">2018-12-07T10:32:16Z</dcterms:created>
  <dcterms:modified xsi:type="dcterms:W3CDTF">2019-01-28T08:34:12Z</dcterms:modified>
</cp:coreProperties>
</file>