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uLamD83nfo8U6Jv7vRKADRIPigWOoyG4gl+jHI14T4fnSblWFmgwvGkG161CIK76f/UrQOqxBRevipSlmpEK9A==" workbookSaltValue="MzTwrZ1LGz88CmLaBEb8M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BZ51" i="4"/>
  <c r="GQ30" i="4"/>
  <c r="BZ30" i="4"/>
  <c r="IE76" i="4"/>
  <c r="FX30" i="4"/>
  <c r="BG30" i="4"/>
  <c r="BG51" i="4"/>
  <c r="AV76" i="4"/>
  <c r="KO51" i="4"/>
  <c r="LE76" i="4"/>
  <c r="KO30" i="4"/>
  <c r="HP76" i="4"/>
  <c r="FX51" i="4"/>
  <c r="HA76" i="4"/>
  <c r="AN51" i="4"/>
  <c r="FE30" i="4"/>
  <c r="KP76" i="4"/>
  <c r="AN30" i="4"/>
  <c r="JV51" i="4"/>
  <c r="FE51" i="4"/>
  <c r="AG76" i="4"/>
  <c r="JV30" i="4"/>
  <c r="JC51" i="4"/>
  <c r="KA76" i="4"/>
  <c r="EL51" i="4"/>
  <c r="JC30" i="4"/>
  <c r="GL76" i="4"/>
  <c r="U51" i="4"/>
  <c r="EL30" i="4"/>
  <c r="U30" i="4"/>
  <c r="R76"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<sst xmlns="http://schemas.openxmlformats.org/spreadsheetml/2006/main" count="288" uniqueCount="156">
  <si>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</si>
  <si>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</si>
  <si>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</si>
  <si>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</si>
  <si>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</si>
  <si>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</si>
  <si>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</si>
  <si>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</si>
  <si>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</si>
  <si>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</si>
  <si>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</si>
  <si>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</si>
  <si>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</si>
  <si>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</si>
  <si>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</si>
  <si>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</si>
  <si>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</si>
  <si>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</si>
  <si>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</si>
  <si>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</si>
  <si>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</si>
  <si>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</si>
  <si>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</si>
  <si>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</si>
  <si>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</si>
  <si>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</si>
  <si>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</si>
  <si>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</si>
  <si>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</si>
  <si>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</si>
  <si>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</si>
  <si>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</si>
  <si>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</si>
  <si>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</si>
  <si>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</si>
  <si>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</si>
  <si>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</si>
  <si>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</si>
  <si>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</si>
  <si>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</si>
  <si>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</si>
  <si>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</si>
  <si>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</si>
  <si>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</si>
  <si>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</si>
  <si>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</si>
  <si>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</si>
  <si>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</si>
  <si>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</si>
  <si>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</si>
  <si>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</si>
  <si>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</si>
  <si>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</si>
  <si>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</si>
  <si>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</si>
  <si>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</si>
  <si>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</si>
  <si>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</si>
  <si>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</si>
  <si>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</si>
  <si>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</si>
  <si>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</si>
  <si>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</si>
  <si>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</si>
  <si>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</si>
  <si>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</si>
  <si>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</si>
  <si>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</si>
  <si>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</si>
  <si>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</si>
  <si>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</si>
  <si>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</si>
  <si>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</si>
  <si>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</si>
  <si>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</si>
  <si>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</si>
  <si>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</si>
  <si>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</si>
  <si>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</si>
  <si>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</si>
  <si>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</si>
  <si>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</si>
  <si>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</si>
  <si>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</si>
  <si>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</si>
  <si>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</si>
  <si>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</si>
  <si>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</si>
  <si>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</si>
  <si>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</si>
  <si>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</si>
  <si>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</si>
  <si>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</si>
  <si>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</si>
  <si>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</si>
  <si>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</si>
  <si>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</si>
  <si>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</si>
  <si>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</si>
  <si>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</si>
  <si>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</si>
  <si>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</si>
  <si>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</si>
  <si>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</si>
  <si>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</si>
  <si>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</si>
  <si>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</si>
  <si>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</si>
  <si>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</si>
  <si>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</si>
  <si>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</si>
  <si>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</si>
  <si>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当該値(N-2)</t>
    <phoneticPr fontId="6"/>
  </si>
  <si>
    <t>当該値(N-1)</t>
    <phoneticPr fontId="6"/>
  </si>
  <si>
    <t>当該値(N)</t>
    <phoneticPr fontId="6"/>
  </si>
  <si>
    <t>当該値(N-4)</t>
    <phoneticPr fontId="6"/>
  </si>
  <si>
    <t>当該値(N-3)</t>
    <phoneticPr fontId="6"/>
  </si>
  <si>
    <t>当該値(N-2)</t>
    <phoneticPr fontId="6"/>
  </si>
  <si>
    <t>当該値(N)</t>
    <phoneticPr fontId="6"/>
  </si>
  <si>
    <t>当該値(N-4)</t>
    <phoneticPr fontId="6"/>
  </si>
  <si>
    <t>当該値(N-3)</t>
    <phoneticPr fontId="6"/>
  </si>
  <si>
    <t>当該値(N-2)</t>
    <phoneticPr fontId="6"/>
  </si>
  <si>
    <t>当該値(N-1)</t>
    <phoneticPr fontId="6"/>
  </si>
  <si>
    <t>当該値(N)</t>
    <phoneticPr fontId="6"/>
  </si>
  <si>
    <t>当該値(N-3)</t>
    <phoneticPr fontId="6"/>
  </si>
  <si>
    <t>当該値(N-1)</t>
    <phoneticPr fontId="6"/>
  </si>
  <si>
    <t>当該値(N-3)</t>
    <phoneticPr fontId="6"/>
  </si>
  <si>
    <t>当該値(N-1)</t>
    <phoneticPr fontId="6"/>
  </si>
  <si>
    <t>当該値(N)</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</si>
  <si>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</si>
  <si>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</si>
  <si>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</si>
  <si>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</si>
  <si>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</si>
  <si>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</si>
  <si>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宮原地下駐車場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</si>
  <si>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</si>
  <si>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</si>
  <si>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</si>
  <si>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</si>
  <si>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</si>
  <si>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</si>
  <si>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</si>
  <si>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</si>
  <si>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</si>
  <si>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</si>
  <si>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</si>
  <si>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</si>
  <si>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</si>
  <si>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</si>
  <si>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</si>
  <si>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</si>
  <si>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 xml:space="preserve">・①収益的収支比率は、黒字であれば100％以上となる指標です。類似施設と比較した場合に、低い水準となっておりますが、これは建設時の起債償還額が大きいためです。起債償還後のH27以降、類似施設平均と同水準となっております。
・②③他会計補助金はありません。
・④売上高GOP比率は、施設の営業に関する収益性を表す指標です。類似施設と比較し、高い水準を維持しております。
・⑤EBITDAとは、営業収益と同様、その経年の推移を見て企業の収益が継続して成長しているかどうかを判断するための指標です。類似施設と比較した場合、H26以降低い水準となっていますが、周辺に大型の競合施設がオープンしたことが主な要因になります。
</t>
    <rPh sb="79" eb="81">
      <t>キサイ</t>
    </rPh>
    <rPh sb="81" eb="83">
      <t>ショウカン</t>
    </rPh>
    <rPh sb="83" eb="84">
      <t>ゴ</t>
    </rPh>
    <rPh sb="88" eb="90">
      <t>イコウ</t>
    </rPh>
    <rPh sb="91" eb="93">
      <t>ルイジ</t>
    </rPh>
    <rPh sb="93" eb="95">
      <t>シセツ</t>
    </rPh>
    <rPh sb="95" eb="97">
      <t>ヘイキン</t>
    </rPh>
    <rPh sb="98" eb="101">
      <t>ドウスイジュン</t>
    </rPh>
    <rPh sb="174" eb="176">
      <t>イジ</t>
    </rPh>
    <rPh sb="251" eb="253">
      <t>ヒカク</t>
    </rPh>
    <rPh sb="255" eb="257">
      <t>バアイ</t>
    </rPh>
    <rPh sb="261" eb="263">
      <t>イコウ</t>
    </rPh>
    <phoneticPr fontId="16"/>
  </si>
  <si>
    <t>・⑪稼動率は、収容台数に対する一日当たり平均駐車台数の割合をいいます。
　類似施設と比較し、低い水準となっておりますが、宮原地下駐車場の利用目的の大半が新幹線利用のため、長時間利用車両が多いことが要因です。</t>
    <rPh sb="60" eb="62">
      <t>ミヤハラ</t>
    </rPh>
    <rPh sb="62" eb="64">
      <t>チカ</t>
    </rPh>
    <phoneticPr fontId="16"/>
  </si>
  <si>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・宮原地下駐車場は、大阪市駐車基本計画を基に市内の路上駐車違反防止のため本市が管理運営を行っており、今後も同目的達成のため、本市が管理を継続していく方針です。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124" eb="126">
      <t>ミヤハラ</t>
    </rPh>
    <rPh sb="126" eb="128">
      <t>チカ</t>
    </rPh>
    <phoneticPr fontId="16"/>
  </si>
  <si>
    <t>・⑦宮原地下駐車場は道路付属物（道路法第2条第2項）であり、敷地の地価を計上しておりません。
・⑧設備投資見込額は、今後10年間で見込む建設改良費・修繕費等の金額です。宮原地下駐車場については、H26に起債償還が完了しており、今後駐車場収入で更新費用を賄ったうえで収支黒が発生していく見込みです（設備投資見込額はH30.7.23現在のものです）。
・⑩企業債はH26で完済しております。</t>
    <rPh sb="2" eb="4">
      <t>ミヤハラ</t>
    </rPh>
    <rPh sb="84" eb="86">
      <t>ミヤハラ</t>
    </rPh>
    <rPh sb="106" eb="108">
      <t>カンリョウ</t>
    </rPh>
    <rPh sb="113" eb="115">
      <t>コンゴ</t>
    </rPh>
    <rPh sb="132" eb="134">
      <t>シュウシ</t>
    </rPh>
    <rPh sb="134" eb="135">
      <t>クロ</t>
    </rPh>
    <rPh sb="136" eb="138">
      <t>ハッセイ</t>
    </rPh>
    <rPh sb="142" eb="144">
      <t>ミコ</t>
    </rPh>
    <rPh sb="184" eb="186">
      <t>カンサイ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</si>
</sst>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58</c:v>
                </c:pt>
                <c:pt idx="1">
                  <c:v>59</c:v>
                </c:pt>
                <c:pt idx="2">
                  <c:v>105</c:v>
                </c:pt>
                <c:pt idx="3">
                  <c:v>196</c:v>
                </c:pt>
                <c:pt idx="4">
                  <c:v>145</c:v>
                </c:pt>
              </c:numCache>
            </c:numRef>
          </c:val>
          <c:extLst xmlns:c16r2="http://schemas.microsoft.com/office/drawing/2015/06/chart">
            <c:ext xmlns:c16="http://schemas.microsoft.com/office/drawing/2014/chart" uri="{C3380CC4-5D6E-409C-BE32-E72D297353CC}">
              <c16:uniqueId val="{00000000-AD4E-415B-B5F7-00E805BE18BB}"/>
            </c:ext>
          </c:extLst>
        </c:ser>
        <c:dLbls>
          <c:showLegendKey val="0"/>
          <c:showVal val="0"/>
          <c:showCatName val="0"/>
          <c:showSerName val="0"/>
          <c:showPercent val="0"/>
          <c:showBubbleSize val="0"/>
        </c:dLbls>
        <c:gapWidth val="150"/>
        <c:axId val="254885680"/>
        <c:axId val="25488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AD4E-415B-B5F7-00E805BE18BB}"/>
            </c:ext>
          </c:extLst>
        </c:ser>
        <c:dLbls>
          <c:showLegendKey val="0"/>
          <c:showVal val="0"/>
          <c:showCatName val="0"/>
          <c:showSerName val="0"/>
          <c:showPercent val="0"/>
          <c:showBubbleSize val="0"/>
        </c:dLbls>
        <c:marker val="1"/>
        <c:smooth val="0"/>
        <c:axId val="254885680"/>
        <c:axId val="254886072"/>
      </c:lineChart>
      <c:dateAx>
        <c:axId val="254885680"/>
        <c:scaling>
          <c:orientation val="minMax"/>
        </c:scaling>
        <c:delete val="1"/>
        <c:axPos val="b"/>
        <c:numFmt formatCode="ge" sourceLinked="1"/>
        <c:majorTickMark val="none"/>
        <c:minorTickMark val="none"/>
        <c:tickLblPos val="none"/>
        <c:crossAx val="254886072"/>
        <c:crosses val="autoZero"/>
        <c:auto val="1"/>
        <c:lblOffset val="100"/>
        <c:baseTimeUnit val="years"/>
      </c:dateAx>
      <c:valAx>
        <c:axId val="25488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8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144.80000000000001</c:v>
                </c:pt>
                <c:pt idx="1">
                  <c:v>56.7</c:v>
                </c:pt>
                <c:pt idx="2">
                  <c:v>0</c:v>
                </c:pt>
                <c:pt idx="3">
                  <c:v>0</c:v>
                </c:pt>
                <c:pt idx="4">
                  <c:v>0</c:v>
                </c:pt>
              </c:numCache>
            </c:numRef>
          </c:val>
          <c:extLst xmlns:c16r2="http://schemas.microsoft.com/office/drawing/2015/06/chart">
            <c:ext xmlns:c16="http://schemas.microsoft.com/office/drawing/2014/chart" uri="{C3380CC4-5D6E-409C-BE32-E72D297353CC}">
              <c16:uniqueId val="{00000000-2D68-4F16-89F1-695E171F8EA7}"/>
            </c:ext>
          </c:extLst>
        </c:ser>
        <c:dLbls>
          <c:showLegendKey val="0"/>
          <c:showVal val="0"/>
          <c:showCatName val="0"/>
          <c:showSerName val="0"/>
          <c:showPercent val="0"/>
          <c:showBubbleSize val="0"/>
        </c:dLbls>
        <c:gapWidth val="150"/>
        <c:axId val="254888032"/>
        <c:axId val="2548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2D68-4F16-89F1-695E171F8EA7}"/>
            </c:ext>
          </c:extLst>
        </c:ser>
        <c:dLbls>
          <c:showLegendKey val="0"/>
          <c:showVal val="0"/>
          <c:showCatName val="0"/>
          <c:showSerName val="0"/>
          <c:showPercent val="0"/>
          <c:showBubbleSize val="0"/>
        </c:dLbls>
        <c:marker val="1"/>
        <c:smooth val="0"/>
        <c:axId val="254888032"/>
        <c:axId val="254883328"/>
      </c:lineChart>
      <c:dateAx>
        <c:axId val="254888032"/>
        <c:scaling>
          <c:orientation val="minMax"/>
        </c:scaling>
        <c:delete val="1"/>
        <c:axPos val="b"/>
        <c:numFmt formatCode="ge" sourceLinked="1"/>
        <c:majorTickMark val="none"/>
        <c:minorTickMark val="none"/>
        <c:tickLblPos val="none"/>
        <c:crossAx val="254883328"/>
        <c:crosses val="autoZero"/>
        <c:auto val="1"/>
        <c:lblOffset val="100"/>
        <c:baseTimeUnit val="years"/>
      </c:dateAx>
      <c:valAx>
        <c:axId val="25488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B26-46A5-BFF6-CCA2839C4F11}"/>
            </c:ext>
          </c:extLst>
        </c:ser>
        <c:dLbls>
          <c:showLegendKey val="0"/>
          <c:showVal val="0"/>
          <c:showCatName val="0"/>
          <c:showSerName val="0"/>
          <c:showPercent val="0"/>
          <c:showBubbleSize val="0"/>
        </c:dLbls>
        <c:gapWidth val="150"/>
        <c:axId val="254882152"/>
        <c:axId val="25488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B26-46A5-BFF6-CCA2839C4F11}"/>
            </c:ext>
          </c:extLst>
        </c:ser>
        <c:dLbls>
          <c:showLegendKey val="0"/>
          <c:showVal val="0"/>
          <c:showCatName val="0"/>
          <c:showSerName val="0"/>
          <c:showPercent val="0"/>
          <c:showBubbleSize val="0"/>
        </c:dLbls>
        <c:marker val="1"/>
        <c:smooth val="0"/>
        <c:axId val="254882152"/>
        <c:axId val="254882544"/>
      </c:lineChart>
      <c:dateAx>
        <c:axId val="254882152"/>
        <c:scaling>
          <c:orientation val="minMax"/>
        </c:scaling>
        <c:delete val="1"/>
        <c:axPos val="b"/>
        <c:numFmt formatCode="ge" sourceLinked="1"/>
        <c:majorTickMark val="none"/>
        <c:minorTickMark val="none"/>
        <c:tickLblPos val="none"/>
        <c:crossAx val="254882544"/>
        <c:crosses val="autoZero"/>
        <c:auto val="1"/>
        <c:lblOffset val="100"/>
        <c:baseTimeUnit val="years"/>
      </c:dateAx>
      <c:valAx>
        <c:axId val="25488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8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5C9-4EA3-A34C-68B4C276A702}"/>
            </c:ext>
          </c:extLst>
        </c:ser>
        <c:dLbls>
          <c:showLegendKey val="0"/>
          <c:showVal val="0"/>
          <c:showCatName val="0"/>
          <c:showSerName val="0"/>
          <c:showPercent val="0"/>
          <c:showBubbleSize val="0"/>
        </c:dLbls>
        <c:gapWidth val="150"/>
        <c:axId val="254884504"/>
        <c:axId val="25488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5C9-4EA3-A34C-68B4C276A702}"/>
            </c:ext>
          </c:extLst>
        </c:ser>
        <c:dLbls>
          <c:showLegendKey val="0"/>
          <c:showVal val="0"/>
          <c:showCatName val="0"/>
          <c:showSerName val="0"/>
          <c:showPercent val="0"/>
          <c:showBubbleSize val="0"/>
        </c:dLbls>
        <c:marker val="1"/>
        <c:smooth val="0"/>
        <c:axId val="254884504"/>
        <c:axId val="254884112"/>
      </c:lineChart>
      <c:dateAx>
        <c:axId val="254884504"/>
        <c:scaling>
          <c:orientation val="minMax"/>
        </c:scaling>
        <c:delete val="1"/>
        <c:axPos val="b"/>
        <c:numFmt formatCode="ge" sourceLinked="1"/>
        <c:majorTickMark val="none"/>
        <c:minorTickMark val="none"/>
        <c:tickLblPos val="none"/>
        <c:crossAx val="254884112"/>
        <c:crosses val="autoZero"/>
        <c:auto val="1"/>
        <c:lblOffset val="100"/>
        <c:baseTimeUnit val="years"/>
      </c:dateAx>
      <c:valAx>
        <c:axId val="25488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8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08-481E-A618-D64D60271EE6}"/>
            </c:ext>
          </c:extLst>
        </c:ser>
        <c:dLbls>
          <c:showLegendKey val="0"/>
          <c:showVal val="0"/>
          <c:showCatName val="0"/>
          <c:showSerName val="0"/>
          <c:showPercent val="0"/>
          <c:showBubbleSize val="0"/>
        </c:dLbls>
        <c:gapWidth val="150"/>
        <c:axId val="317673240"/>
        <c:axId val="31767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D108-481E-A618-D64D60271EE6}"/>
            </c:ext>
          </c:extLst>
        </c:ser>
        <c:dLbls>
          <c:showLegendKey val="0"/>
          <c:showVal val="0"/>
          <c:showCatName val="0"/>
          <c:showSerName val="0"/>
          <c:showPercent val="0"/>
          <c:showBubbleSize val="0"/>
        </c:dLbls>
        <c:marker val="1"/>
        <c:smooth val="0"/>
        <c:axId val="317673240"/>
        <c:axId val="317675984"/>
      </c:lineChart>
      <c:dateAx>
        <c:axId val="317673240"/>
        <c:scaling>
          <c:orientation val="minMax"/>
        </c:scaling>
        <c:delete val="1"/>
        <c:axPos val="b"/>
        <c:numFmt formatCode="ge" sourceLinked="1"/>
        <c:majorTickMark val="none"/>
        <c:minorTickMark val="none"/>
        <c:tickLblPos val="none"/>
        <c:crossAx val="317675984"/>
        <c:crosses val="autoZero"/>
        <c:auto val="1"/>
        <c:lblOffset val="100"/>
        <c:baseTimeUnit val="years"/>
      </c:dateAx>
      <c:valAx>
        <c:axId val="31767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67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9A-4EF9-A163-D43B5D3CF693}"/>
            </c:ext>
          </c:extLst>
        </c:ser>
        <c:dLbls>
          <c:showLegendKey val="0"/>
          <c:showVal val="0"/>
          <c:showCatName val="0"/>
          <c:showSerName val="0"/>
          <c:showPercent val="0"/>
          <c:showBubbleSize val="0"/>
        </c:dLbls>
        <c:gapWidth val="150"/>
        <c:axId val="317677552"/>
        <c:axId val="31767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4E9A-4EF9-A163-D43B5D3CF693}"/>
            </c:ext>
          </c:extLst>
        </c:ser>
        <c:dLbls>
          <c:showLegendKey val="0"/>
          <c:showVal val="0"/>
          <c:showCatName val="0"/>
          <c:showSerName val="0"/>
          <c:showPercent val="0"/>
          <c:showBubbleSize val="0"/>
        </c:dLbls>
        <c:marker val="1"/>
        <c:smooth val="0"/>
        <c:axId val="317677552"/>
        <c:axId val="317679120"/>
      </c:lineChart>
      <c:dateAx>
        <c:axId val="317677552"/>
        <c:scaling>
          <c:orientation val="minMax"/>
        </c:scaling>
        <c:delete val="1"/>
        <c:axPos val="b"/>
        <c:numFmt formatCode="ge" sourceLinked="1"/>
        <c:majorTickMark val="none"/>
        <c:minorTickMark val="none"/>
        <c:tickLblPos val="none"/>
        <c:crossAx val="317679120"/>
        <c:crosses val="autoZero"/>
        <c:auto val="1"/>
        <c:lblOffset val="100"/>
        <c:baseTimeUnit val="years"/>
      </c:dateAx>
      <c:valAx>
        <c:axId val="31767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67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95.1</c:v>
                </c:pt>
                <c:pt idx="1">
                  <c:v>104.1</c:v>
                </c:pt>
                <c:pt idx="2">
                  <c:v>114.8</c:v>
                </c:pt>
                <c:pt idx="3">
                  <c:v>105.7</c:v>
                </c:pt>
                <c:pt idx="4">
                  <c:v>110.7</c:v>
                </c:pt>
              </c:numCache>
            </c:numRef>
          </c:val>
          <c:extLst xmlns:c16r2="http://schemas.microsoft.com/office/drawing/2015/06/chart">
            <c:ext xmlns:c16="http://schemas.microsoft.com/office/drawing/2014/chart" uri="{C3380CC4-5D6E-409C-BE32-E72D297353CC}">
              <c16:uniqueId val="{00000000-9625-45A5-A7A1-F57409B7B356}"/>
            </c:ext>
          </c:extLst>
        </c:ser>
        <c:dLbls>
          <c:showLegendKey val="0"/>
          <c:showVal val="0"/>
          <c:showCatName val="0"/>
          <c:showSerName val="0"/>
          <c:showPercent val="0"/>
          <c:showBubbleSize val="0"/>
        </c:dLbls>
        <c:gapWidth val="150"/>
        <c:axId val="317674808"/>
        <c:axId val="31768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9625-45A5-A7A1-F57409B7B356}"/>
            </c:ext>
          </c:extLst>
        </c:ser>
        <c:dLbls>
          <c:showLegendKey val="0"/>
          <c:showVal val="0"/>
          <c:showCatName val="0"/>
          <c:showSerName val="0"/>
          <c:showPercent val="0"/>
          <c:showBubbleSize val="0"/>
        </c:dLbls>
        <c:marker val="1"/>
        <c:smooth val="0"/>
        <c:axId val="317674808"/>
        <c:axId val="317680296"/>
      </c:lineChart>
      <c:dateAx>
        <c:axId val="317674808"/>
        <c:scaling>
          <c:orientation val="minMax"/>
        </c:scaling>
        <c:delete val="1"/>
        <c:axPos val="b"/>
        <c:numFmt formatCode="ge" sourceLinked="1"/>
        <c:majorTickMark val="none"/>
        <c:minorTickMark val="none"/>
        <c:tickLblPos val="none"/>
        <c:crossAx val="317680296"/>
        <c:crosses val="autoZero"/>
        <c:auto val="1"/>
        <c:lblOffset val="100"/>
        <c:baseTimeUnit val="years"/>
      </c:dateAx>
      <c:valAx>
        <c:axId val="31768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67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61</c:v>
                </c:pt>
                <c:pt idx="1">
                  <c:v>49</c:v>
                </c:pt>
                <c:pt idx="2">
                  <c:v>57</c:v>
                </c:pt>
                <c:pt idx="3">
                  <c:v>49</c:v>
                </c:pt>
                <c:pt idx="4">
                  <c:v>31.1</c:v>
                </c:pt>
              </c:numCache>
            </c:numRef>
          </c:val>
          <c:extLst xmlns:c16r2="http://schemas.microsoft.com/office/drawing/2015/06/chart">
            <c:ext xmlns:c16="http://schemas.microsoft.com/office/drawing/2014/chart" uri="{C3380CC4-5D6E-409C-BE32-E72D297353CC}">
              <c16:uniqueId val="{00000000-97E7-4732-8B87-75686FB8D9AC}"/>
            </c:ext>
          </c:extLst>
        </c:ser>
        <c:dLbls>
          <c:showLegendKey val="0"/>
          <c:showVal val="0"/>
          <c:showCatName val="0"/>
          <c:showSerName val="0"/>
          <c:showPercent val="0"/>
          <c:showBubbleSize val="0"/>
        </c:dLbls>
        <c:gapWidth val="150"/>
        <c:axId val="317679904"/>
        <c:axId val="3176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97E7-4732-8B87-75686FB8D9AC}"/>
            </c:ext>
          </c:extLst>
        </c:ser>
        <c:dLbls>
          <c:showLegendKey val="0"/>
          <c:showVal val="0"/>
          <c:showCatName val="0"/>
          <c:showSerName val="0"/>
          <c:showPercent val="0"/>
          <c:showBubbleSize val="0"/>
        </c:dLbls>
        <c:marker val="1"/>
        <c:smooth val="0"/>
        <c:axId val="317679904"/>
        <c:axId val="317675200"/>
      </c:lineChart>
      <c:dateAx>
        <c:axId val="317679904"/>
        <c:scaling>
          <c:orientation val="minMax"/>
        </c:scaling>
        <c:delete val="1"/>
        <c:axPos val="b"/>
        <c:numFmt formatCode="ge" sourceLinked="1"/>
        <c:majorTickMark val="none"/>
        <c:minorTickMark val="none"/>
        <c:tickLblPos val="none"/>
        <c:crossAx val="317675200"/>
        <c:crosses val="autoZero"/>
        <c:auto val="1"/>
        <c:lblOffset val="100"/>
        <c:baseTimeUnit val="years"/>
      </c:dateAx>
      <c:valAx>
        <c:axId val="3176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67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52150</c:v>
                </c:pt>
                <c:pt idx="1">
                  <c:v>33113</c:v>
                </c:pt>
                <c:pt idx="2">
                  <c:v>38862</c:v>
                </c:pt>
                <c:pt idx="3">
                  <c:v>28961</c:v>
                </c:pt>
                <c:pt idx="4">
                  <c:v>18904</c:v>
                </c:pt>
              </c:numCache>
            </c:numRef>
          </c:val>
          <c:extLst xmlns:c16r2="http://schemas.microsoft.com/office/drawing/2015/06/chart">
            <c:ext xmlns:c16="http://schemas.microsoft.com/office/drawing/2014/chart" uri="{C3380CC4-5D6E-409C-BE32-E72D297353CC}">
              <c16:uniqueId val="{00000000-359A-4C2A-A5F5-1A932E93E0A5}"/>
            </c:ext>
          </c:extLst>
        </c:ser>
        <c:dLbls>
          <c:showLegendKey val="0"/>
          <c:showVal val="0"/>
          <c:showCatName val="0"/>
          <c:showSerName val="0"/>
          <c:showPercent val="0"/>
          <c:showBubbleSize val="0"/>
        </c:dLbls>
        <c:gapWidth val="150"/>
        <c:axId val="317678728"/>
        <c:axId val="3176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359A-4C2A-A5F5-1A932E93E0A5}"/>
            </c:ext>
          </c:extLst>
        </c:ser>
        <c:dLbls>
          <c:showLegendKey val="0"/>
          <c:showVal val="0"/>
          <c:showCatName val="0"/>
          <c:showSerName val="0"/>
          <c:showPercent val="0"/>
          <c:showBubbleSize val="0"/>
        </c:dLbls>
        <c:marker val="1"/>
        <c:smooth val="0"/>
        <c:axId val="317678728"/>
        <c:axId val="317679512"/>
      </c:lineChart>
      <c:dateAx>
        <c:axId val="317678728"/>
        <c:scaling>
          <c:orientation val="minMax"/>
        </c:scaling>
        <c:delete val="1"/>
        <c:axPos val="b"/>
        <c:numFmt formatCode="ge" sourceLinked="1"/>
        <c:majorTickMark val="none"/>
        <c:minorTickMark val="none"/>
        <c:tickLblPos val="none"/>
        <c:crossAx val="317679512"/>
        <c:crosses val="autoZero"/>
        <c:auto val="1"/>
        <c:lblOffset val="100"/>
        <c:baseTimeUnit val="years"/>
      </c:dateAx>
      <c:valAx>
        <c:axId val="317679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67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3" zoomScaleNormal="100" zoomScaleSheetLayoutView="70" workbookViewId="0">
      <selection activeCell="ND32" sqref="ND32:NR4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宮原地下駐車場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152</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58</v>
      </c>
      <c r="V31" s="118"/>
      <c r="W31" s="118"/>
      <c r="X31" s="118"/>
      <c r="Y31" s="118"/>
      <c r="Z31" s="118"/>
      <c r="AA31" s="118"/>
      <c r="AB31" s="118"/>
      <c r="AC31" s="118"/>
      <c r="AD31" s="118"/>
      <c r="AE31" s="118"/>
      <c r="AF31" s="118"/>
      <c r="AG31" s="118"/>
      <c r="AH31" s="118"/>
      <c r="AI31" s="118"/>
      <c r="AJ31" s="118"/>
      <c r="AK31" s="118"/>
      <c r="AL31" s="118"/>
      <c r="AM31" s="118"/>
      <c r="AN31" s="118">
        <f>データ!Z7</f>
        <v>59</v>
      </c>
      <c r="AO31" s="118"/>
      <c r="AP31" s="118"/>
      <c r="AQ31" s="118"/>
      <c r="AR31" s="118"/>
      <c r="AS31" s="118"/>
      <c r="AT31" s="118"/>
      <c r="AU31" s="118"/>
      <c r="AV31" s="118"/>
      <c r="AW31" s="118"/>
      <c r="AX31" s="118"/>
      <c r="AY31" s="118"/>
      <c r="AZ31" s="118"/>
      <c r="BA31" s="118"/>
      <c r="BB31" s="118"/>
      <c r="BC31" s="118"/>
      <c r="BD31" s="118"/>
      <c r="BE31" s="118"/>
      <c r="BF31" s="118"/>
      <c r="BG31" s="118">
        <f>データ!AA7</f>
        <v>105</v>
      </c>
      <c r="BH31" s="118"/>
      <c r="BI31" s="118"/>
      <c r="BJ31" s="118"/>
      <c r="BK31" s="118"/>
      <c r="BL31" s="118"/>
      <c r="BM31" s="118"/>
      <c r="BN31" s="118"/>
      <c r="BO31" s="118"/>
      <c r="BP31" s="118"/>
      <c r="BQ31" s="118"/>
      <c r="BR31" s="118"/>
      <c r="BS31" s="118"/>
      <c r="BT31" s="118"/>
      <c r="BU31" s="118"/>
      <c r="BV31" s="118"/>
      <c r="BW31" s="118"/>
      <c r="BX31" s="118"/>
      <c r="BY31" s="118"/>
      <c r="BZ31" s="118">
        <f>データ!AB7</f>
        <v>196</v>
      </c>
      <c r="CA31" s="118"/>
      <c r="CB31" s="118"/>
      <c r="CC31" s="118"/>
      <c r="CD31" s="118"/>
      <c r="CE31" s="118"/>
      <c r="CF31" s="118"/>
      <c r="CG31" s="118"/>
      <c r="CH31" s="118"/>
      <c r="CI31" s="118"/>
      <c r="CJ31" s="118"/>
      <c r="CK31" s="118"/>
      <c r="CL31" s="118"/>
      <c r="CM31" s="118"/>
      <c r="CN31" s="118"/>
      <c r="CO31" s="118"/>
      <c r="CP31" s="118"/>
      <c r="CQ31" s="118"/>
      <c r="CR31" s="118"/>
      <c r="CS31" s="118">
        <f>データ!AC7</f>
        <v>145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95.1</v>
      </c>
      <c r="JD31" s="120"/>
      <c r="JE31" s="120"/>
      <c r="JF31" s="120"/>
      <c r="JG31" s="120"/>
      <c r="JH31" s="120"/>
      <c r="JI31" s="120"/>
      <c r="JJ31" s="120"/>
      <c r="JK31" s="120"/>
      <c r="JL31" s="120"/>
      <c r="JM31" s="120"/>
      <c r="JN31" s="120"/>
      <c r="JO31" s="120"/>
      <c r="JP31" s="120"/>
      <c r="JQ31" s="120"/>
      <c r="JR31" s="120"/>
      <c r="JS31" s="120"/>
      <c r="JT31" s="120"/>
      <c r="JU31" s="121"/>
      <c r="JV31" s="119">
        <f>データ!DL7</f>
        <v>104.1</v>
      </c>
      <c r="JW31" s="120"/>
      <c r="JX31" s="120"/>
      <c r="JY31" s="120"/>
      <c r="JZ31" s="120"/>
      <c r="KA31" s="120"/>
      <c r="KB31" s="120"/>
      <c r="KC31" s="120"/>
      <c r="KD31" s="120"/>
      <c r="KE31" s="120"/>
      <c r="KF31" s="120"/>
      <c r="KG31" s="120"/>
      <c r="KH31" s="120"/>
      <c r="KI31" s="120"/>
      <c r="KJ31" s="120"/>
      <c r="KK31" s="120"/>
      <c r="KL31" s="120"/>
      <c r="KM31" s="120"/>
      <c r="KN31" s="121"/>
      <c r="KO31" s="119">
        <f>データ!DM7</f>
        <v>114.8</v>
      </c>
      <c r="KP31" s="120"/>
      <c r="KQ31" s="120"/>
      <c r="KR31" s="120"/>
      <c r="KS31" s="120"/>
      <c r="KT31" s="120"/>
      <c r="KU31" s="120"/>
      <c r="KV31" s="120"/>
      <c r="KW31" s="120"/>
      <c r="KX31" s="120"/>
      <c r="KY31" s="120"/>
      <c r="KZ31" s="120"/>
      <c r="LA31" s="120"/>
      <c r="LB31" s="120"/>
      <c r="LC31" s="120"/>
      <c r="LD31" s="120"/>
      <c r="LE31" s="120"/>
      <c r="LF31" s="120"/>
      <c r="LG31" s="121"/>
      <c r="LH31" s="119">
        <f>データ!DN7</f>
        <v>105.7</v>
      </c>
      <c r="LI31" s="120"/>
      <c r="LJ31" s="120"/>
      <c r="LK31" s="120"/>
      <c r="LL31" s="120"/>
      <c r="LM31" s="120"/>
      <c r="LN31" s="120"/>
      <c r="LO31" s="120"/>
      <c r="LP31" s="120"/>
      <c r="LQ31" s="120"/>
      <c r="LR31" s="120"/>
      <c r="LS31" s="120"/>
      <c r="LT31" s="120"/>
      <c r="LU31" s="120"/>
      <c r="LV31" s="120"/>
      <c r="LW31" s="120"/>
      <c r="LX31" s="120"/>
      <c r="LY31" s="120"/>
      <c r="LZ31" s="121"/>
      <c r="MA31" s="119">
        <f>データ!DO7</f>
        <v>110.7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155</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153</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61</v>
      </c>
      <c r="EM52" s="118"/>
      <c r="EN52" s="118"/>
      <c r="EO52" s="118"/>
      <c r="EP52" s="118"/>
      <c r="EQ52" s="118"/>
      <c r="ER52" s="118"/>
      <c r="ES52" s="118"/>
      <c r="ET52" s="118"/>
      <c r="EU52" s="118"/>
      <c r="EV52" s="118"/>
      <c r="EW52" s="118"/>
      <c r="EX52" s="118"/>
      <c r="EY52" s="118"/>
      <c r="EZ52" s="118"/>
      <c r="FA52" s="118"/>
      <c r="FB52" s="118"/>
      <c r="FC52" s="118"/>
      <c r="FD52" s="118"/>
      <c r="FE52" s="118">
        <f>データ!BG7</f>
        <v>49</v>
      </c>
      <c r="FF52" s="118"/>
      <c r="FG52" s="118"/>
      <c r="FH52" s="118"/>
      <c r="FI52" s="118"/>
      <c r="FJ52" s="118"/>
      <c r="FK52" s="118"/>
      <c r="FL52" s="118"/>
      <c r="FM52" s="118"/>
      <c r="FN52" s="118"/>
      <c r="FO52" s="118"/>
      <c r="FP52" s="118"/>
      <c r="FQ52" s="118"/>
      <c r="FR52" s="118"/>
      <c r="FS52" s="118"/>
      <c r="FT52" s="118"/>
      <c r="FU52" s="118"/>
      <c r="FV52" s="118"/>
      <c r="FW52" s="118"/>
      <c r="FX52" s="118">
        <f>データ!BH7</f>
        <v>57</v>
      </c>
      <c r="FY52" s="118"/>
      <c r="FZ52" s="118"/>
      <c r="GA52" s="118"/>
      <c r="GB52" s="118"/>
      <c r="GC52" s="118"/>
      <c r="GD52" s="118"/>
      <c r="GE52" s="118"/>
      <c r="GF52" s="118"/>
      <c r="GG52" s="118"/>
      <c r="GH52" s="118"/>
      <c r="GI52" s="118"/>
      <c r="GJ52" s="118"/>
      <c r="GK52" s="118"/>
      <c r="GL52" s="118"/>
      <c r="GM52" s="118"/>
      <c r="GN52" s="118"/>
      <c r="GO52" s="118"/>
      <c r="GP52" s="118"/>
      <c r="GQ52" s="118">
        <f>データ!BI7</f>
        <v>49</v>
      </c>
      <c r="GR52" s="118"/>
      <c r="GS52" s="118"/>
      <c r="GT52" s="118"/>
      <c r="GU52" s="118"/>
      <c r="GV52" s="118"/>
      <c r="GW52" s="118"/>
      <c r="GX52" s="118"/>
      <c r="GY52" s="118"/>
      <c r="GZ52" s="118"/>
      <c r="HA52" s="118"/>
      <c r="HB52" s="118"/>
      <c r="HC52" s="118"/>
      <c r="HD52" s="118"/>
      <c r="HE52" s="118"/>
      <c r="HF52" s="118"/>
      <c r="HG52" s="118"/>
      <c r="HH52" s="118"/>
      <c r="HI52" s="118"/>
      <c r="HJ52" s="118">
        <f>データ!BJ7</f>
        <v>31.1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52150</v>
      </c>
      <c r="JD52" s="126"/>
      <c r="JE52" s="126"/>
      <c r="JF52" s="126"/>
      <c r="JG52" s="126"/>
      <c r="JH52" s="126"/>
      <c r="JI52" s="126"/>
      <c r="JJ52" s="126"/>
      <c r="JK52" s="126"/>
      <c r="JL52" s="126"/>
      <c r="JM52" s="126"/>
      <c r="JN52" s="126"/>
      <c r="JO52" s="126"/>
      <c r="JP52" s="126"/>
      <c r="JQ52" s="126"/>
      <c r="JR52" s="126"/>
      <c r="JS52" s="126"/>
      <c r="JT52" s="126"/>
      <c r="JU52" s="126"/>
      <c r="JV52" s="126">
        <f>データ!BR7</f>
        <v>33113</v>
      </c>
      <c r="JW52" s="126"/>
      <c r="JX52" s="126"/>
      <c r="JY52" s="126"/>
      <c r="JZ52" s="126"/>
      <c r="KA52" s="126"/>
      <c r="KB52" s="126"/>
      <c r="KC52" s="126"/>
      <c r="KD52" s="126"/>
      <c r="KE52" s="126"/>
      <c r="KF52" s="126"/>
      <c r="KG52" s="126"/>
      <c r="KH52" s="126"/>
      <c r="KI52" s="126"/>
      <c r="KJ52" s="126"/>
      <c r="KK52" s="126"/>
      <c r="KL52" s="126"/>
      <c r="KM52" s="126"/>
      <c r="KN52" s="126"/>
      <c r="KO52" s="126">
        <f>データ!BS7</f>
        <v>38862</v>
      </c>
      <c r="KP52" s="126"/>
      <c r="KQ52" s="126"/>
      <c r="KR52" s="126"/>
      <c r="KS52" s="126"/>
      <c r="KT52" s="126"/>
      <c r="KU52" s="126"/>
      <c r="KV52" s="126"/>
      <c r="KW52" s="126"/>
      <c r="KX52" s="126"/>
      <c r="KY52" s="126"/>
      <c r="KZ52" s="126"/>
      <c r="LA52" s="126"/>
      <c r="LB52" s="126"/>
      <c r="LC52" s="126"/>
      <c r="LD52" s="126"/>
      <c r="LE52" s="126"/>
      <c r="LF52" s="126"/>
      <c r="LG52" s="126"/>
      <c r="LH52" s="126">
        <f>データ!BT7</f>
        <v>28961</v>
      </c>
      <c r="LI52" s="126"/>
      <c r="LJ52" s="126"/>
      <c r="LK52" s="126"/>
      <c r="LL52" s="126"/>
      <c r="LM52" s="126"/>
      <c r="LN52" s="126"/>
      <c r="LO52" s="126"/>
      <c r="LP52" s="126"/>
      <c r="LQ52" s="126"/>
      <c r="LR52" s="126"/>
      <c r="LS52" s="126"/>
      <c r="LT52" s="126"/>
      <c r="LU52" s="126"/>
      <c r="LV52" s="126"/>
      <c r="LW52" s="126"/>
      <c r="LX52" s="126"/>
      <c r="LY52" s="126"/>
      <c r="LZ52" s="126"/>
      <c r="MA52" s="126">
        <f>データ!BU7</f>
        <v>18904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154</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255956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144.80000000000001</v>
      </c>
      <c r="KB77" s="120"/>
      <c r="KC77" s="120"/>
      <c r="KD77" s="120"/>
      <c r="KE77" s="120"/>
      <c r="KF77" s="120"/>
      <c r="KG77" s="120"/>
      <c r="KH77" s="120"/>
      <c r="KI77" s="120"/>
      <c r="KJ77" s="120"/>
      <c r="KK77" s="120"/>
      <c r="KL77" s="120"/>
      <c r="KM77" s="120"/>
      <c r="KN77" s="120"/>
      <c r="KO77" s="121"/>
      <c r="KP77" s="119">
        <f>データ!DA7</f>
        <v>56.7</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QohON3Y/UoNbpRXMOt2vhDA4Cq6D1pDxS92HGyhP0FUpkzgwEOoiyRuJ4t5xvAqWuxfey8igqcINS8LyxjatDQ==" saltValue="bf0AMSS8wWR+xsXzPgsAZ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114</v>
      </c>
      <c r="AO5" s="59" t="s">
        <v>104</v>
      </c>
      <c r="AP5" s="59" t="s">
        <v>105</v>
      </c>
      <c r="AQ5" s="59" t="s">
        <v>106</v>
      </c>
      <c r="AR5" s="59" t="s">
        <v>107</v>
      </c>
      <c r="AS5" s="59" t="s">
        <v>108</v>
      </c>
      <c r="AT5" s="59" t="s">
        <v>109</v>
      </c>
      <c r="AU5" s="59" t="s">
        <v>115</v>
      </c>
      <c r="AV5" s="59" t="s">
        <v>116</v>
      </c>
      <c r="AW5" s="59" t="s">
        <v>117</v>
      </c>
      <c r="AX5" s="59" t="s">
        <v>113</v>
      </c>
      <c r="AY5" s="59" t="s">
        <v>118</v>
      </c>
      <c r="AZ5" s="59" t="s">
        <v>104</v>
      </c>
      <c r="BA5" s="59" t="s">
        <v>105</v>
      </c>
      <c r="BB5" s="59" t="s">
        <v>106</v>
      </c>
      <c r="BC5" s="59" t="s">
        <v>107</v>
      </c>
      <c r="BD5" s="59" t="s">
        <v>108</v>
      </c>
      <c r="BE5" s="59" t="s">
        <v>109</v>
      </c>
      <c r="BF5" s="59" t="s">
        <v>119</v>
      </c>
      <c r="BG5" s="59" t="s">
        <v>120</v>
      </c>
      <c r="BH5" s="59" t="s">
        <v>121</v>
      </c>
      <c r="BI5" s="59" t="s">
        <v>122</v>
      </c>
      <c r="BJ5" s="59" t="s">
        <v>123</v>
      </c>
      <c r="BK5" s="59" t="s">
        <v>104</v>
      </c>
      <c r="BL5" s="59" t="s">
        <v>105</v>
      </c>
      <c r="BM5" s="59" t="s">
        <v>106</v>
      </c>
      <c r="BN5" s="59" t="s">
        <v>107</v>
      </c>
      <c r="BO5" s="59" t="s">
        <v>108</v>
      </c>
      <c r="BP5" s="59" t="s">
        <v>109</v>
      </c>
      <c r="BQ5" s="59" t="s">
        <v>110</v>
      </c>
      <c r="BR5" s="59" t="s">
        <v>124</v>
      </c>
      <c r="BS5" s="59" t="s">
        <v>112</v>
      </c>
      <c r="BT5" s="59" t="s">
        <v>125</v>
      </c>
      <c r="BU5" s="59" t="s">
        <v>114</v>
      </c>
      <c r="BV5" s="59" t="s">
        <v>104</v>
      </c>
      <c r="BW5" s="59" t="s">
        <v>105</v>
      </c>
      <c r="BX5" s="59" t="s">
        <v>106</v>
      </c>
      <c r="BY5" s="59" t="s">
        <v>107</v>
      </c>
      <c r="BZ5" s="59" t="s">
        <v>108</v>
      </c>
      <c r="CA5" s="59" t="s">
        <v>109</v>
      </c>
      <c r="CB5" s="59" t="s">
        <v>115</v>
      </c>
      <c r="CC5" s="59" t="s">
        <v>120</v>
      </c>
      <c r="CD5" s="59" t="s">
        <v>112</v>
      </c>
      <c r="CE5" s="59" t="s">
        <v>113</v>
      </c>
      <c r="CF5" s="59" t="s">
        <v>118</v>
      </c>
      <c r="CG5" s="59" t="s">
        <v>104</v>
      </c>
      <c r="CH5" s="59" t="s">
        <v>105</v>
      </c>
      <c r="CI5" s="59" t="s">
        <v>106</v>
      </c>
      <c r="CJ5" s="59" t="s">
        <v>107</v>
      </c>
      <c r="CK5" s="59" t="s">
        <v>108</v>
      </c>
      <c r="CL5" s="59" t="s">
        <v>109</v>
      </c>
      <c r="CM5" s="151"/>
      <c r="CN5" s="151"/>
      <c r="CO5" s="59" t="s">
        <v>115</v>
      </c>
      <c r="CP5" s="59" t="s">
        <v>124</v>
      </c>
      <c r="CQ5" s="59" t="s">
        <v>112</v>
      </c>
      <c r="CR5" s="59" t="s">
        <v>102</v>
      </c>
      <c r="CS5" s="59" t="s">
        <v>103</v>
      </c>
      <c r="CT5" s="59" t="s">
        <v>104</v>
      </c>
      <c r="CU5" s="59" t="s">
        <v>105</v>
      </c>
      <c r="CV5" s="59" t="s">
        <v>106</v>
      </c>
      <c r="CW5" s="59" t="s">
        <v>107</v>
      </c>
      <c r="CX5" s="59" t="s">
        <v>108</v>
      </c>
      <c r="CY5" s="59" t="s">
        <v>109</v>
      </c>
      <c r="CZ5" s="59" t="s">
        <v>115</v>
      </c>
      <c r="DA5" s="59" t="s">
        <v>126</v>
      </c>
      <c r="DB5" s="59" t="s">
        <v>121</v>
      </c>
      <c r="DC5" s="59" t="s">
        <v>127</v>
      </c>
      <c r="DD5" s="59" t="s">
        <v>128</v>
      </c>
      <c r="DE5" s="59" t="s">
        <v>104</v>
      </c>
      <c r="DF5" s="59" t="s">
        <v>105</v>
      </c>
      <c r="DG5" s="59" t="s">
        <v>106</v>
      </c>
      <c r="DH5" s="59" t="s">
        <v>107</v>
      </c>
      <c r="DI5" s="59" t="s">
        <v>108</v>
      </c>
      <c r="DJ5" s="59" t="s">
        <v>44</v>
      </c>
      <c r="DK5" s="59" t="s">
        <v>99</v>
      </c>
      <c r="DL5" s="59" t="s">
        <v>120</v>
      </c>
      <c r="DM5" s="59" t="s">
        <v>101</v>
      </c>
      <c r="DN5" s="59" t="s">
        <v>127</v>
      </c>
      <c r="DO5" s="59" t="s">
        <v>123</v>
      </c>
      <c r="DP5" s="59" t="s">
        <v>104</v>
      </c>
      <c r="DQ5" s="59" t="s">
        <v>105</v>
      </c>
      <c r="DR5" s="59" t="s">
        <v>106</v>
      </c>
      <c r="DS5" s="59" t="s">
        <v>107</v>
      </c>
      <c r="DT5" s="59" t="s">
        <v>108</v>
      </c>
      <c r="DU5" s="59" t="s">
        <v>109</v>
      </c>
    </row>
    <row r="6" spans="1:125" s="66" customFormat="1">
      <c r="A6" s="49" t="s">
        <v>129</v>
      </c>
      <c r="B6" s="60">
        <f>B8</f>
        <v>2017</v>
      </c>
      <c r="C6" s="60">
        <f t="shared" ref="C6:X6" si="1">C8</f>
        <v>271004</v>
      </c>
      <c r="D6" s="60">
        <f t="shared" si="1"/>
        <v>47</v>
      </c>
      <c r="E6" s="60">
        <f t="shared" si="1"/>
        <v>14</v>
      </c>
      <c r="F6" s="60">
        <f t="shared" si="1"/>
        <v>0</v>
      </c>
      <c r="G6" s="60">
        <f t="shared" si="1"/>
        <v>11</v>
      </c>
      <c r="H6" s="60" t="str">
        <f>SUBSTITUTE(H8,"　","")</f>
        <v>大阪府大阪市</v>
      </c>
      <c r="I6" s="60" t="str">
        <f t="shared" si="1"/>
        <v>宮原地下駐車場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22</v>
      </c>
      <c r="S6" s="62" t="str">
        <f t="shared" si="1"/>
        <v>駅</v>
      </c>
      <c r="T6" s="62" t="str">
        <f t="shared" si="1"/>
        <v>有</v>
      </c>
      <c r="U6" s="63">
        <f t="shared" si="1"/>
        <v>5500</v>
      </c>
      <c r="V6" s="63">
        <f t="shared" si="1"/>
        <v>122</v>
      </c>
      <c r="W6" s="63">
        <f t="shared" si="1"/>
        <v>400</v>
      </c>
      <c r="X6" s="62" t="str">
        <f t="shared" si="1"/>
        <v>利用料金制</v>
      </c>
      <c r="Y6" s="64">
        <f>IF(Y8="-",NA(),Y8)</f>
        <v>58</v>
      </c>
      <c r="Z6" s="64">
        <f t="shared" ref="Z6:AH6" si="2">IF(Z8="-",NA(),Z8)</f>
        <v>59</v>
      </c>
      <c r="AA6" s="64">
        <f t="shared" si="2"/>
        <v>105</v>
      </c>
      <c r="AB6" s="64">
        <f t="shared" si="2"/>
        <v>196</v>
      </c>
      <c r="AC6" s="64">
        <f t="shared" si="2"/>
        <v>145</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61</v>
      </c>
      <c r="BG6" s="64">
        <f t="shared" ref="BG6:BO6" si="5">IF(BG8="-",NA(),BG8)</f>
        <v>49</v>
      </c>
      <c r="BH6" s="64">
        <f t="shared" si="5"/>
        <v>57</v>
      </c>
      <c r="BI6" s="64">
        <f t="shared" si="5"/>
        <v>49</v>
      </c>
      <c r="BJ6" s="64">
        <f t="shared" si="5"/>
        <v>31.1</v>
      </c>
      <c r="BK6" s="64">
        <f t="shared" si="5"/>
        <v>18.3</v>
      </c>
      <c r="BL6" s="64">
        <f t="shared" si="5"/>
        <v>18.2</v>
      </c>
      <c r="BM6" s="64">
        <f t="shared" si="5"/>
        <v>17.5</v>
      </c>
      <c r="BN6" s="64">
        <f t="shared" si="5"/>
        <v>14.3</v>
      </c>
      <c r="BO6" s="64">
        <f t="shared" si="5"/>
        <v>11.8</v>
      </c>
      <c r="BP6" s="61" t="str">
        <f>IF(BP8="-","",IF(BP8="-","【-】","【"&amp;SUBSTITUTE(TEXT(BP8,"#,##0.0"),"-","△")&amp;"】"))</f>
        <v>【26.4】</v>
      </c>
      <c r="BQ6" s="65">
        <f>IF(BQ8="-",NA(),BQ8)</f>
        <v>52150</v>
      </c>
      <c r="BR6" s="65">
        <f t="shared" ref="BR6:BZ6" si="6">IF(BR8="-",NA(),BR8)</f>
        <v>33113</v>
      </c>
      <c r="BS6" s="65">
        <f t="shared" si="6"/>
        <v>38862</v>
      </c>
      <c r="BT6" s="65">
        <f t="shared" si="6"/>
        <v>28961</v>
      </c>
      <c r="BU6" s="65">
        <f t="shared" si="6"/>
        <v>18904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130</v>
      </c>
      <c r="CM6" s="63" t="str">
        <f t="shared" ref="CM6:CN6" si="7">CM8</f>
        <v>-</v>
      </c>
      <c r="CN6" s="63">
        <f t="shared" si="7"/>
        <v>255956</v>
      </c>
      <c r="CO6" s="64"/>
      <c r="CP6" s="64"/>
      <c r="CQ6" s="64"/>
      <c r="CR6" s="64"/>
      <c r="CS6" s="64"/>
      <c r="CT6" s="64"/>
      <c r="CU6" s="64"/>
      <c r="CV6" s="64"/>
      <c r="CW6" s="64"/>
      <c r="CX6" s="64"/>
      <c r="CY6" s="61" t="s">
        <v>130</v>
      </c>
      <c r="CZ6" s="64">
        <f>IF(CZ8="-",NA(),CZ8)</f>
        <v>144.80000000000001</v>
      </c>
      <c r="DA6" s="64">
        <f t="shared" ref="DA6:DI6" si="8">IF(DA8="-",NA(),DA8)</f>
        <v>56.7</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95.1</v>
      </c>
      <c r="DL6" s="64">
        <f t="shared" ref="DL6:DT6" si="9">IF(DL8="-",NA(),DL8)</f>
        <v>104.1</v>
      </c>
      <c r="DM6" s="64">
        <f t="shared" si="9"/>
        <v>114.8</v>
      </c>
      <c r="DN6" s="64">
        <f t="shared" si="9"/>
        <v>105.7</v>
      </c>
      <c r="DO6" s="64">
        <f t="shared" si="9"/>
        <v>110.7</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131</v>
      </c>
      <c r="B7" s="60">
        <f t="shared" ref="B7:X7" si="10">B8</f>
        <v>2017</v>
      </c>
      <c r="C7" s="60">
        <f t="shared" si="10"/>
        <v>271004</v>
      </c>
      <c r="D7" s="60">
        <f t="shared" si="10"/>
        <v>47</v>
      </c>
      <c r="E7" s="60">
        <f t="shared" si="10"/>
        <v>14</v>
      </c>
      <c r="F7" s="60">
        <f t="shared" si="10"/>
        <v>0</v>
      </c>
      <c r="G7" s="60">
        <f t="shared" si="10"/>
        <v>11</v>
      </c>
      <c r="H7" s="60" t="str">
        <f t="shared" si="10"/>
        <v>大阪府　大阪市</v>
      </c>
      <c r="I7" s="60" t="str">
        <f t="shared" si="10"/>
        <v>宮原地下駐車場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22</v>
      </c>
      <c r="S7" s="62" t="str">
        <f t="shared" si="10"/>
        <v>駅</v>
      </c>
      <c r="T7" s="62" t="str">
        <f t="shared" si="10"/>
        <v>有</v>
      </c>
      <c r="U7" s="63">
        <f t="shared" si="10"/>
        <v>5500</v>
      </c>
      <c r="V7" s="63">
        <f t="shared" si="10"/>
        <v>122</v>
      </c>
      <c r="W7" s="63">
        <f t="shared" si="10"/>
        <v>400</v>
      </c>
      <c r="X7" s="62" t="str">
        <f t="shared" si="10"/>
        <v>利用料金制</v>
      </c>
      <c r="Y7" s="64">
        <f>Y8</f>
        <v>58</v>
      </c>
      <c r="Z7" s="64">
        <f t="shared" ref="Z7:AH7" si="11">Z8</f>
        <v>59</v>
      </c>
      <c r="AA7" s="64">
        <f t="shared" si="11"/>
        <v>105</v>
      </c>
      <c r="AB7" s="64">
        <f t="shared" si="11"/>
        <v>196</v>
      </c>
      <c r="AC7" s="64">
        <f t="shared" si="11"/>
        <v>145</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61</v>
      </c>
      <c r="BG7" s="64">
        <f t="shared" ref="BG7:BO7" si="14">BG8</f>
        <v>49</v>
      </c>
      <c r="BH7" s="64">
        <f t="shared" si="14"/>
        <v>57</v>
      </c>
      <c r="BI7" s="64">
        <f t="shared" si="14"/>
        <v>49</v>
      </c>
      <c r="BJ7" s="64">
        <f t="shared" si="14"/>
        <v>31.1</v>
      </c>
      <c r="BK7" s="64">
        <f t="shared" si="14"/>
        <v>18.3</v>
      </c>
      <c r="BL7" s="64">
        <f t="shared" si="14"/>
        <v>18.2</v>
      </c>
      <c r="BM7" s="64">
        <f t="shared" si="14"/>
        <v>17.5</v>
      </c>
      <c r="BN7" s="64">
        <f t="shared" si="14"/>
        <v>14.3</v>
      </c>
      <c r="BO7" s="64">
        <f t="shared" si="14"/>
        <v>11.8</v>
      </c>
      <c r="BP7" s="61"/>
      <c r="BQ7" s="65">
        <f>BQ8</f>
        <v>52150</v>
      </c>
      <c r="BR7" s="65">
        <f t="shared" ref="BR7:BZ7" si="15">BR8</f>
        <v>33113</v>
      </c>
      <c r="BS7" s="65">
        <f t="shared" si="15"/>
        <v>38862</v>
      </c>
      <c r="BT7" s="65">
        <f t="shared" si="15"/>
        <v>28961</v>
      </c>
      <c r="BU7" s="65">
        <f t="shared" si="15"/>
        <v>18904</v>
      </c>
      <c r="BV7" s="65">
        <f t="shared" si="15"/>
        <v>31473</v>
      </c>
      <c r="BW7" s="65">
        <f t="shared" si="15"/>
        <v>37843</v>
      </c>
      <c r="BX7" s="65">
        <f t="shared" si="15"/>
        <v>36318</v>
      </c>
      <c r="BY7" s="65">
        <f t="shared" si="15"/>
        <v>37745</v>
      </c>
      <c r="BZ7" s="65">
        <f t="shared" si="15"/>
        <v>35151</v>
      </c>
      <c r="CA7" s="63"/>
      <c r="CB7" s="64" t="s">
        <v>132</v>
      </c>
      <c r="CC7" s="64" t="s">
        <v>132</v>
      </c>
      <c r="CD7" s="64" t="s">
        <v>132</v>
      </c>
      <c r="CE7" s="64" t="s">
        <v>132</v>
      </c>
      <c r="CF7" s="64" t="s">
        <v>132</v>
      </c>
      <c r="CG7" s="64" t="s">
        <v>132</v>
      </c>
      <c r="CH7" s="64" t="s">
        <v>132</v>
      </c>
      <c r="CI7" s="64" t="s">
        <v>132</v>
      </c>
      <c r="CJ7" s="64" t="s">
        <v>132</v>
      </c>
      <c r="CK7" s="64" t="s">
        <v>133</v>
      </c>
      <c r="CL7" s="61"/>
      <c r="CM7" s="63" t="str">
        <f>CM8</f>
        <v>-</v>
      </c>
      <c r="CN7" s="63">
        <f>CN8</f>
        <v>255956</v>
      </c>
      <c r="CO7" s="64" t="s">
        <v>132</v>
      </c>
      <c r="CP7" s="64" t="s">
        <v>132</v>
      </c>
      <c r="CQ7" s="64" t="s">
        <v>132</v>
      </c>
      <c r="CR7" s="64" t="s">
        <v>132</v>
      </c>
      <c r="CS7" s="64" t="s">
        <v>132</v>
      </c>
      <c r="CT7" s="64" t="s">
        <v>132</v>
      </c>
      <c r="CU7" s="64" t="s">
        <v>132</v>
      </c>
      <c r="CV7" s="64" t="s">
        <v>132</v>
      </c>
      <c r="CW7" s="64" t="s">
        <v>132</v>
      </c>
      <c r="CX7" s="64" t="s">
        <v>133</v>
      </c>
      <c r="CY7" s="61"/>
      <c r="CZ7" s="64">
        <f>CZ8</f>
        <v>144.80000000000001</v>
      </c>
      <c r="DA7" s="64">
        <f t="shared" ref="DA7:DI7" si="16">DA8</f>
        <v>56.7</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95.1</v>
      </c>
      <c r="DL7" s="64">
        <f t="shared" ref="DL7:DT7" si="17">DL8</f>
        <v>104.1</v>
      </c>
      <c r="DM7" s="64">
        <f t="shared" si="17"/>
        <v>114.8</v>
      </c>
      <c r="DN7" s="64">
        <f t="shared" si="17"/>
        <v>105.7</v>
      </c>
      <c r="DO7" s="64">
        <f t="shared" si="17"/>
        <v>110.7</v>
      </c>
      <c r="DP7" s="64">
        <f t="shared" si="17"/>
        <v>189.3</v>
      </c>
      <c r="DQ7" s="64">
        <f t="shared" si="17"/>
        <v>182.5</v>
      </c>
      <c r="DR7" s="64">
        <f t="shared" si="17"/>
        <v>185.2</v>
      </c>
      <c r="DS7" s="64">
        <f t="shared" si="17"/>
        <v>184.1</v>
      </c>
      <c r="DT7" s="64">
        <f t="shared" si="17"/>
        <v>186.8</v>
      </c>
      <c r="DU7" s="61"/>
    </row>
    <row r="8" spans="1:125" s="66" customFormat="1">
      <c r="A8" s="49"/>
      <c r="B8" s="67">
        <v>2017</v>
      </c>
      <c r="C8" s="67">
        <v>271004</v>
      </c>
      <c r="D8" s="67">
        <v>47</v>
      </c>
      <c r="E8" s="67">
        <v>14</v>
      </c>
      <c r="F8" s="67">
        <v>0</v>
      </c>
      <c r="G8" s="67">
        <v>11</v>
      </c>
      <c r="H8" s="67" t="s">
        <v>134</v>
      </c>
      <c r="I8" s="67" t="s">
        <v>135</v>
      </c>
      <c r="J8" s="67" t="s">
        <v>136</v>
      </c>
      <c r="K8" s="67" t="s">
        <v>137</v>
      </c>
      <c r="L8" s="67" t="s">
        <v>138</v>
      </c>
      <c r="M8" s="67" t="s">
        <v>139</v>
      </c>
      <c r="N8" s="67" t="s">
        <v>140</v>
      </c>
      <c r="O8" s="68" t="s">
        <v>141</v>
      </c>
      <c r="P8" s="69" t="s">
        <v>142</v>
      </c>
      <c r="Q8" s="69" t="s">
        <v>143</v>
      </c>
      <c r="R8" s="70">
        <v>22</v>
      </c>
      <c r="S8" s="69" t="s">
        <v>144</v>
      </c>
      <c r="T8" s="69" t="s">
        <v>145</v>
      </c>
      <c r="U8" s="70">
        <v>5500</v>
      </c>
      <c r="V8" s="70">
        <v>122</v>
      </c>
      <c r="W8" s="70">
        <v>400</v>
      </c>
      <c r="X8" s="69" t="s">
        <v>146</v>
      </c>
      <c r="Y8" s="71">
        <v>58</v>
      </c>
      <c r="Z8" s="71">
        <v>59</v>
      </c>
      <c r="AA8" s="71">
        <v>105</v>
      </c>
      <c r="AB8" s="71">
        <v>196</v>
      </c>
      <c r="AC8" s="71">
        <v>145</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61</v>
      </c>
      <c r="BG8" s="71">
        <v>49</v>
      </c>
      <c r="BH8" s="71">
        <v>57</v>
      </c>
      <c r="BI8" s="71">
        <v>49</v>
      </c>
      <c r="BJ8" s="71">
        <v>31.1</v>
      </c>
      <c r="BK8" s="71">
        <v>18.3</v>
      </c>
      <c r="BL8" s="71">
        <v>18.2</v>
      </c>
      <c r="BM8" s="71">
        <v>17.5</v>
      </c>
      <c r="BN8" s="71">
        <v>14.3</v>
      </c>
      <c r="BO8" s="71">
        <v>11.8</v>
      </c>
      <c r="BP8" s="68">
        <v>26.4</v>
      </c>
      <c r="BQ8" s="72">
        <v>52150</v>
      </c>
      <c r="BR8" s="72">
        <v>33113</v>
      </c>
      <c r="BS8" s="72">
        <v>38862</v>
      </c>
      <c r="BT8" s="73">
        <v>28961</v>
      </c>
      <c r="BU8" s="73">
        <v>18904</v>
      </c>
      <c r="BV8" s="72">
        <v>31473</v>
      </c>
      <c r="BW8" s="72">
        <v>37843</v>
      </c>
      <c r="BX8" s="72">
        <v>36318</v>
      </c>
      <c r="BY8" s="72">
        <v>37745</v>
      </c>
      <c r="BZ8" s="72">
        <v>35151</v>
      </c>
      <c r="CA8" s="70">
        <v>15069</v>
      </c>
      <c r="CB8" s="71" t="s">
        <v>138</v>
      </c>
      <c r="CC8" s="71" t="s">
        <v>138</v>
      </c>
      <c r="CD8" s="71" t="s">
        <v>138</v>
      </c>
      <c r="CE8" s="71" t="s">
        <v>138</v>
      </c>
      <c r="CF8" s="71" t="s">
        <v>138</v>
      </c>
      <c r="CG8" s="71" t="s">
        <v>138</v>
      </c>
      <c r="CH8" s="71" t="s">
        <v>138</v>
      </c>
      <c r="CI8" s="71" t="s">
        <v>138</v>
      </c>
      <c r="CJ8" s="71" t="s">
        <v>138</v>
      </c>
      <c r="CK8" s="71" t="s">
        <v>138</v>
      </c>
      <c r="CL8" s="68" t="s">
        <v>138</v>
      </c>
      <c r="CM8" s="70" t="s">
        <v>138</v>
      </c>
      <c r="CN8" s="70">
        <v>255956</v>
      </c>
      <c r="CO8" s="71" t="s">
        <v>138</v>
      </c>
      <c r="CP8" s="71" t="s">
        <v>138</v>
      </c>
      <c r="CQ8" s="71" t="s">
        <v>138</v>
      </c>
      <c r="CR8" s="71" t="s">
        <v>138</v>
      </c>
      <c r="CS8" s="71" t="s">
        <v>138</v>
      </c>
      <c r="CT8" s="71" t="s">
        <v>138</v>
      </c>
      <c r="CU8" s="71" t="s">
        <v>138</v>
      </c>
      <c r="CV8" s="71" t="s">
        <v>138</v>
      </c>
      <c r="CW8" s="71" t="s">
        <v>138</v>
      </c>
      <c r="CX8" s="71" t="s">
        <v>138</v>
      </c>
      <c r="CY8" s="68" t="s">
        <v>138</v>
      </c>
      <c r="CZ8" s="71">
        <v>144.80000000000001</v>
      </c>
      <c r="DA8" s="71">
        <v>56.7</v>
      </c>
      <c r="DB8" s="71">
        <v>0</v>
      </c>
      <c r="DC8" s="71">
        <v>0</v>
      </c>
      <c r="DD8" s="71">
        <v>0</v>
      </c>
      <c r="DE8" s="71">
        <v>438</v>
      </c>
      <c r="DF8" s="71">
        <v>351.1</v>
      </c>
      <c r="DG8" s="71">
        <v>278.89999999999998</v>
      </c>
      <c r="DH8" s="71">
        <v>205.5</v>
      </c>
      <c r="DI8" s="71">
        <v>187.9</v>
      </c>
      <c r="DJ8" s="68">
        <v>120.3</v>
      </c>
      <c r="DK8" s="71">
        <v>95.1</v>
      </c>
      <c r="DL8" s="71">
        <v>104.1</v>
      </c>
      <c r="DM8" s="71">
        <v>114.8</v>
      </c>
      <c r="DN8" s="71">
        <v>105.7</v>
      </c>
      <c r="DO8" s="71">
        <v>110.7</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147</v>
      </c>
      <c r="C10" s="78" t="s">
        <v>148</v>
      </c>
      <c r="D10" s="78" t="s">
        <v>149</v>
      </c>
      <c r="E10" s="78" t="s">
        <v>150</v>
      </c>
      <c r="F10" s="78" t="s">
        <v>151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2019-01-23T04:56:15Z</cp:lastPrinted>
  <dcterms:created xsi:type="dcterms:W3CDTF">2018-12-07T10:32:40Z</dcterms:created>
  <dcterms:modified xsi:type="dcterms:W3CDTF">2019-01-23T04:59:29Z</dcterms:modified>
  <cp:category/>
</cp:coreProperties>
</file>