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rs0iw/poP1kSNpCnkQQWsrAuj7vb+sp8GatNDugE+46v1WkuSvuMUfcu4tCx+v7c1HpptbMOYx3Yfu18lnJupw==" workbookSaltValue="7LQr/NT0CYSAodlAMrt78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LT76" i="4"/>
  <c r="GQ51" i="4"/>
  <c r="LH30" i="4"/>
  <c r="IE76" i="4"/>
  <c r="BZ30" i="4"/>
  <c r="GQ30" i="4"/>
  <c r="BG51" i="4"/>
  <c r="BG30" i="4"/>
  <c r="KO30" i="4"/>
  <c r="HP76" i="4"/>
  <c r="AV76" i="4"/>
  <c r="KO51" i="4"/>
  <c r="LE76" i="4"/>
  <c r="FX51" i="4"/>
  <c r="FX30" i="4"/>
  <c r="HA76" i="4"/>
  <c r="AN51" i="4"/>
  <c r="FE30" i="4"/>
  <c r="AG76" i="4"/>
  <c r="JV51" i="4"/>
  <c r="JV30" i="4"/>
  <c r="AN30" i="4"/>
  <c r="KP76" i="4"/>
  <c r="FE51" i="4"/>
  <c r="KA76" i="4"/>
  <c r="EL51" i="4"/>
  <c r="JC30" i="4"/>
  <c r="U30" i="4"/>
  <c r="R76" i="4"/>
  <c r="JC51" i="4"/>
  <c r="GL76" i="4"/>
  <c r="U51" i="4"/>
  <c r="EL30" i="4"/>
</calcChain>
</file>

<file path=xl/sharedStrings.xml><?xml version="1.0" encoding="utf-8"?>
<sst xmlns="http://schemas.openxmlformats.org/spreadsheetml/2006/main" count="288" uniqueCount="143">
  <si>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</si>
  <si>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</si>
  <si>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</si>
  <si>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</si>
  <si>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</si>
  <si>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</si>
  <si>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</si>
  <si>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</si>
  <si>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</si>
  <si>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</si>
  <si>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</si>
  <si>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</si>
  <si>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</si>
  <si>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</si>
  <si>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</si>
  <si>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</si>
  <si>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</si>
  <si>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</si>
  <si>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</si>
  <si>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</si>
  <si>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</si>
  <si>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</si>
  <si>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</si>
  <si>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</si>
  <si>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</si>
  <si>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</si>
  <si>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</si>
  <si>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</si>
  <si>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</si>
  <si>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</si>
  <si>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</si>
  <si>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</si>
  <si>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</si>
  <si>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</si>
  <si>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</si>
  <si>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</si>
  <si>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</si>
  <si>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</si>
  <si>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</si>
  <si>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</si>
  <si>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</si>
  <si>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</si>
  <si>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</si>
  <si>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</si>
  <si>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</si>
  <si>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</si>
  <si>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</si>
  <si>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</si>
  <si>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</si>
  <si>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</si>
  <si>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</si>
  <si>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</si>
  <si>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</si>
  <si>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</si>
  <si>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</si>
  <si>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</si>
  <si>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</si>
  <si>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</si>
  <si>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</si>
  <si>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</si>
  <si>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</si>
  <si>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</si>
  <si>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</si>
  <si>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</si>
  <si>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</si>
  <si>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</si>
  <si>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</si>
  <si>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</si>
  <si>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</si>
  <si>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</si>
  <si>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</si>
  <si>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</si>
  <si>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</si>
  <si>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</si>
  <si>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</si>
  <si>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</si>
  <si>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</si>
  <si>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</si>
  <si>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</si>
  <si>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</si>
  <si>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</si>
  <si>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</si>
  <si>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</si>
  <si>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</si>
  <si>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</si>
  <si>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</si>
  <si>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</si>
  <si>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</si>
  <si>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</si>
  <si>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</si>
  <si>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</si>
  <si>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</si>
  <si>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</si>
  <si>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</si>
  <si>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</si>
  <si>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</si>
  <si>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</si>
  <si>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</si>
  <si>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</si>
  <si>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</si>
  <si>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</si>
  <si>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</si>
  <si>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</si>
  <si>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</si>
  <si>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</si>
  <si>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</si>
  <si>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</si>
  <si>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</si>
  <si>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</si>
  <si>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</si>
  <si>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</si>
  <si>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</si>
  <si>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当該値(N-1)</t>
    <phoneticPr fontId="6"/>
  </si>
  <si>
    <t>当該値(N)</t>
    <phoneticPr fontId="6"/>
  </si>
  <si>
    <t>当該値(N-2)</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</si>
  <si>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</si>
  <si>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</si>
  <si>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</si>
  <si>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</si>
  <si>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</si>
  <si>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</si>
  <si>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</si>
  <si>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塩草地下駐車場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</si>
  <si>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</si>
  <si>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</si>
  <si>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</si>
  <si>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</si>
  <si>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</si>
  <si>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</si>
  <si>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</si>
  <si>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</si>
  <si>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</si>
  <si>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</si>
  <si>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</si>
  <si>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</si>
  <si>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</si>
  <si>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</si>
  <si>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</si>
  <si>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</si>
  <si>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⑪収容台数に対する一日当たり平均駐車台数の割合をいいます。
　類似施設と比較し数値が低くなっておりますが、塩草地下駐車所は大阪市内の繁華街に近接しており、長時間利用の車両が多いことが要因です。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29" eb="31">
      <t>ルイジ</t>
    </rPh>
    <rPh sb="31" eb="33">
      <t>シセツ</t>
    </rPh>
    <rPh sb="35" eb="37">
      <t>ヒカク</t>
    </rPh>
    <phoneticPr fontId="16"/>
  </si>
  <si>
    <t>・各種利用促進策を実施し、効率的な駐車場運営を行っています。
・今後は起債償還額も少額となっていくことから、維持管理コストを適切な金額に抑えることで、単年度当たりの収支状況がより改善していくものと思われます。
・塩草地下駐車場は、大阪市駐車基本計画を基に市内の路上駐車違反防止のため本市が管理運営を行っており、今後も同目的達成のため、本市が管理を継続していく方針です。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106" eb="108">
      <t>シオクサ</t>
    </rPh>
    <rPh sb="108" eb="110">
      <t>チカ</t>
    </rPh>
    <phoneticPr fontId="16"/>
  </si>
  <si>
    <t xml:space="preserve">・①収益的収支比率は、黒字であれば100％以上となる指標です。類似施設との比較では、低い水準となっておりますが、経年比較で見た場合に、料金改定等の利用促進策が影響し、増加傾向にあります
・②③他会計補助金は発生しておりません。
・④売上高GOP比率は、施設の営業に関する収益性を表す指標です。類似施設と比較した場合に、高い水準を維持しています。
・⑤EBITDAとは、営業収益と同様、その経年の推移を見て企業の収益が継続して成長しているかどうかを判断するための指標です。類似施設と比べて低い水準となっております。
</t>
    <rPh sb="31" eb="33">
      <t>ルイジ</t>
    </rPh>
    <rPh sb="33" eb="35">
      <t>シセツ</t>
    </rPh>
    <rPh sb="37" eb="39">
      <t>ヒカク</t>
    </rPh>
    <rPh sb="42" eb="43">
      <t>ヒク</t>
    </rPh>
    <rPh sb="44" eb="46">
      <t>スイジュン</t>
    </rPh>
    <rPh sb="56" eb="58">
      <t>ケイネン</t>
    </rPh>
    <rPh sb="58" eb="60">
      <t>ヒカク</t>
    </rPh>
    <rPh sb="61" eb="62">
      <t>ミ</t>
    </rPh>
    <rPh sb="63" eb="65">
      <t>バアイ</t>
    </rPh>
    <rPh sb="67" eb="69">
      <t>リョウキン</t>
    </rPh>
    <rPh sb="69" eb="71">
      <t>カイテイ</t>
    </rPh>
    <rPh sb="71" eb="72">
      <t>トウ</t>
    </rPh>
    <rPh sb="73" eb="75">
      <t>リヨウ</t>
    </rPh>
    <rPh sb="75" eb="77">
      <t>ソクシン</t>
    </rPh>
    <rPh sb="77" eb="78">
      <t>サク</t>
    </rPh>
    <rPh sb="79" eb="81">
      <t>エイキョウ</t>
    </rPh>
    <rPh sb="83" eb="85">
      <t>ゾウカ</t>
    </rPh>
    <rPh sb="85" eb="87">
      <t>ケイコウ</t>
    </rPh>
    <rPh sb="146" eb="148">
      <t>ルイジ</t>
    </rPh>
    <rPh sb="148" eb="150">
      <t>シセツ</t>
    </rPh>
    <rPh sb="151" eb="153">
      <t>ヒカク</t>
    </rPh>
    <rPh sb="155" eb="157">
      <t>バアイ</t>
    </rPh>
    <rPh sb="159" eb="160">
      <t>タカ</t>
    </rPh>
    <rPh sb="161" eb="163">
      <t>スイジュン</t>
    </rPh>
    <rPh sb="164" eb="166">
      <t>イジ</t>
    </rPh>
    <phoneticPr fontId="16"/>
  </si>
  <si>
    <t>・⑦塩草地下駐車場は道路付属物（道路法第2条第2項）であり、敷地の地価を計上しておりません。
・⑧設備投資見込額は、今後10年間で見込む建設改良費・修繕費等の金額です。塩草地下駐車場については、今後起債償還額も減少していくことから、駐車場収入で更新費用を賄っていくことが可能です。（設備投資見込額はH30.7.23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2" eb="4">
      <t>シオクサ</t>
    </rPh>
    <rPh sb="84" eb="86">
      <t>シオクサ</t>
    </rPh>
    <rPh sb="86" eb="88">
      <t>チカ</t>
    </rPh>
    <rPh sb="233" eb="235">
      <t>キサイ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</si>
</sst>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3" fillId="0" borderId="13" xfId="0" applyFont="1" applyBorder="1" applyAlignment="1">
      <alignment horizontal="center" vertical="center" shrinkToFi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179"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13" fillId="0" borderId="13" xfId="0" applyNumberFormat="1" applyFont="1" applyBorder="1" applyAlignment="1" applyProtection="1">
      <alignment horizontal="center" vertical="center" shrinkToFit="1"/>
      <protection hidden="1"/>
    </xf>
    <xf numFmtId="0" fontId="5" fillId="0" borderId="1"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41</c:v>
                </c:pt>
                <c:pt idx="1">
                  <c:v>39</c:v>
                </c:pt>
                <c:pt idx="2">
                  <c:v>43</c:v>
                </c:pt>
                <c:pt idx="3">
                  <c:v>60</c:v>
                </c:pt>
                <c:pt idx="4">
                  <c:v>84.2</c:v>
                </c:pt>
              </c:numCache>
            </c:numRef>
          </c:val>
          <c:extLst xmlns:c16r2="http://schemas.microsoft.com/office/drawing/2015/06/chart">
            <c:ext xmlns:c16="http://schemas.microsoft.com/office/drawing/2014/chart" uri="{C3380CC4-5D6E-409C-BE32-E72D297353CC}">
              <c16:uniqueId val="{00000000-1858-49C5-AC1A-FD9DA57B690B}"/>
            </c:ext>
          </c:extLst>
        </c:ser>
        <c:dLbls>
          <c:showLegendKey val="0"/>
          <c:showVal val="0"/>
          <c:showCatName val="0"/>
          <c:showSerName val="0"/>
          <c:showPercent val="0"/>
          <c:showBubbleSize val="0"/>
        </c:dLbls>
        <c:gapWidth val="150"/>
        <c:axId val="142876816"/>
        <c:axId val="14287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1858-49C5-AC1A-FD9DA57B690B}"/>
            </c:ext>
          </c:extLst>
        </c:ser>
        <c:dLbls>
          <c:showLegendKey val="0"/>
          <c:showVal val="0"/>
          <c:showCatName val="0"/>
          <c:showSerName val="0"/>
          <c:showPercent val="0"/>
          <c:showBubbleSize val="0"/>
        </c:dLbls>
        <c:marker val="1"/>
        <c:smooth val="0"/>
        <c:axId val="142876816"/>
        <c:axId val="142875248"/>
      </c:lineChart>
      <c:dateAx>
        <c:axId val="142876816"/>
        <c:scaling>
          <c:orientation val="minMax"/>
        </c:scaling>
        <c:delete val="1"/>
        <c:axPos val="b"/>
        <c:numFmt formatCode="ge" sourceLinked="1"/>
        <c:majorTickMark val="none"/>
        <c:minorTickMark val="none"/>
        <c:tickLblPos val="none"/>
        <c:crossAx val="142875248"/>
        <c:crosses val="autoZero"/>
        <c:auto val="1"/>
        <c:lblOffset val="100"/>
        <c:baseTimeUnit val="years"/>
      </c:dateAx>
      <c:valAx>
        <c:axId val="14287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7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690.2</c:v>
                </c:pt>
                <c:pt idx="1">
                  <c:v>443</c:v>
                </c:pt>
                <c:pt idx="2">
                  <c:v>267.89999999999998</c:v>
                </c:pt>
                <c:pt idx="3">
                  <c:v>121.5</c:v>
                </c:pt>
                <c:pt idx="4">
                  <c:v>72.099999999999994</c:v>
                </c:pt>
              </c:numCache>
            </c:numRef>
          </c:val>
          <c:extLst xmlns:c16r2="http://schemas.microsoft.com/office/drawing/2015/06/chart">
            <c:ext xmlns:c16="http://schemas.microsoft.com/office/drawing/2014/chart" uri="{C3380CC4-5D6E-409C-BE32-E72D297353CC}">
              <c16:uniqueId val="{00000000-F7B9-475E-A799-4E202F4CED3C}"/>
            </c:ext>
          </c:extLst>
        </c:ser>
        <c:dLbls>
          <c:showLegendKey val="0"/>
          <c:showVal val="0"/>
          <c:showCatName val="0"/>
          <c:showSerName val="0"/>
          <c:showPercent val="0"/>
          <c:showBubbleSize val="0"/>
        </c:dLbls>
        <c:gapWidth val="150"/>
        <c:axId val="492454464"/>
        <c:axId val="4924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F7B9-475E-A799-4E202F4CED3C}"/>
            </c:ext>
          </c:extLst>
        </c:ser>
        <c:dLbls>
          <c:showLegendKey val="0"/>
          <c:showVal val="0"/>
          <c:showCatName val="0"/>
          <c:showSerName val="0"/>
          <c:showPercent val="0"/>
          <c:showBubbleSize val="0"/>
        </c:dLbls>
        <c:marker val="1"/>
        <c:smooth val="0"/>
        <c:axId val="492454464"/>
        <c:axId val="492459952"/>
      </c:lineChart>
      <c:dateAx>
        <c:axId val="492454464"/>
        <c:scaling>
          <c:orientation val="minMax"/>
        </c:scaling>
        <c:delete val="1"/>
        <c:axPos val="b"/>
        <c:numFmt formatCode="ge" sourceLinked="1"/>
        <c:majorTickMark val="none"/>
        <c:minorTickMark val="none"/>
        <c:tickLblPos val="none"/>
        <c:crossAx val="492459952"/>
        <c:crosses val="autoZero"/>
        <c:auto val="1"/>
        <c:lblOffset val="100"/>
        <c:baseTimeUnit val="years"/>
      </c:dateAx>
      <c:valAx>
        <c:axId val="49245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4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957-4482-ABB9-08C2B3ACB27B}"/>
            </c:ext>
          </c:extLst>
        </c:ser>
        <c:dLbls>
          <c:showLegendKey val="0"/>
          <c:showVal val="0"/>
          <c:showCatName val="0"/>
          <c:showSerName val="0"/>
          <c:showPercent val="0"/>
          <c:showBubbleSize val="0"/>
        </c:dLbls>
        <c:gapWidth val="150"/>
        <c:axId val="492460344"/>
        <c:axId val="49245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957-4482-ABB9-08C2B3ACB27B}"/>
            </c:ext>
          </c:extLst>
        </c:ser>
        <c:dLbls>
          <c:showLegendKey val="0"/>
          <c:showVal val="0"/>
          <c:showCatName val="0"/>
          <c:showSerName val="0"/>
          <c:showPercent val="0"/>
          <c:showBubbleSize val="0"/>
        </c:dLbls>
        <c:marker val="1"/>
        <c:smooth val="0"/>
        <c:axId val="492460344"/>
        <c:axId val="492454856"/>
      </c:lineChart>
      <c:dateAx>
        <c:axId val="492460344"/>
        <c:scaling>
          <c:orientation val="minMax"/>
        </c:scaling>
        <c:delete val="1"/>
        <c:axPos val="b"/>
        <c:numFmt formatCode="ge" sourceLinked="1"/>
        <c:majorTickMark val="none"/>
        <c:minorTickMark val="none"/>
        <c:tickLblPos val="none"/>
        <c:crossAx val="492454856"/>
        <c:crosses val="autoZero"/>
        <c:auto val="1"/>
        <c:lblOffset val="100"/>
        <c:baseTimeUnit val="years"/>
      </c:dateAx>
      <c:valAx>
        <c:axId val="49245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46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1DA-48E4-9E18-148C16173D82}"/>
            </c:ext>
          </c:extLst>
        </c:ser>
        <c:dLbls>
          <c:showLegendKey val="0"/>
          <c:showVal val="0"/>
          <c:showCatName val="0"/>
          <c:showSerName val="0"/>
          <c:showPercent val="0"/>
          <c:showBubbleSize val="0"/>
        </c:dLbls>
        <c:gapWidth val="150"/>
        <c:axId val="492457992"/>
        <c:axId val="49245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1DA-48E4-9E18-148C16173D82}"/>
            </c:ext>
          </c:extLst>
        </c:ser>
        <c:dLbls>
          <c:showLegendKey val="0"/>
          <c:showVal val="0"/>
          <c:showCatName val="0"/>
          <c:showSerName val="0"/>
          <c:showPercent val="0"/>
          <c:showBubbleSize val="0"/>
        </c:dLbls>
        <c:marker val="1"/>
        <c:smooth val="0"/>
        <c:axId val="492457992"/>
        <c:axId val="492458384"/>
      </c:lineChart>
      <c:dateAx>
        <c:axId val="492457992"/>
        <c:scaling>
          <c:orientation val="minMax"/>
        </c:scaling>
        <c:delete val="1"/>
        <c:axPos val="b"/>
        <c:numFmt formatCode="ge" sourceLinked="1"/>
        <c:majorTickMark val="none"/>
        <c:minorTickMark val="none"/>
        <c:tickLblPos val="none"/>
        <c:crossAx val="492458384"/>
        <c:crosses val="autoZero"/>
        <c:auto val="1"/>
        <c:lblOffset val="100"/>
        <c:baseTimeUnit val="years"/>
      </c:dateAx>
      <c:valAx>
        <c:axId val="49245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45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6B-4485-BFB3-CA53F23DB679}"/>
            </c:ext>
          </c:extLst>
        </c:ser>
        <c:dLbls>
          <c:showLegendKey val="0"/>
          <c:showVal val="0"/>
          <c:showCatName val="0"/>
          <c:showSerName val="0"/>
          <c:showPercent val="0"/>
          <c:showBubbleSize val="0"/>
        </c:dLbls>
        <c:gapWidth val="150"/>
        <c:axId val="492456424"/>
        <c:axId val="49245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B36B-4485-BFB3-CA53F23DB679}"/>
            </c:ext>
          </c:extLst>
        </c:ser>
        <c:dLbls>
          <c:showLegendKey val="0"/>
          <c:showVal val="0"/>
          <c:showCatName val="0"/>
          <c:showSerName val="0"/>
          <c:showPercent val="0"/>
          <c:showBubbleSize val="0"/>
        </c:dLbls>
        <c:marker val="1"/>
        <c:smooth val="0"/>
        <c:axId val="492456424"/>
        <c:axId val="492453288"/>
      </c:lineChart>
      <c:dateAx>
        <c:axId val="492456424"/>
        <c:scaling>
          <c:orientation val="minMax"/>
        </c:scaling>
        <c:delete val="1"/>
        <c:axPos val="b"/>
        <c:numFmt formatCode="ge" sourceLinked="1"/>
        <c:majorTickMark val="none"/>
        <c:minorTickMark val="none"/>
        <c:tickLblPos val="none"/>
        <c:crossAx val="492453288"/>
        <c:crosses val="autoZero"/>
        <c:auto val="1"/>
        <c:lblOffset val="100"/>
        <c:baseTimeUnit val="years"/>
      </c:dateAx>
      <c:valAx>
        <c:axId val="49245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45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48-4022-8C9F-31A903142649}"/>
            </c:ext>
          </c:extLst>
        </c:ser>
        <c:dLbls>
          <c:showLegendKey val="0"/>
          <c:showVal val="0"/>
          <c:showCatName val="0"/>
          <c:showSerName val="0"/>
          <c:showPercent val="0"/>
          <c:showBubbleSize val="0"/>
        </c:dLbls>
        <c:gapWidth val="150"/>
        <c:axId val="492457600"/>
        <c:axId val="49245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FA48-4022-8C9F-31A903142649}"/>
            </c:ext>
          </c:extLst>
        </c:ser>
        <c:dLbls>
          <c:showLegendKey val="0"/>
          <c:showVal val="0"/>
          <c:showCatName val="0"/>
          <c:showSerName val="0"/>
          <c:showPercent val="0"/>
          <c:showBubbleSize val="0"/>
        </c:dLbls>
        <c:marker val="1"/>
        <c:smooth val="0"/>
        <c:axId val="492457600"/>
        <c:axId val="492455640"/>
      </c:lineChart>
      <c:dateAx>
        <c:axId val="492457600"/>
        <c:scaling>
          <c:orientation val="minMax"/>
        </c:scaling>
        <c:delete val="1"/>
        <c:axPos val="b"/>
        <c:numFmt formatCode="ge" sourceLinked="1"/>
        <c:majorTickMark val="none"/>
        <c:minorTickMark val="none"/>
        <c:tickLblPos val="none"/>
        <c:crossAx val="492455640"/>
        <c:crosses val="autoZero"/>
        <c:auto val="1"/>
        <c:lblOffset val="100"/>
        <c:baseTimeUnit val="years"/>
      </c:dateAx>
      <c:valAx>
        <c:axId val="492455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24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72.900000000000006</c:v>
                </c:pt>
                <c:pt idx="1">
                  <c:v>78.900000000000006</c:v>
                </c:pt>
                <c:pt idx="2">
                  <c:v>78.900000000000006</c:v>
                </c:pt>
                <c:pt idx="3">
                  <c:v>79.7</c:v>
                </c:pt>
                <c:pt idx="4">
                  <c:v>78.2</c:v>
                </c:pt>
              </c:numCache>
            </c:numRef>
          </c:val>
          <c:extLst xmlns:c16r2="http://schemas.microsoft.com/office/drawing/2015/06/chart">
            <c:ext xmlns:c16="http://schemas.microsoft.com/office/drawing/2014/chart" uri="{C3380CC4-5D6E-409C-BE32-E72D297353CC}">
              <c16:uniqueId val="{00000000-5A83-498D-9823-56737FEDC830}"/>
            </c:ext>
          </c:extLst>
        </c:ser>
        <c:dLbls>
          <c:showLegendKey val="0"/>
          <c:showVal val="0"/>
          <c:showCatName val="0"/>
          <c:showSerName val="0"/>
          <c:showPercent val="0"/>
          <c:showBubbleSize val="0"/>
        </c:dLbls>
        <c:gapWidth val="150"/>
        <c:axId val="181716192"/>
        <c:axId val="1817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5A83-498D-9823-56737FEDC830}"/>
            </c:ext>
          </c:extLst>
        </c:ser>
        <c:dLbls>
          <c:showLegendKey val="0"/>
          <c:showVal val="0"/>
          <c:showCatName val="0"/>
          <c:showSerName val="0"/>
          <c:showPercent val="0"/>
          <c:showBubbleSize val="0"/>
        </c:dLbls>
        <c:marker val="1"/>
        <c:smooth val="0"/>
        <c:axId val="181716192"/>
        <c:axId val="181714624"/>
      </c:lineChart>
      <c:dateAx>
        <c:axId val="181716192"/>
        <c:scaling>
          <c:orientation val="minMax"/>
        </c:scaling>
        <c:delete val="1"/>
        <c:axPos val="b"/>
        <c:numFmt formatCode="ge" sourceLinked="1"/>
        <c:majorTickMark val="none"/>
        <c:minorTickMark val="none"/>
        <c:tickLblPos val="none"/>
        <c:crossAx val="181714624"/>
        <c:crosses val="autoZero"/>
        <c:auto val="1"/>
        <c:lblOffset val="100"/>
        <c:baseTimeUnit val="years"/>
      </c:dateAx>
      <c:valAx>
        <c:axId val="18171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71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40</c:v>
                </c:pt>
                <c:pt idx="1">
                  <c:v>24</c:v>
                </c:pt>
                <c:pt idx="2">
                  <c:v>30</c:v>
                </c:pt>
                <c:pt idx="3">
                  <c:v>40</c:v>
                </c:pt>
                <c:pt idx="4">
                  <c:v>30</c:v>
                </c:pt>
              </c:numCache>
            </c:numRef>
          </c:val>
          <c:extLst xmlns:c16r2="http://schemas.microsoft.com/office/drawing/2015/06/chart">
            <c:ext xmlns:c16="http://schemas.microsoft.com/office/drawing/2014/chart" uri="{C3380CC4-5D6E-409C-BE32-E72D297353CC}">
              <c16:uniqueId val="{00000000-B1F9-487C-A1DC-A48CF190236F}"/>
            </c:ext>
          </c:extLst>
        </c:ser>
        <c:dLbls>
          <c:showLegendKey val="0"/>
          <c:showVal val="0"/>
          <c:showCatName val="0"/>
          <c:showSerName val="0"/>
          <c:showPercent val="0"/>
          <c:showBubbleSize val="0"/>
        </c:dLbls>
        <c:gapWidth val="150"/>
        <c:axId val="181716976"/>
        <c:axId val="1817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B1F9-487C-A1DC-A48CF190236F}"/>
            </c:ext>
          </c:extLst>
        </c:ser>
        <c:dLbls>
          <c:showLegendKey val="0"/>
          <c:showVal val="0"/>
          <c:showCatName val="0"/>
          <c:showSerName val="0"/>
          <c:showPercent val="0"/>
          <c:showBubbleSize val="0"/>
        </c:dLbls>
        <c:marker val="1"/>
        <c:smooth val="0"/>
        <c:axId val="181716976"/>
        <c:axId val="181719328"/>
      </c:lineChart>
      <c:dateAx>
        <c:axId val="181716976"/>
        <c:scaling>
          <c:orientation val="minMax"/>
        </c:scaling>
        <c:delete val="1"/>
        <c:axPos val="b"/>
        <c:numFmt formatCode="ge" sourceLinked="1"/>
        <c:majorTickMark val="none"/>
        <c:minorTickMark val="none"/>
        <c:tickLblPos val="none"/>
        <c:crossAx val="181719328"/>
        <c:crosses val="autoZero"/>
        <c:auto val="1"/>
        <c:lblOffset val="100"/>
        <c:baseTimeUnit val="years"/>
      </c:dateAx>
      <c:valAx>
        <c:axId val="18171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71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17354</c:v>
                </c:pt>
                <c:pt idx="1">
                  <c:v>12081</c:v>
                </c:pt>
                <c:pt idx="2">
                  <c:v>12990</c:v>
                </c:pt>
                <c:pt idx="3">
                  <c:v>15090</c:v>
                </c:pt>
                <c:pt idx="4">
                  <c:v>10735</c:v>
                </c:pt>
              </c:numCache>
            </c:numRef>
          </c:val>
          <c:extLst xmlns:c16r2="http://schemas.microsoft.com/office/drawing/2015/06/chart">
            <c:ext xmlns:c16="http://schemas.microsoft.com/office/drawing/2014/chart" uri="{C3380CC4-5D6E-409C-BE32-E72D297353CC}">
              <c16:uniqueId val="{00000000-7A8F-460F-91F6-4DFA14798030}"/>
            </c:ext>
          </c:extLst>
        </c:ser>
        <c:dLbls>
          <c:showLegendKey val="0"/>
          <c:showVal val="0"/>
          <c:showCatName val="0"/>
          <c:showSerName val="0"/>
          <c:showPercent val="0"/>
          <c:showBubbleSize val="0"/>
        </c:dLbls>
        <c:gapWidth val="150"/>
        <c:axId val="181718544"/>
        <c:axId val="18172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7A8F-460F-91F6-4DFA14798030}"/>
            </c:ext>
          </c:extLst>
        </c:ser>
        <c:dLbls>
          <c:showLegendKey val="0"/>
          <c:showVal val="0"/>
          <c:showCatName val="0"/>
          <c:showSerName val="0"/>
          <c:showPercent val="0"/>
          <c:showBubbleSize val="0"/>
        </c:dLbls>
        <c:marker val="1"/>
        <c:smooth val="0"/>
        <c:axId val="181718544"/>
        <c:axId val="181720112"/>
      </c:lineChart>
      <c:dateAx>
        <c:axId val="181718544"/>
        <c:scaling>
          <c:orientation val="minMax"/>
        </c:scaling>
        <c:delete val="1"/>
        <c:axPos val="b"/>
        <c:numFmt formatCode="ge" sourceLinked="1"/>
        <c:majorTickMark val="none"/>
        <c:minorTickMark val="none"/>
        <c:tickLblPos val="none"/>
        <c:crossAx val="181720112"/>
        <c:crosses val="autoZero"/>
        <c:auto val="1"/>
        <c:lblOffset val="100"/>
        <c:baseTimeUnit val="years"/>
      </c:dateAx>
      <c:valAx>
        <c:axId val="181720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71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0" zoomScaleNormal="100" zoomScaleSheetLayoutView="70" workbookViewId="0">
      <selection activeCell="ND49" sqref="ND49:NR64"/>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大阪府大阪市　塩草地下駐車場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5050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133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03" t="s">
        <v>141</v>
      </c>
      <c r="NE15" s="104"/>
      <c r="NF15" s="104"/>
      <c r="NG15" s="104"/>
      <c r="NH15" s="104"/>
      <c r="NI15" s="104"/>
      <c r="NJ15" s="104"/>
      <c r="NK15" s="104"/>
      <c r="NL15" s="104"/>
      <c r="NM15" s="104"/>
      <c r="NN15" s="104"/>
      <c r="NO15" s="104"/>
      <c r="NP15" s="104"/>
      <c r="NQ15" s="104"/>
      <c r="NR15" s="105"/>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41</v>
      </c>
      <c r="V31" s="110"/>
      <c r="W31" s="110"/>
      <c r="X31" s="110"/>
      <c r="Y31" s="110"/>
      <c r="Z31" s="110"/>
      <c r="AA31" s="110"/>
      <c r="AB31" s="110"/>
      <c r="AC31" s="110"/>
      <c r="AD31" s="110"/>
      <c r="AE31" s="110"/>
      <c r="AF31" s="110"/>
      <c r="AG31" s="110"/>
      <c r="AH31" s="110"/>
      <c r="AI31" s="110"/>
      <c r="AJ31" s="110"/>
      <c r="AK31" s="110"/>
      <c r="AL31" s="110"/>
      <c r="AM31" s="110"/>
      <c r="AN31" s="110">
        <f>データ!Z7</f>
        <v>39</v>
      </c>
      <c r="AO31" s="110"/>
      <c r="AP31" s="110"/>
      <c r="AQ31" s="110"/>
      <c r="AR31" s="110"/>
      <c r="AS31" s="110"/>
      <c r="AT31" s="110"/>
      <c r="AU31" s="110"/>
      <c r="AV31" s="110"/>
      <c r="AW31" s="110"/>
      <c r="AX31" s="110"/>
      <c r="AY31" s="110"/>
      <c r="AZ31" s="110"/>
      <c r="BA31" s="110"/>
      <c r="BB31" s="110"/>
      <c r="BC31" s="110"/>
      <c r="BD31" s="110"/>
      <c r="BE31" s="110"/>
      <c r="BF31" s="110"/>
      <c r="BG31" s="110">
        <f>データ!AA7</f>
        <v>43</v>
      </c>
      <c r="BH31" s="110"/>
      <c r="BI31" s="110"/>
      <c r="BJ31" s="110"/>
      <c r="BK31" s="110"/>
      <c r="BL31" s="110"/>
      <c r="BM31" s="110"/>
      <c r="BN31" s="110"/>
      <c r="BO31" s="110"/>
      <c r="BP31" s="110"/>
      <c r="BQ31" s="110"/>
      <c r="BR31" s="110"/>
      <c r="BS31" s="110"/>
      <c r="BT31" s="110"/>
      <c r="BU31" s="110"/>
      <c r="BV31" s="110"/>
      <c r="BW31" s="110"/>
      <c r="BX31" s="110"/>
      <c r="BY31" s="110"/>
      <c r="BZ31" s="110">
        <f>データ!AB7</f>
        <v>60</v>
      </c>
      <c r="CA31" s="110"/>
      <c r="CB31" s="110"/>
      <c r="CC31" s="110"/>
      <c r="CD31" s="110"/>
      <c r="CE31" s="110"/>
      <c r="CF31" s="110"/>
      <c r="CG31" s="110"/>
      <c r="CH31" s="110"/>
      <c r="CI31" s="110"/>
      <c r="CJ31" s="110"/>
      <c r="CK31" s="110"/>
      <c r="CL31" s="110"/>
      <c r="CM31" s="110"/>
      <c r="CN31" s="110"/>
      <c r="CO31" s="110"/>
      <c r="CP31" s="110"/>
      <c r="CQ31" s="110"/>
      <c r="CR31" s="110"/>
      <c r="CS31" s="110">
        <f>データ!AC7</f>
        <v>84.2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72.900000000000006</v>
      </c>
      <c r="JD31" s="81"/>
      <c r="JE31" s="81"/>
      <c r="JF31" s="81"/>
      <c r="JG31" s="81"/>
      <c r="JH31" s="81"/>
      <c r="JI31" s="81"/>
      <c r="JJ31" s="81"/>
      <c r="JK31" s="81"/>
      <c r="JL31" s="81"/>
      <c r="JM31" s="81"/>
      <c r="JN31" s="81"/>
      <c r="JO31" s="81"/>
      <c r="JP31" s="81"/>
      <c r="JQ31" s="81"/>
      <c r="JR31" s="81"/>
      <c r="JS31" s="81"/>
      <c r="JT31" s="81"/>
      <c r="JU31" s="82"/>
      <c r="JV31" s="80">
        <f>データ!DL7</f>
        <v>78.900000000000006</v>
      </c>
      <c r="JW31" s="81"/>
      <c r="JX31" s="81"/>
      <c r="JY31" s="81"/>
      <c r="JZ31" s="81"/>
      <c r="KA31" s="81"/>
      <c r="KB31" s="81"/>
      <c r="KC31" s="81"/>
      <c r="KD31" s="81"/>
      <c r="KE31" s="81"/>
      <c r="KF31" s="81"/>
      <c r="KG31" s="81"/>
      <c r="KH31" s="81"/>
      <c r="KI31" s="81"/>
      <c r="KJ31" s="81"/>
      <c r="KK31" s="81"/>
      <c r="KL31" s="81"/>
      <c r="KM31" s="81"/>
      <c r="KN31" s="82"/>
      <c r="KO31" s="80">
        <f>データ!DM7</f>
        <v>78.900000000000006</v>
      </c>
      <c r="KP31" s="81"/>
      <c r="KQ31" s="81"/>
      <c r="KR31" s="81"/>
      <c r="KS31" s="81"/>
      <c r="KT31" s="81"/>
      <c r="KU31" s="81"/>
      <c r="KV31" s="81"/>
      <c r="KW31" s="81"/>
      <c r="KX31" s="81"/>
      <c r="KY31" s="81"/>
      <c r="KZ31" s="81"/>
      <c r="LA31" s="81"/>
      <c r="LB31" s="81"/>
      <c r="LC31" s="81"/>
      <c r="LD31" s="81"/>
      <c r="LE31" s="81"/>
      <c r="LF31" s="81"/>
      <c r="LG31" s="82"/>
      <c r="LH31" s="80">
        <f>データ!DN7</f>
        <v>79.7</v>
      </c>
      <c r="LI31" s="81"/>
      <c r="LJ31" s="81"/>
      <c r="LK31" s="81"/>
      <c r="LL31" s="81"/>
      <c r="LM31" s="81"/>
      <c r="LN31" s="81"/>
      <c r="LO31" s="81"/>
      <c r="LP31" s="81"/>
      <c r="LQ31" s="81"/>
      <c r="LR31" s="81"/>
      <c r="LS31" s="81"/>
      <c r="LT31" s="81"/>
      <c r="LU31" s="81"/>
      <c r="LV31" s="81"/>
      <c r="LW31" s="81"/>
      <c r="LX31" s="81"/>
      <c r="LY31" s="81"/>
      <c r="LZ31" s="82"/>
      <c r="MA31" s="80">
        <f>データ!DO7</f>
        <v>78.2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142</v>
      </c>
      <c r="NE32" s="104"/>
      <c r="NF32" s="104"/>
      <c r="NG32" s="104"/>
      <c r="NH32" s="104"/>
      <c r="NI32" s="104"/>
      <c r="NJ32" s="104"/>
      <c r="NK32" s="104"/>
      <c r="NL32" s="104"/>
      <c r="NM32" s="104"/>
      <c r="NN32" s="104"/>
      <c r="NO32" s="104"/>
      <c r="NP32" s="104"/>
      <c r="NQ32" s="104"/>
      <c r="NR32" s="105"/>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139</v>
      </c>
      <c r="NE49" s="104"/>
      <c r="NF49" s="104"/>
      <c r="NG49" s="104"/>
      <c r="NH49" s="104"/>
      <c r="NI49" s="104"/>
      <c r="NJ49" s="104"/>
      <c r="NK49" s="104"/>
      <c r="NL49" s="104"/>
      <c r="NM49" s="104"/>
      <c r="NN49" s="104"/>
      <c r="NO49" s="104"/>
      <c r="NP49" s="104"/>
      <c r="NQ49" s="104"/>
      <c r="NR49" s="105"/>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40</v>
      </c>
      <c r="EM52" s="110"/>
      <c r="EN52" s="110"/>
      <c r="EO52" s="110"/>
      <c r="EP52" s="110"/>
      <c r="EQ52" s="110"/>
      <c r="ER52" s="110"/>
      <c r="ES52" s="110"/>
      <c r="ET52" s="110"/>
      <c r="EU52" s="110"/>
      <c r="EV52" s="110"/>
      <c r="EW52" s="110"/>
      <c r="EX52" s="110"/>
      <c r="EY52" s="110"/>
      <c r="EZ52" s="110"/>
      <c r="FA52" s="110"/>
      <c r="FB52" s="110"/>
      <c r="FC52" s="110"/>
      <c r="FD52" s="110"/>
      <c r="FE52" s="110">
        <f>データ!BG7</f>
        <v>24</v>
      </c>
      <c r="FF52" s="110"/>
      <c r="FG52" s="110"/>
      <c r="FH52" s="110"/>
      <c r="FI52" s="110"/>
      <c r="FJ52" s="110"/>
      <c r="FK52" s="110"/>
      <c r="FL52" s="110"/>
      <c r="FM52" s="110"/>
      <c r="FN52" s="110"/>
      <c r="FO52" s="110"/>
      <c r="FP52" s="110"/>
      <c r="FQ52" s="110"/>
      <c r="FR52" s="110"/>
      <c r="FS52" s="110"/>
      <c r="FT52" s="110"/>
      <c r="FU52" s="110"/>
      <c r="FV52" s="110"/>
      <c r="FW52" s="110"/>
      <c r="FX52" s="110">
        <f>データ!BH7</f>
        <v>30</v>
      </c>
      <c r="FY52" s="110"/>
      <c r="FZ52" s="110"/>
      <c r="GA52" s="110"/>
      <c r="GB52" s="110"/>
      <c r="GC52" s="110"/>
      <c r="GD52" s="110"/>
      <c r="GE52" s="110"/>
      <c r="GF52" s="110"/>
      <c r="GG52" s="110"/>
      <c r="GH52" s="110"/>
      <c r="GI52" s="110"/>
      <c r="GJ52" s="110"/>
      <c r="GK52" s="110"/>
      <c r="GL52" s="110"/>
      <c r="GM52" s="110"/>
      <c r="GN52" s="110"/>
      <c r="GO52" s="110"/>
      <c r="GP52" s="110"/>
      <c r="GQ52" s="110">
        <f>データ!BI7</f>
        <v>40</v>
      </c>
      <c r="GR52" s="110"/>
      <c r="GS52" s="110"/>
      <c r="GT52" s="110"/>
      <c r="GU52" s="110"/>
      <c r="GV52" s="110"/>
      <c r="GW52" s="110"/>
      <c r="GX52" s="110"/>
      <c r="GY52" s="110"/>
      <c r="GZ52" s="110"/>
      <c r="HA52" s="110"/>
      <c r="HB52" s="110"/>
      <c r="HC52" s="110"/>
      <c r="HD52" s="110"/>
      <c r="HE52" s="110"/>
      <c r="HF52" s="110"/>
      <c r="HG52" s="110"/>
      <c r="HH52" s="110"/>
      <c r="HI52" s="110"/>
      <c r="HJ52" s="110">
        <f>データ!BJ7</f>
        <v>30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17354</v>
      </c>
      <c r="JD52" s="109"/>
      <c r="JE52" s="109"/>
      <c r="JF52" s="109"/>
      <c r="JG52" s="109"/>
      <c r="JH52" s="109"/>
      <c r="JI52" s="109"/>
      <c r="JJ52" s="109"/>
      <c r="JK52" s="109"/>
      <c r="JL52" s="109"/>
      <c r="JM52" s="109"/>
      <c r="JN52" s="109"/>
      <c r="JO52" s="109"/>
      <c r="JP52" s="109"/>
      <c r="JQ52" s="109"/>
      <c r="JR52" s="109"/>
      <c r="JS52" s="109"/>
      <c r="JT52" s="109"/>
      <c r="JU52" s="109"/>
      <c r="JV52" s="109">
        <f>データ!BR7</f>
        <v>12081</v>
      </c>
      <c r="JW52" s="109"/>
      <c r="JX52" s="109"/>
      <c r="JY52" s="109"/>
      <c r="JZ52" s="109"/>
      <c r="KA52" s="109"/>
      <c r="KB52" s="109"/>
      <c r="KC52" s="109"/>
      <c r="KD52" s="109"/>
      <c r="KE52" s="109"/>
      <c r="KF52" s="109"/>
      <c r="KG52" s="109"/>
      <c r="KH52" s="109"/>
      <c r="KI52" s="109"/>
      <c r="KJ52" s="109"/>
      <c r="KK52" s="109"/>
      <c r="KL52" s="109"/>
      <c r="KM52" s="109"/>
      <c r="KN52" s="109"/>
      <c r="KO52" s="109">
        <f>データ!BS7</f>
        <v>12990</v>
      </c>
      <c r="KP52" s="109"/>
      <c r="KQ52" s="109"/>
      <c r="KR52" s="109"/>
      <c r="KS52" s="109"/>
      <c r="KT52" s="109"/>
      <c r="KU52" s="109"/>
      <c r="KV52" s="109"/>
      <c r="KW52" s="109"/>
      <c r="KX52" s="109"/>
      <c r="KY52" s="109"/>
      <c r="KZ52" s="109"/>
      <c r="LA52" s="109"/>
      <c r="LB52" s="109"/>
      <c r="LC52" s="109"/>
      <c r="LD52" s="109"/>
      <c r="LE52" s="109"/>
      <c r="LF52" s="109"/>
      <c r="LG52" s="109"/>
      <c r="LH52" s="109">
        <f>データ!BT7</f>
        <v>15090</v>
      </c>
      <c r="LI52" s="109"/>
      <c r="LJ52" s="109"/>
      <c r="LK52" s="109"/>
      <c r="LL52" s="109"/>
      <c r="LM52" s="109"/>
      <c r="LN52" s="109"/>
      <c r="LO52" s="109"/>
      <c r="LP52" s="109"/>
      <c r="LQ52" s="109"/>
      <c r="LR52" s="109"/>
      <c r="LS52" s="109"/>
      <c r="LT52" s="109"/>
      <c r="LU52" s="109"/>
      <c r="LV52" s="109"/>
      <c r="LW52" s="109"/>
      <c r="LX52" s="109"/>
      <c r="LY52" s="109"/>
      <c r="LZ52" s="109"/>
      <c r="MA52" s="109">
        <f>データ!BU7</f>
        <v>10735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140</v>
      </c>
      <c r="NE66" s="104"/>
      <c r="NF66" s="104"/>
      <c r="NG66" s="104"/>
      <c r="NH66" s="104"/>
      <c r="NI66" s="104"/>
      <c r="NJ66" s="104"/>
      <c r="NK66" s="104"/>
      <c r="NL66" s="104"/>
      <c r="NM66" s="104"/>
      <c r="NN66" s="104"/>
      <c r="NO66" s="104"/>
      <c r="NP66" s="104"/>
      <c r="NQ66" s="104"/>
      <c r="NR66" s="105"/>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1" t="str">
        <f>データ!CM7</f>
        <v>-</v>
      </c>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4"/>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4"/>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7"/>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c r="A76" s="2"/>
      <c r="B76" s="22"/>
      <c r="C76" s="4"/>
      <c r="D76" s="4"/>
      <c r="E76" s="4"/>
      <c r="F76" s="4"/>
      <c r="I76" s="4"/>
      <c r="J76" s="4"/>
      <c r="K76" s="4"/>
      <c r="L76" s="4"/>
      <c r="M76" s="4"/>
      <c r="N76" s="4"/>
      <c r="O76" s="4"/>
      <c r="P76" s="4"/>
      <c r="Q76" s="4"/>
      <c r="R76" s="100">
        <f>データ!$B$11</f>
        <v>41275</v>
      </c>
      <c r="S76" s="101"/>
      <c r="T76" s="101"/>
      <c r="U76" s="101"/>
      <c r="V76" s="101"/>
      <c r="W76" s="101"/>
      <c r="X76" s="101"/>
      <c r="Y76" s="101"/>
      <c r="Z76" s="101"/>
      <c r="AA76" s="101"/>
      <c r="AB76" s="101"/>
      <c r="AC76" s="101"/>
      <c r="AD76" s="101"/>
      <c r="AE76" s="101"/>
      <c r="AF76" s="102"/>
      <c r="AG76" s="100">
        <f>データ!$C$11</f>
        <v>41640</v>
      </c>
      <c r="AH76" s="101"/>
      <c r="AI76" s="101"/>
      <c r="AJ76" s="101"/>
      <c r="AK76" s="101"/>
      <c r="AL76" s="101"/>
      <c r="AM76" s="101"/>
      <c r="AN76" s="101"/>
      <c r="AO76" s="101"/>
      <c r="AP76" s="101"/>
      <c r="AQ76" s="101"/>
      <c r="AR76" s="101"/>
      <c r="AS76" s="101"/>
      <c r="AT76" s="101"/>
      <c r="AU76" s="102"/>
      <c r="AV76" s="100">
        <f>データ!$D$11</f>
        <v>42005</v>
      </c>
      <c r="AW76" s="101"/>
      <c r="AX76" s="101"/>
      <c r="AY76" s="101"/>
      <c r="AZ76" s="101"/>
      <c r="BA76" s="101"/>
      <c r="BB76" s="101"/>
      <c r="BC76" s="101"/>
      <c r="BD76" s="101"/>
      <c r="BE76" s="101"/>
      <c r="BF76" s="101"/>
      <c r="BG76" s="101"/>
      <c r="BH76" s="101"/>
      <c r="BI76" s="101"/>
      <c r="BJ76" s="102"/>
      <c r="BK76" s="100">
        <f>データ!$E$11</f>
        <v>42370</v>
      </c>
      <c r="BL76" s="101"/>
      <c r="BM76" s="101"/>
      <c r="BN76" s="101"/>
      <c r="BO76" s="101"/>
      <c r="BP76" s="101"/>
      <c r="BQ76" s="101"/>
      <c r="BR76" s="101"/>
      <c r="BS76" s="101"/>
      <c r="BT76" s="101"/>
      <c r="BU76" s="101"/>
      <c r="BV76" s="101"/>
      <c r="BW76" s="101"/>
      <c r="BX76" s="101"/>
      <c r="BY76" s="102"/>
      <c r="BZ76" s="100">
        <f>データ!$F$11</f>
        <v>42736</v>
      </c>
      <c r="CA76" s="101"/>
      <c r="CB76" s="101"/>
      <c r="CC76" s="101"/>
      <c r="CD76" s="101"/>
      <c r="CE76" s="101"/>
      <c r="CF76" s="101"/>
      <c r="CG76" s="101"/>
      <c r="CH76" s="101"/>
      <c r="CI76" s="101"/>
      <c r="CJ76" s="101"/>
      <c r="CK76" s="101"/>
      <c r="CL76" s="101"/>
      <c r="CM76" s="101"/>
      <c r="CN76" s="102"/>
      <c r="CO76" s="4"/>
      <c r="CP76" s="4"/>
      <c r="CQ76" s="4"/>
      <c r="CR76" s="4"/>
      <c r="CS76" s="4"/>
      <c r="CT76" s="4"/>
      <c r="CU76" s="4"/>
      <c r="CV76" s="91">
        <f>データ!CN7</f>
        <v>249452</v>
      </c>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3"/>
      <c r="FY76" s="4"/>
      <c r="FZ76" s="4"/>
      <c r="GA76" s="4"/>
      <c r="GB76" s="4"/>
      <c r="GC76" s="4"/>
      <c r="GD76" s="4"/>
      <c r="GE76" s="4"/>
      <c r="GF76" s="4"/>
      <c r="GG76" s="4"/>
      <c r="GH76" s="4"/>
      <c r="GI76" s="4"/>
      <c r="GJ76" s="4"/>
      <c r="GK76" s="4"/>
      <c r="GL76" s="100">
        <f>データ!$B$11</f>
        <v>41275</v>
      </c>
      <c r="GM76" s="101"/>
      <c r="GN76" s="101"/>
      <c r="GO76" s="101"/>
      <c r="GP76" s="101"/>
      <c r="GQ76" s="101"/>
      <c r="GR76" s="101"/>
      <c r="GS76" s="101"/>
      <c r="GT76" s="101"/>
      <c r="GU76" s="101"/>
      <c r="GV76" s="101"/>
      <c r="GW76" s="101"/>
      <c r="GX76" s="101"/>
      <c r="GY76" s="101"/>
      <c r="GZ76" s="102"/>
      <c r="HA76" s="100">
        <f>データ!$C$11</f>
        <v>41640</v>
      </c>
      <c r="HB76" s="101"/>
      <c r="HC76" s="101"/>
      <c r="HD76" s="101"/>
      <c r="HE76" s="101"/>
      <c r="HF76" s="101"/>
      <c r="HG76" s="101"/>
      <c r="HH76" s="101"/>
      <c r="HI76" s="101"/>
      <c r="HJ76" s="101"/>
      <c r="HK76" s="101"/>
      <c r="HL76" s="101"/>
      <c r="HM76" s="101"/>
      <c r="HN76" s="101"/>
      <c r="HO76" s="102"/>
      <c r="HP76" s="100">
        <f>データ!$D$11</f>
        <v>42005</v>
      </c>
      <c r="HQ76" s="101"/>
      <c r="HR76" s="101"/>
      <c r="HS76" s="101"/>
      <c r="HT76" s="101"/>
      <c r="HU76" s="101"/>
      <c r="HV76" s="101"/>
      <c r="HW76" s="101"/>
      <c r="HX76" s="101"/>
      <c r="HY76" s="101"/>
      <c r="HZ76" s="101"/>
      <c r="IA76" s="101"/>
      <c r="IB76" s="101"/>
      <c r="IC76" s="101"/>
      <c r="ID76" s="102"/>
      <c r="IE76" s="100">
        <f>データ!$E$11</f>
        <v>42370</v>
      </c>
      <c r="IF76" s="101"/>
      <c r="IG76" s="101"/>
      <c r="IH76" s="101"/>
      <c r="II76" s="101"/>
      <c r="IJ76" s="101"/>
      <c r="IK76" s="101"/>
      <c r="IL76" s="101"/>
      <c r="IM76" s="101"/>
      <c r="IN76" s="101"/>
      <c r="IO76" s="101"/>
      <c r="IP76" s="101"/>
      <c r="IQ76" s="101"/>
      <c r="IR76" s="101"/>
      <c r="IS76" s="102"/>
      <c r="IT76" s="100">
        <f>データ!$F$11</f>
        <v>42736</v>
      </c>
      <c r="IU76" s="101"/>
      <c r="IV76" s="101"/>
      <c r="IW76" s="101"/>
      <c r="IX76" s="101"/>
      <c r="IY76" s="101"/>
      <c r="IZ76" s="101"/>
      <c r="JA76" s="101"/>
      <c r="JB76" s="101"/>
      <c r="JC76" s="101"/>
      <c r="JD76" s="101"/>
      <c r="JE76" s="101"/>
      <c r="JF76" s="101"/>
      <c r="JG76" s="101"/>
      <c r="JH76" s="102"/>
      <c r="JL76" s="4"/>
      <c r="JM76" s="4"/>
      <c r="JN76" s="4"/>
      <c r="JO76" s="4"/>
      <c r="JP76" s="4"/>
      <c r="JQ76" s="4"/>
      <c r="JR76" s="4"/>
      <c r="JS76" s="4"/>
      <c r="JT76" s="4"/>
      <c r="JU76" s="4"/>
      <c r="JV76" s="4"/>
      <c r="JW76" s="4"/>
      <c r="JX76" s="4"/>
      <c r="JY76" s="4"/>
      <c r="JZ76" s="4"/>
      <c r="KA76" s="100">
        <f>データ!$B$11</f>
        <v>41275</v>
      </c>
      <c r="KB76" s="101"/>
      <c r="KC76" s="101"/>
      <c r="KD76" s="101"/>
      <c r="KE76" s="101"/>
      <c r="KF76" s="101"/>
      <c r="KG76" s="101"/>
      <c r="KH76" s="101"/>
      <c r="KI76" s="101"/>
      <c r="KJ76" s="101"/>
      <c r="KK76" s="101"/>
      <c r="KL76" s="101"/>
      <c r="KM76" s="101"/>
      <c r="KN76" s="101"/>
      <c r="KO76" s="102"/>
      <c r="KP76" s="100">
        <f>データ!$C$11</f>
        <v>41640</v>
      </c>
      <c r="KQ76" s="101"/>
      <c r="KR76" s="101"/>
      <c r="KS76" s="101"/>
      <c r="KT76" s="101"/>
      <c r="KU76" s="101"/>
      <c r="KV76" s="101"/>
      <c r="KW76" s="101"/>
      <c r="KX76" s="101"/>
      <c r="KY76" s="101"/>
      <c r="KZ76" s="101"/>
      <c r="LA76" s="101"/>
      <c r="LB76" s="101"/>
      <c r="LC76" s="101"/>
      <c r="LD76" s="102"/>
      <c r="LE76" s="100">
        <f>データ!$D$11</f>
        <v>42005</v>
      </c>
      <c r="LF76" s="101"/>
      <c r="LG76" s="101"/>
      <c r="LH76" s="101"/>
      <c r="LI76" s="101"/>
      <c r="LJ76" s="101"/>
      <c r="LK76" s="101"/>
      <c r="LL76" s="101"/>
      <c r="LM76" s="101"/>
      <c r="LN76" s="101"/>
      <c r="LO76" s="101"/>
      <c r="LP76" s="101"/>
      <c r="LQ76" s="101"/>
      <c r="LR76" s="101"/>
      <c r="LS76" s="102"/>
      <c r="LT76" s="100">
        <f>データ!$E$11</f>
        <v>42370</v>
      </c>
      <c r="LU76" s="101"/>
      <c r="LV76" s="101"/>
      <c r="LW76" s="101"/>
      <c r="LX76" s="101"/>
      <c r="LY76" s="101"/>
      <c r="LZ76" s="101"/>
      <c r="MA76" s="101"/>
      <c r="MB76" s="101"/>
      <c r="MC76" s="101"/>
      <c r="MD76" s="101"/>
      <c r="ME76" s="101"/>
      <c r="MF76" s="101"/>
      <c r="MG76" s="101"/>
      <c r="MH76" s="102"/>
      <c r="MI76" s="100">
        <f>データ!$F$11</f>
        <v>42736</v>
      </c>
      <c r="MJ76" s="101"/>
      <c r="MK76" s="101"/>
      <c r="ML76" s="101"/>
      <c r="MM76" s="101"/>
      <c r="MN76" s="101"/>
      <c r="MO76" s="101"/>
      <c r="MP76" s="101"/>
      <c r="MQ76" s="101"/>
      <c r="MR76" s="101"/>
      <c r="MS76" s="101"/>
      <c r="MT76" s="101"/>
      <c r="MU76" s="101"/>
      <c r="MV76" s="101"/>
      <c r="MW76" s="102"/>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4"/>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6"/>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690.2</v>
      </c>
      <c r="KB77" s="81"/>
      <c r="KC77" s="81"/>
      <c r="KD77" s="81"/>
      <c r="KE77" s="81"/>
      <c r="KF77" s="81"/>
      <c r="KG77" s="81"/>
      <c r="KH77" s="81"/>
      <c r="KI77" s="81"/>
      <c r="KJ77" s="81"/>
      <c r="KK77" s="81"/>
      <c r="KL77" s="81"/>
      <c r="KM77" s="81"/>
      <c r="KN77" s="81"/>
      <c r="KO77" s="82"/>
      <c r="KP77" s="80">
        <f>データ!DA7</f>
        <v>443</v>
      </c>
      <c r="KQ77" s="81"/>
      <c r="KR77" s="81"/>
      <c r="KS77" s="81"/>
      <c r="KT77" s="81"/>
      <c r="KU77" s="81"/>
      <c r="KV77" s="81"/>
      <c r="KW77" s="81"/>
      <c r="KX77" s="81"/>
      <c r="KY77" s="81"/>
      <c r="KZ77" s="81"/>
      <c r="LA77" s="81"/>
      <c r="LB77" s="81"/>
      <c r="LC77" s="81"/>
      <c r="LD77" s="82"/>
      <c r="LE77" s="80">
        <f>データ!DB7</f>
        <v>267.89999999999998</v>
      </c>
      <c r="LF77" s="81"/>
      <c r="LG77" s="81"/>
      <c r="LH77" s="81"/>
      <c r="LI77" s="81"/>
      <c r="LJ77" s="81"/>
      <c r="LK77" s="81"/>
      <c r="LL77" s="81"/>
      <c r="LM77" s="81"/>
      <c r="LN77" s="81"/>
      <c r="LO77" s="81"/>
      <c r="LP77" s="81"/>
      <c r="LQ77" s="81"/>
      <c r="LR77" s="81"/>
      <c r="LS77" s="82"/>
      <c r="LT77" s="80">
        <f>データ!DC7</f>
        <v>121.5</v>
      </c>
      <c r="LU77" s="81"/>
      <c r="LV77" s="81"/>
      <c r="LW77" s="81"/>
      <c r="LX77" s="81"/>
      <c r="LY77" s="81"/>
      <c r="LZ77" s="81"/>
      <c r="MA77" s="81"/>
      <c r="MB77" s="81"/>
      <c r="MC77" s="81"/>
      <c r="MD77" s="81"/>
      <c r="ME77" s="81"/>
      <c r="MF77" s="81"/>
      <c r="MG77" s="81"/>
      <c r="MH77" s="82"/>
      <c r="MI77" s="80">
        <f>データ!DD7</f>
        <v>72.099999999999994</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4"/>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6"/>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7"/>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AWGFwNyG0EvYWA/tLDtAY1t6eAckZ8sgY1fUan+eIr9qXQt7LIMxODdfR0OycaVy1ybz5I7MF0qOq2tK5Os0A==" saltValue="Eob3drZDuFbQI2cW5KAz3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101</v>
      </c>
      <c r="AM5" s="59" t="s">
        <v>112</v>
      </c>
      <c r="AN5" s="59" t="s">
        <v>103</v>
      </c>
      <c r="AO5" s="59" t="s">
        <v>104</v>
      </c>
      <c r="AP5" s="59" t="s">
        <v>105</v>
      </c>
      <c r="AQ5" s="59" t="s">
        <v>106</v>
      </c>
      <c r="AR5" s="59" t="s">
        <v>107</v>
      </c>
      <c r="AS5" s="59" t="s">
        <v>108</v>
      </c>
      <c r="AT5" s="59" t="s">
        <v>109</v>
      </c>
      <c r="AU5" s="59" t="s">
        <v>110</v>
      </c>
      <c r="AV5" s="59" t="s">
        <v>111</v>
      </c>
      <c r="AW5" s="59" t="s">
        <v>101</v>
      </c>
      <c r="AX5" s="59" t="s">
        <v>102</v>
      </c>
      <c r="AY5" s="59" t="s">
        <v>113</v>
      </c>
      <c r="AZ5" s="59" t="s">
        <v>104</v>
      </c>
      <c r="BA5" s="59" t="s">
        <v>105</v>
      </c>
      <c r="BB5" s="59" t="s">
        <v>106</v>
      </c>
      <c r="BC5" s="59" t="s">
        <v>107</v>
      </c>
      <c r="BD5" s="59" t="s">
        <v>108</v>
      </c>
      <c r="BE5" s="59" t="s">
        <v>109</v>
      </c>
      <c r="BF5" s="59" t="s">
        <v>99</v>
      </c>
      <c r="BG5" s="59" t="s">
        <v>111</v>
      </c>
      <c r="BH5" s="59" t="s">
        <v>114</v>
      </c>
      <c r="BI5" s="59" t="s">
        <v>112</v>
      </c>
      <c r="BJ5" s="59" t="s">
        <v>103</v>
      </c>
      <c r="BK5" s="59" t="s">
        <v>104</v>
      </c>
      <c r="BL5" s="59" t="s">
        <v>105</v>
      </c>
      <c r="BM5" s="59" t="s">
        <v>106</v>
      </c>
      <c r="BN5" s="59" t="s">
        <v>107</v>
      </c>
      <c r="BO5" s="59" t="s">
        <v>108</v>
      </c>
      <c r="BP5" s="59" t="s">
        <v>109</v>
      </c>
      <c r="BQ5" s="59" t="s">
        <v>99</v>
      </c>
      <c r="BR5" s="59" t="s">
        <v>111</v>
      </c>
      <c r="BS5" s="59" t="s">
        <v>101</v>
      </c>
      <c r="BT5" s="59" t="s">
        <v>102</v>
      </c>
      <c r="BU5" s="59" t="s">
        <v>103</v>
      </c>
      <c r="BV5" s="59" t="s">
        <v>104</v>
      </c>
      <c r="BW5" s="59" t="s">
        <v>105</v>
      </c>
      <c r="BX5" s="59" t="s">
        <v>106</v>
      </c>
      <c r="BY5" s="59" t="s">
        <v>107</v>
      </c>
      <c r="BZ5" s="59" t="s">
        <v>108</v>
      </c>
      <c r="CA5" s="59" t="s">
        <v>109</v>
      </c>
      <c r="CB5" s="59" t="s">
        <v>110</v>
      </c>
      <c r="CC5" s="59" t="s">
        <v>111</v>
      </c>
      <c r="CD5" s="59" t="s">
        <v>101</v>
      </c>
      <c r="CE5" s="59" t="s">
        <v>112</v>
      </c>
      <c r="CF5" s="59" t="s">
        <v>103</v>
      </c>
      <c r="CG5" s="59" t="s">
        <v>104</v>
      </c>
      <c r="CH5" s="59" t="s">
        <v>105</v>
      </c>
      <c r="CI5" s="59" t="s">
        <v>106</v>
      </c>
      <c r="CJ5" s="59" t="s">
        <v>107</v>
      </c>
      <c r="CK5" s="59" t="s">
        <v>108</v>
      </c>
      <c r="CL5" s="59" t="s">
        <v>109</v>
      </c>
      <c r="CM5" s="151"/>
      <c r="CN5" s="151"/>
      <c r="CO5" s="59" t="s">
        <v>110</v>
      </c>
      <c r="CP5" s="59" t="s">
        <v>100</v>
      </c>
      <c r="CQ5" s="59" t="s">
        <v>114</v>
      </c>
      <c r="CR5" s="59" t="s">
        <v>112</v>
      </c>
      <c r="CS5" s="59" t="s">
        <v>113</v>
      </c>
      <c r="CT5" s="59" t="s">
        <v>104</v>
      </c>
      <c r="CU5" s="59" t="s">
        <v>105</v>
      </c>
      <c r="CV5" s="59" t="s">
        <v>106</v>
      </c>
      <c r="CW5" s="59" t="s">
        <v>107</v>
      </c>
      <c r="CX5" s="59" t="s">
        <v>108</v>
      </c>
      <c r="CY5" s="59" t="s">
        <v>109</v>
      </c>
      <c r="CZ5" s="59" t="s">
        <v>99</v>
      </c>
      <c r="DA5" s="59" t="s">
        <v>100</v>
      </c>
      <c r="DB5" s="59" t="s">
        <v>101</v>
      </c>
      <c r="DC5" s="59" t="s">
        <v>102</v>
      </c>
      <c r="DD5" s="59" t="s">
        <v>113</v>
      </c>
      <c r="DE5" s="59" t="s">
        <v>104</v>
      </c>
      <c r="DF5" s="59" t="s">
        <v>105</v>
      </c>
      <c r="DG5" s="59" t="s">
        <v>106</v>
      </c>
      <c r="DH5" s="59" t="s">
        <v>107</v>
      </c>
      <c r="DI5" s="59" t="s">
        <v>108</v>
      </c>
      <c r="DJ5" s="59" t="s">
        <v>44</v>
      </c>
      <c r="DK5" s="59" t="s">
        <v>110</v>
      </c>
      <c r="DL5" s="59" t="s">
        <v>100</v>
      </c>
      <c r="DM5" s="59" t="s">
        <v>101</v>
      </c>
      <c r="DN5" s="59" t="s">
        <v>102</v>
      </c>
      <c r="DO5" s="59" t="s">
        <v>103</v>
      </c>
      <c r="DP5" s="59" t="s">
        <v>104</v>
      </c>
      <c r="DQ5" s="59" t="s">
        <v>105</v>
      </c>
      <c r="DR5" s="59" t="s">
        <v>106</v>
      </c>
      <c r="DS5" s="59" t="s">
        <v>107</v>
      </c>
      <c r="DT5" s="59" t="s">
        <v>108</v>
      </c>
      <c r="DU5" s="59" t="s">
        <v>109</v>
      </c>
    </row>
    <row r="6" spans="1:125" s="66" customFormat="1">
      <c r="A6" s="49" t="s">
        <v>115</v>
      </c>
      <c r="B6" s="60">
        <f>B8</f>
        <v>2017</v>
      </c>
      <c r="C6" s="60">
        <f t="shared" ref="C6:X6" si="1">C8</f>
        <v>271004</v>
      </c>
      <c r="D6" s="60">
        <f t="shared" si="1"/>
        <v>47</v>
      </c>
      <c r="E6" s="60">
        <f t="shared" si="1"/>
        <v>14</v>
      </c>
      <c r="F6" s="60">
        <f t="shared" si="1"/>
        <v>0</v>
      </c>
      <c r="G6" s="60">
        <f t="shared" si="1"/>
        <v>16</v>
      </c>
      <c r="H6" s="60" t="str">
        <f>SUBSTITUTE(H8,"　","")</f>
        <v>大阪府大阪市</v>
      </c>
      <c r="I6" s="60" t="str">
        <f t="shared" si="1"/>
        <v>塩草地下駐車場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20</v>
      </c>
      <c r="S6" s="62" t="str">
        <f t="shared" si="1"/>
        <v>公共施設</v>
      </c>
      <c r="T6" s="62" t="str">
        <f t="shared" si="1"/>
        <v>有</v>
      </c>
      <c r="U6" s="63">
        <f t="shared" si="1"/>
        <v>5050</v>
      </c>
      <c r="V6" s="63">
        <f t="shared" si="1"/>
        <v>133</v>
      </c>
      <c r="W6" s="63">
        <f t="shared" si="1"/>
        <v>200</v>
      </c>
      <c r="X6" s="62" t="str">
        <f t="shared" si="1"/>
        <v>利用料金制</v>
      </c>
      <c r="Y6" s="64">
        <f>IF(Y8="-",NA(),Y8)</f>
        <v>41</v>
      </c>
      <c r="Z6" s="64">
        <f t="shared" ref="Z6:AH6" si="2">IF(Z8="-",NA(),Z8)</f>
        <v>39</v>
      </c>
      <c r="AA6" s="64">
        <f t="shared" si="2"/>
        <v>43</v>
      </c>
      <c r="AB6" s="64">
        <f t="shared" si="2"/>
        <v>60</v>
      </c>
      <c r="AC6" s="64">
        <f t="shared" si="2"/>
        <v>84.2</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40</v>
      </c>
      <c r="BG6" s="64">
        <f t="shared" ref="BG6:BO6" si="5">IF(BG8="-",NA(),BG8)</f>
        <v>24</v>
      </c>
      <c r="BH6" s="64">
        <f t="shared" si="5"/>
        <v>30</v>
      </c>
      <c r="BI6" s="64">
        <f t="shared" si="5"/>
        <v>40</v>
      </c>
      <c r="BJ6" s="64">
        <f t="shared" si="5"/>
        <v>30</v>
      </c>
      <c r="BK6" s="64">
        <f t="shared" si="5"/>
        <v>15.3</v>
      </c>
      <c r="BL6" s="64">
        <f t="shared" si="5"/>
        <v>11.2</v>
      </c>
      <c r="BM6" s="64">
        <f t="shared" si="5"/>
        <v>8</v>
      </c>
      <c r="BN6" s="64">
        <f t="shared" si="5"/>
        <v>13.7</v>
      </c>
      <c r="BO6" s="64">
        <f t="shared" si="5"/>
        <v>7.5</v>
      </c>
      <c r="BP6" s="61" t="str">
        <f>IF(BP8="-","",IF(BP8="-","【-】","【"&amp;SUBSTITUTE(TEXT(BP8,"#,##0.0"),"-","△")&amp;"】"))</f>
        <v>【26.4】</v>
      </c>
      <c r="BQ6" s="65">
        <f>IF(BQ8="-",NA(),BQ8)</f>
        <v>17354</v>
      </c>
      <c r="BR6" s="65">
        <f t="shared" ref="BR6:BZ6" si="6">IF(BR8="-",NA(),BR8)</f>
        <v>12081</v>
      </c>
      <c r="BS6" s="65">
        <f t="shared" si="6"/>
        <v>12990</v>
      </c>
      <c r="BT6" s="65">
        <f t="shared" si="6"/>
        <v>15090</v>
      </c>
      <c r="BU6" s="65">
        <f t="shared" si="6"/>
        <v>10735</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116</v>
      </c>
      <c r="CM6" s="63" t="str">
        <f t="shared" ref="CM6:CN6" si="7">CM8</f>
        <v>-</v>
      </c>
      <c r="CN6" s="63">
        <f t="shared" si="7"/>
        <v>249452</v>
      </c>
      <c r="CO6" s="64"/>
      <c r="CP6" s="64"/>
      <c r="CQ6" s="64"/>
      <c r="CR6" s="64"/>
      <c r="CS6" s="64"/>
      <c r="CT6" s="64"/>
      <c r="CU6" s="64"/>
      <c r="CV6" s="64"/>
      <c r="CW6" s="64"/>
      <c r="CX6" s="64"/>
      <c r="CY6" s="61" t="s">
        <v>117</v>
      </c>
      <c r="CZ6" s="64">
        <f>IF(CZ8="-",NA(),CZ8)</f>
        <v>690.2</v>
      </c>
      <c r="DA6" s="64">
        <f t="shared" ref="DA6:DI6" si="8">IF(DA8="-",NA(),DA8)</f>
        <v>443</v>
      </c>
      <c r="DB6" s="64">
        <f t="shared" si="8"/>
        <v>267.89999999999998</v>
      </c>
      <c r="DC6" s="64">
        <f t="shared" si="8"/>
        <v>121.5</v>
      </c>
      <c r="DD6" s="64">
        <f t="shared" si="8"/>
        <v>72.099999999999994</v>
      </c>
      <c r="DE6" s="64">
        <f t="shared" si="8"/>
        <v>192.7</v>
      </c>
      <c r="DF6" s="64">
        <f t="shared" si="8"/>
        <v>141.9</v>
      </c>
      <c r="DG6" s="64">
        <f t="shared" si="8"/>
        <v>181.6</v>
      </c>
      <c r="DH6" s="64">
        <f t="shared" si="8"/>
        <v>148.9</v>
      </c>
      <c r="DI6" s="64">
        <f t="shared" si="8"/>
        <v>135.30000000000001</v>
      </c>
      <c r="DJ6" s="61" t="str">
        <f>IF(DJ8="-","",IF(DJ8="-","【-】","【"&amp;SUBSTITUTE(TEXT(DJ8,"#,##0.0"),"-","△")&amp;"】"))</f>
        <v>【120.3】</v>
      </c>
      <c r="DK6" s="64">
        <f>IF(DK8="-",NA(),DK8)</f>
        <v>72.900000000000006</v>
      </c>
      <c r="DL6" s="64">
        <f t="shared" ref="DL6:DT6" si="9">IF(DL8="-",NA(),DL8)</f>
        <v>78.900000000000006</v>
      </c>
      <c r="DM6" s="64">
        <f t="shared" si="9"/>
        <v>78.900000000000006</v>
      </c>
      <c r="DN6" s="64">
        <f t="shared" si="9"/>
        <v>79.7</v>
      </c>
      <c r="DO6" s="64">
        <f t="shared" si="9"/>
        <v>78.2</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118</v>
      </c>
      <c r="B7" s="60">
        <f t="shared" ref="B7:X7" si="10">B8</f>
        <v>2017</v>
      </c>
      <c r="C7" s="60">
        <f t="shared" si="10"/>
        <v>271004</v>
      </c>
      <c r="D7" s="60">
        <f t="shared" si="10"/>
        <v>47</v>
      </c>
      <c r="E7" s="60">
        <f t="shared" si="10"/>
        <v>14</v>
      </c>
      <c r="F7" s="60">
        <f t="shared" si="10"/>
        <v>0</v>
      </c>
      <c r="G7" s="60">
        <f t="shared" si="10"/>
        <v>16</v>
      </c>
      <c r="H7" s="60" t="str">
        <f t="shared" si="10"/>
        <v>大阪府　大阪市</v>
      </c>
      <c r="I7" s="60" t="str">
        <f t="shared" si="10"/>
        <v>塩草地下駐車場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20</v>
      </c>
      <c r="S7" s="62" t="str">
        <f t="shared" si="10"/>
        <v>公共施設</v>
      </c>
      <c r="T7" s="62" t="str">
        <f t="shared" si="10"/>
        <v>有</v>
      </c>
      <c r="U7" s="63">
        <f t="shared" si="10"/>
        <v>5050</v>
      </c>
      <c r="V7" s="63">
        <f t="shared" si="10"/>
        <v>133</v>
      </c>
      <c r="W7" s="63">
        <f t="shared" si="10"/>
        <v>200</v>
      </c>
      <c r="X7" s="62" t="str">
        <f t="shared" si="10"/>
        <v>利用料金制</v>
      </c>
      <c r="Y7" s="64">
        <f>Y8</f>
        <v>41</v>
      </c>
      <c r="Z7" s="64">
        <f t="shared" ref="Z7:AH7" si="11">Z8</f>
        <v>39</v>
      </c>
      <c r="AA7" s="64">
        <f t="shared" si="11"/>
        <v>43</v>
      </c>
      <c r="AB7" s="64">
        <f t="shared" si="11"/>
        <v>60</v>
      </c>
      <c r="AC7" s="64">
        <f t="shared" si="11"/>
        <v>84.2</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40</v>
      </c>
      <c r="BG7" s="64">
        <f t="shared" ref="BG7:BO7" si="14">BG8</f>
        <v>24</v>
      </c>
      <c r="BH7" s="64">
        <f t="shared" si="14"/>
        <v>30</v>
      </c>
      <c r="BI7" s="64">
        <f t="shared" si="14"/>
        <v>40</v>
      </c>
      <c r="BJ7" s="64">
        <f t="shared" si="14"/>
        <v>30</v>
      </c>
      <c r="BK7" s="64">
        <f t="shared" si="14"/>
        <v>15.3</v>
      </c>
      <c r="BL7" s="64">
        <f t="shared" si="14"/>
        <v>11.2</v>
      </c>
      <c r="BM7" s="64">
        <f t="shared" si="14"/>
        <v>8</v>
      </c>
      <c r="BN7" s="64">
        <f t="shared" si="14"/>
        <v>13.7</v>
      </c>
      <c r="BO7" s="64">
        <f t="shared" si="14"/>
        <v>7.5</v>
      </c>
      <c r="BP7" s="61"/>
      <c r="BQ7" s="65">
        <f>BQ8</f>
        <v>17354</v>
      </c>
      <c r="BR7" s="65">
        <f t="shared" ref="BR7:BZ7" si="15">BR8</f>
        <v>12081</v>
      </c>
      <c r="BS7" s="65">
        <f t="shared" si="15"/>
        <v>12990</v>
      </c>
      <c r="BT7" s="65">
        <f t="shared" si="15"/>
        <v>15090</v>
      </c>
      <c r="BU7" s="65">
        <f t="shared" si="15"/>
        <v>10735</v>
      </c>
      <c r="BV7" s="65">
        <f t="shared" si="15"/>
        <v>19003</v>
      </c>
      <c r="BW7" s="65">
        <f t="shared" si="15"/>
        <v>19615</v>
      </c>
      <c r="BX7" s="65">
        <f t="shared" si="15"/>
        <v>21116</v>
      </c>
      <c r="BY7" s="65">
        <f t="shared" si="15"/>
        <v>20714</v>
      </c>
      <c r="BZ7" s="65">
        <f t="shared" si="15"/>
        <v>16622</v>
      </c>
      <c r="CA7" s="63"/>
      <c r="CB7" s="64" t="s">
        <v>119</v>
      </c>
      <c r="CC7" s="64" t="s">
        <v>119</v>
      </c>
      <c r="CD7" s="64" t="s">
        <v>119</v>
      </c>
      <c r="CE7" s="64" t="s">
        <v>119</v>
      </c>
      <c r="CF7" s="64" t="s">
        <v>119</v>
      </c>
      <c r="CG7" s="64" t="s">
        <v>119</v>
      </c>
      <c r="CH7" s="64" t="s">
        <v>119</v>
      </c>
      <c r="CI7" s="64" t="s">
        <v>119</v>
      </c>
      <c r="CJ7" s="64" t="s">
        <v>119</v>
      </c>
      <c r="CK7" s="64" t="s">
        <v>120</v>
      </c>
      <c r="CL7" s="61"/>
      <c r="CM7" s="63" t="str">
        <f>CM8</f>
        <v>-</v>
      </c>
      <c r="CN7" s="63">
        <f>CN8</f>
        <v>249452</v>
      </c>
      <c r="CO7" s="64" t="s">
        <v>119</v>
      </c>
      <c r="CP7" s="64" t="s">
        <v>119</v>
      </c>
      <c r="CQ7" s="64" t="s">
        <v>119</v>
      </c>
      <c r="CR7" s="64" t="s">
        <v>119</v>
      </c>
      <c r="CS7" s="64" t="s">
        <v>119</v>
      </c>
      <c r="CT7" s="64" t="s">
        <v>119</v>
      </c>
      <c r="CU7" s="64" t="s">
        <v>119</v>
      </c>
      <c r="CV7" s="64" t="s">
        <v>119</v>
      </c>
      <c r="CW7" s="64" t="s">
        <v>119</v>
      </c>
      <c r="CX7" s="64" t="s">
        <v>117</v>
      </c>
      <c r="CY7" s="61"/>
      <c r="CZ7" s="64">
        <f>CZ8</f>
        <v>690.2</v>
      </c>
      <c r="DA7" s="64">
        <f t="shared" ref="DA7:DI7" si="16">DA8</f>
        <v>443</v>
      </c>
      <c r="DB7" s="64">
        <f t="shared" si="16"/>
        <v>267.89999999999998</v>
      </c>
      <c r="DC7" s="64">
        <f t="shared" si="16"/>
        <v>121.5</v>
      </c>
      <c r="DD7" s="64">
        <f t="shared" si="16"/>
        <v>72.099999999999994</v>
      </c>
      <c r="DE7" s="64">
        <f t="shared" si="16"/>
        <v>192.7</v>
      </c>
      <c r="DF7" s="64">
        <f t="shared" si="16"/>
        <v>141.9</v>
      </c>
      <c r="DG7" s="64">
        <f t="shared" si="16"/>
        <v>181.6</v>
      </c>
      <c r="DH7" s="64">
        <f t="shared" si="16"/>
        <v>148.9</v>
      </c>
      <c r="DI7" s="64">
        <f t="shared" si="16"/>
        <v>135.30000000000001</v>
      </c>
      <c r="DJ7" s="61"/>
      <c r="DK7" s="64">
        <f>DK8</f>
        <v>72.900000000000006</v>
      </c>
      <c r="DL7" s="64">
        <f t="shared" ref="DL7:DT7" si="17">DL8</f>
        <v>78.900000000000006</v>
      </c>
      <c r="DM7" s="64">
        <f t="shared" si="17"/>
        <v>78.900000000000006</v>
      </c>
      <c r="DN7" s="64">
        <f t="shared" si="17"/>
        <v>79.7</v>
      </c>
      <c r="DO7" s="64">
        <f t="shared" si="17"/>
        <v>78.2</v>
      </c>
      <c r="DP7" s="64">
        <f t="shared" si="17"/>
        <v>172.8</v>
      </c>
      <c r="DQ7" s="64">
        <f t="shared" si="17"/>
        <v>167.7</v>
      </c>
      <c r="DR7" s="64">
        <f t="shared" si="17"/>
        <v>169.3</v>
      </c>
      <c r="DS7" s="64">
        <f t="shared" si="17"/>
        <v>166.6</v>
      </c>
      <c r="DT7" s="64">
        <f t="shared" si="17"/>
        <v>227.1</v>
      </c>
      <c r="DU7" s="61"/>
    </row>
    <row r="8" spans="1:125" s="66" customFormat="1">
      <c r="A8" s="49"/>
      <c r="B8" s="67">
        <v>2017</v>
      </c>
      <c r="C8" s="67">
        <v>271004</v>
      </c>
      <c r="D8" s="67">
        <v>47</v>
      </c>
      <c r="E8" s="67">
        <v>14</v>
      </c>
      <c r="F8" s="67">
        <v>0</v>
      </c>
      <c r="G8" s="67">
        <v>16</v>
      </c>
      <c r="H8" s="67" t="s">
        <v>121</v>
      </c>
      <c r="I8" s="67" t="s">
        <v>122</v>
      </c>
      <c r="J8" s="67" t="s">
        <v>123</v>
      </c>
      <c r="K8" s="67" t="s">
        <v>124</v>
      </c>
      <c r="L8" s="67" t="s">
        <v>125</v>
      </c>
      <c r="M8" s="67" t="s">
        <v>126</v>
      </c>
      <c r="N8" s="67" t="s">
        <v>127</v>
      </c>
      <c r="O8" s="68" t="s">
        <v>128</v>
      </c>
      <c r="P8" s="69" t="s">
        <v>129</v>
      </c>
      <c r="Q8" s="69" t="s">
        <v>130</v>
      </c>
      <c r="R8" s="70">
        <v>20</v>
      </c>
      <c r="S8" s="69" t="s">
        <v>131</v>
      </c>
      <c r="T8" s="69" t="s">
        <v>132</v>
      </c>
      <c r="U8" s="70">
        <v>5050</v>
      </c>
      <c r="V8" s="70">
        <v>133</v>
      </c>
      <c r="W8" s="70">
        <v>200</v>
      </c>
      <c r="X8" s="69" t="s">
        <v>133</v>
      </c>
      <c r="Y8" s="71">
        <v>41</v>
      </c>
      <c r="Z8" s="71">
        <v>39</v>
      </c>
      <c r="AA8" s="71">
        <v>43</v>
      </c>
      <c r="AB8" s="71">
        <v>60</v>
      </c>
      <c r="AC8" s="71">
        <v>84.2</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40</v>
      </c>
      <c r="BG8" s="71">
        <v>24</v>
      </c>
      <c r="BH8" s="71">
        <v>30</v>
      </c>
      <c r="BI8" s="71">
        <v>40</v>
      </c>
      <c r="BJ8" s="71">
        <v>30</v>
      </c>
      <c r="BK8" s="71">
        <v>15.3</v>
      </c>
      <c r="BL8" s="71">
        <v>11.2</v>
      </c>
      <c r="BM8" s="71">
        <v>8</v>
      </c>
      <c r="BN8" s="71">
        <v>13.7</v>
      </c>
      <c r="BO8" s="71">
        <v>7.5</v>
      </c>
      <c r="BP8" s="68">
        <v>26.4</v>
      </c>
      <c r="BQ8" s="72">
        <v>17354</v>
      </c>
      <c r="BR8" s="72">
        <v>12081</v>
      </c>
      <c r="BS8" s="72">
        <v>12990</v>
      </c>
      <c r="BT8" s="73">
        <v>15090</v>
      </c>
      <c r="BU8" s="73">
        <v>10735</v>
      </c>
      <c r="BV8" s="72">
        <v>19003</v>
      </c>
      <c r="BW8" s="72">
        <v>19615</v>
      </c>
      <c r="BX8" s="72">
        <v>21116</v>
      </c>
      <c r="BY8" s="72">
        <v>20714</v>
      </c>
      <c r="BZ8" s="72">
        <v>16622</v>
      </c>
      <c r="CA8" s="70">
        <v>15069</v>
      </c>
      <c r="CB8" s="71" t="s">
        <v>125</v>
      </c>
      <c r="CC8" s="71" t="s">
        <v>125</v>
      </c>
      <c r="CD8" s="71" t="s">
        <v>125</v>
      </c>
      <c r="CE8" s="71" t="s">
        <v>125</v>
      </c>
      <c r="CF8" s="71" t="s">
        <v>125</v>
      </c>
      <c r="CG8" s="71" t="s">
        <v>125</v>
      </c>
      <c r="CH8" s="71" t="s">
        <v>125</v>
      </c>
      <c r="CI8" s="71" t="s">
        <v>125</v>
      </c>
      <c r="CJ8" s="71" t="s">
        <v>125</v>
      </c>
      <c r="CK8" s="71" t="s">
        <v>125</v>
      </c>
      <c r="CL8" s="68" t="s">
        <v>125</v>
      </c>
      <c r="CM8" s="70" t="s">
        <v>125</v>
      </c>
      <c r="CN8" s="70">
        <v>249452</v>
      </c>
      <c r="CO8" s="71" t="s">
        <v>125</v>
      </c>
      <c r="CP8" s="71" t="s">
        <v>125</v>
      </c>
      <c r="CQ8" s="71" t="s">
        <v>125</v>
      </c>
      <c r="CR8" s="71" t="s">
        <v>125</v>
      </c>
      <c r="CS8" s="71" t="s">
        <v>125</v>
      </c>
      <c r="CT8" s="71" t="s">
        <v>125</v>
      </c>
      <c r="CU8" s="71" t="s">
        <v>125</v>
      </c>
      <c r="CV8" s="71" t="s">
        <v>125</v>
      </c>
      <c r="CW8" s="71" t="s">
        <v>125</v>
      </c>
      <c r="CX8" s="71" t="s">
        <v>125</v>
      </c>
      <c r="CY8" s="68" t="s">
        <v>125</v>
      </c>
      <c r="CZ8" s="71">
        <v>690.2</v>
      </c>
      <c r="DA8" s="71">
        <v>443</v>
      </c>
      <c r="DB8" s="71">
        <v>267.89999999999998</v>
      </c>
      <c r="DC8" s="71">
        <v>121.5</v>
      </c>
      <c r="DD8" s="71">
        <v>72.099999999999994</v>
      </c>
      <c r="DE8" s="71">
        <v>192.7</v>
      </c>
      <c r="DF8" s="71">
        <v>141.9</v>
      </c>
      <c r="DG8" s="71">
        <v>181.6</v>
      </c>
      <c r="DH8" s="71">
        <v>148.9</v>
      </c>
      <c r="DI8" s="71">
        <v>135.30000000000001</v>
      </c>
      <c r="DJ8" s="68">
        <v>120.3</v>
      </c>
      <c r="DK8" s="71">
        <v>72.900000000000006</v>
      </c>
      <c r="DL8" s="71">
        <v>78.900000000000006</v>
      </c>
      <c r="DM8" s="71">
        <v>78.900000000000006</v>
      </c>
      <c r="DN8" s="71">
        <v>79.7</v>
      </c>
      <c r="DO8" s="71">
        <v>78.2</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2019-01-23T05:40:31Z</cp:lastPrinted>
  <dcterms:created xsi:type="dcterms:W3CDTF">2018-12-07T10:32:42Z</dcterms:created>
  <dcterms:modified xsi:type="dcterms:W3CDTF">2019-01-24T06:54:20Z</dcterms:modified>
  <cp:category/>
</cp:coreProperties>
</file>