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nJMaRHTFZpinQBEbRIG83LpHGbFEozLm/c72FGL3p4FJHVcTnOikXrcpO7gtyDl0tY4nZErenzDx3AIp/TGBHA==" workbookSaltValue="Mc7sdZov2yZuaMJd8PEl6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BZ51" i="4"/>
  <c r="LT76" i="4"/>
  <c r="GQ51" i="4"/>
  <c r="LH30" i="4"/>
  <c r="GQ30" i="4"/>
  <c r="BZ30" i="4"/>
  <c r="IE76" i="4"/>
  <c r="FX30" i="4"/>
  <c r="BG30" i="4"/>
  <c r="KO30" i="4"/>
  <c r="AV76" i="4"/>
  <c r="KO51" i="4"/>
  <c r="FX51" i="4"/>
  <c r="BG51" i="4"/>
  <c r="LE76" i="4"/>
  <c r="HP76" i="4"/>
  <c r="HA76" i="4"/>
  <c r="AN51" i="4"/>
  <c r="FE30" i="4"/>
  <c r="AG76" i="4"/>
  <c r="AN30" i="4"/>
  <c r="KP76" i="4"/>
  <c r="FE51" i="4"/>
  <c r="JV51" i="4"/>
  <c r="JV30" i="4"/>
  <c r="KA76" i="4"/>
  <c r="EL51" i="4"/>
  <c r="JC30" i="4"/>
  <c r="U30" i="4"/>
  <c r="GL76" i="4"/>
  <c r="U51" i="4"/>
  <c r="EL30" i="4"/>
  <c r="R76" i="4"/>
  <c r="JC51"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<sst xmlns="http://schemas.openxmlformats.org/spreadsheetml/2006/main" count="288" uniqueCount="149">
  <si>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</si>
  <si>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</si>
  <si>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</si>
  <si>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</si>
  <si>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</si>
  <si>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</si>
  <si>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</si>
  <si>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</si>
  <si>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</si>
  <si>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</si>
  <si>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</si>
  <si>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</si>
  <si>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</si>
  <si>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</si>
  <si>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</si>
  <si>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</si>
  <si>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</si>
  <si>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</si>
  <si>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</si>
  <si>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</si>
  <si>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</si>
  <si>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</si>
  <si>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</si>
  <si>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</si>
  <si>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</si>
  <si>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</si>
  <si>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</si>
  <si>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</si>
  <si>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</si>
  <si>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</si>
  <si>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</si>
  <si>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</si>
  <si>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</si>
  <si>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</si>
  <si>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</si>
  <si>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</si>
  <si>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</si>
  <si>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</si>
  <si>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</si>
  <si>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</si>
  <si>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</si>
  <si>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</si>
  <si>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</si>
  <si>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</si>
  <si>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</si>
  <si>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</si>
  <si>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</si>
  <si>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</si>
  <si>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</si>
  <si>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</si>
  <si>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</si>
  <si>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</si>
  <si>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</si>
  <si>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</si>
  <si>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</si>
  <si>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</si>
  <si>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</si>
  <si>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</si>
  <si>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</si>
  <si>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</si>
  <si>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</si>
  <si>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</si>
  <si>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</si>
  <si>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</si>
  <si>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</si>
  <si>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</si>
  <si>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</si>
  <si>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</si>
  <si>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</si>
  <si>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</si>
  <si>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</si>
  <si>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</si>
  <si>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</si>
  <si>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</si>
  <si>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</si>
  <si>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</si>
  <si>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</si>
  <si>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</si>
  <si>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</si>
  <si>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</si>
  <si>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</si>
  <si>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</si>
  <si>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</si>
  <si>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</si>
  <si>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</si>
  <si>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</si>
  <si>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</si>
  <si>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</si>
  <si>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</si>
  <si>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</si>
  <si>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</si>
  <si>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</si>
  <si>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</si>
  <si>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</si>
  <si>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</si>
  <si>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</si>
  <si>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</si>
  <si>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</si>
  <si>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</si>
  <si>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</si>
  <si>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</si>
  <si>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</si>
  <si>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</si>
  <si>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</si>
  <si>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</si>
  <si>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</si>
  <si>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</si>
  <si>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</si>
  <si>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</si>
  <si>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</si>
  <si>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</si>
  <si>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当該値(N-3)</t>
    <phoneticPr fontId="6"/>
  </si>
  <si>
    <t>当該値(N-2)</t>
    <phoneticPr fontId="6"/>
  </si>
  <si>
    <t>当該値(N-1)</t>
    <phoneticPr fontId="6"/>
  </si>
  <si>
    <t>当該値(N)</t>
    <phoneticPr fontId="6"/>
  </si>
  <si>
    <t>当該値(N)</t>
    <phoneticPr fontId="6"/>
  </si>
  <si>
    <t>当該値(N-4)</t>
    <phoneticPr fontId="6"/>
  </si>
  <si>
    <t>当該値(N-3)</t>
    <phoneticPr fontId="6"/>
  </si>
  <si>
    <t>当該値(N-2)</t>
    <phoneticPr fontId="6"/>
  </si>
  <si>
    <t>当該値(N-2)</t>
    <phoneticPr fontId="6"/>
  </si>
  <si>
    <t>当該値(N-4)</t>
    <phoneticPr fontId="6"/>
  </si>
  <si>
    <t>当該値(N)</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</si>
  <si>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</si>
  <si>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</si>
  <si>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</si>
  <si>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</si>
  <si>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</si>
  <si>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</si>
  <si>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新大阪駅南第２駐車場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</si>
  <si>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</si>
  <si>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</si>
  <si>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</si>
  <si>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</si>
  <si>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</si>
  <si>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</si>
  <si>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</si>
  <si>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</si>
  <si>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</si>
  <si>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</si>
  <si>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</si>
  <si>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</si>
  <si>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</si>
  <si>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</si>
  <si>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</si>
  <si>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</si>
  <si>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・⑪稼動率は、収容台数に対する一日当たり平均駐車台数の割合をいいます。
　類似施設と比較し、低い水準となっておりますが、新大阪駅南第2駐車場の利用目的の大半が新幹線利用のため、長時間利用車両が多いことが要因です。</t>
    <rPh sb="65" eb="66">
      <t>ダイ</t>
    </rPh>
    <phoneticPr fontId="16"/>
  </si>
  <si>
    <t>・各種利用促進策を実施し、収益増に向けた効率的な駐車場運営を行っています。
・収益状況については、台数規模に鑑みれば好調ですが、上記のとおり長時間利用利用者が多いため、稼働率が類似施設と比較し、低い水準となっています。今後適切な料金体系について検討し、短時間利用の増加を図ってまいります。
・新大阪駅南第2駐車場は、大阪市駐車基本計画を基に市内の路上駐車違反防止のため本市が管理運営を行っており、今後も同目的達成のため、本市が管理を継続していく方針です。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シュウエキ</t>
    </rPh>
    <rPh sb="41" eb="43">
      <t>ジョウキョウ</t>
    </rPh>
    <rPh sb="49" eb="51">
      <t>ダイスウ</t>
    </rPh>
    <rPh sb="51" eb="53">
      <t>キボ</t>
    </rPh>
    <rPh sb="54" eb="55">
      <t>カンガ</t>
    </rPh>
    <rPh sb="97" eb="98">
      <t>ヒク</t>
    </rPh>
    <rPh sb="146" eb="149">
      <t>シンオオサカ</t>
    </rPh>
    <rPh sb="149" eb="150">
      <t>エキ</t>
    </rPh>
    <rPh sb="150" eb="151">
      <t>ミナミ</t>
    </rPh>
    <rPh sb="151" eb="152">
      <t>ダイ</t>
    </rPh>
    <phoneticPr fontId="16"/>
  </si>
  <si>
    <t>・⑦新大阪駅南第2駐車場の敷地は道路区域内にあり、当該駐車場は道路占用許可を受け運営を行っております。そのため、敷地の地価については、計上しておりません。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設備投資見込額はH30.7.23現在のものです）。
・⑩企業債の残高はありません。</t>
    <rPh sb="7" eb="8">
      <t>ダイ</t>
    </rPh>
    <rPh sb="120" eb="121">
      <t>ダイ</t>
    </rPh>
    <phoneticPr fontId="16"/>
  </si>
  <si>
    <t xml:space="preserve">・①収益的収支比率は、黒字であれば100％以上となる指標です。類似団体と比べて低い水準で推移しておりますが、当該駐車場は供用台数が40台のため、収益規模が大きくないことが要因と考えられます。
・②③他会計補助金は発生しておりません。
・④売上高GOP比率は、施設の営業に関する収益性を表す指標です。類似施設と比較し、同等並みに推移しております。
・⑤EBITDAとは、営業収益と同様、その経年の推移を見て企業の収益が継続して成長しているかどうかを判断するための指標です。類似施設と比べて非常に高い数値を維持しております。
</t>
    <rPh sb="39" eb="40">
      <t>ヒク</t>
    </rPh>
    <rPh sb="54" eb="56">
      <t>トウガイ</t>
    </rPh>
    <rPh sb="56" eb="59">
      <t>チュウシャジョウ</t>
    </rPh>
    <rPh sb="60" eb="62">
      <t>キョウヨウ</t>
    </rPh>
    <rPh sb="62" eb="64">
      <t>ダイスウ</t>
    </rPh>
    <rPh sb="67" eb="68">
      <t>ダイ</t>
    </rPh>
    <rPh sb="72" eb="74">
      <t>シュウエキ</t>
    </rPh>
    <rPh sb="74" eb="76">
      <t>キボ</t>
    </rPh>
    <rPh sb="77" eb="78">
      <t>オオ</t>
    </rPh>
    <rPh sb="85" eb="87">
      <t>ヨウイン</t>
    </rPh>
    <rPh sb="88" eb="89">
      <t>カンガ</t>
    </rPh>
    <rPh sb="154" eb="156">
      <t>ヒカク</t>
    </rPh>
    <rPh sb="158" eb="160">
      <t>ドウトウ</t>
    </rPh>
    <rPh sb="160" eb="161">
      <t>ナ</t>
    </rPh>
    <rPh sb="163" eb="165">
      <t>スイイ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</si>
</sst>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5">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23" fillId="0" borderId="9"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289</c:v>
                </c:pt>
                <c:pt idx="1">
                  <c:v>214</c:v>
                </c:pt>
                <c:pt idx="2">
                  <c:v>168</c:v>
                </c:pt>
                <c:pt idx="3">
                  <c:v>160</c:v>
                </c:pt>
                <c:pt idx="4">
                  <c:v>182</c:v>
                </c:pt>
              </c:numCache>
            </c:numRef>
          </c:val>
          <c:extLst xmlns:c16r2="http://schemas.microsoft.com/office/drawing/2015/06/chart">
            <c:ext xmlns:c16="http://schemas.microsoft.com/office/drawing/2014/chart" uri="{C3380CC4-5D6E-409C-BE32-E72D297353CC}">
              <c16:uniqueId val="{00000000-57D1-46FF-B31E-64399C06D431}"/>
            </c:ext>
          </c:extLst>
        </c:ser>
        <c:dLbls>
          <c:showLegendKey val="0"/>
          <c:showVal val="0"/>
          <c:showCatName val="0"/>
          <c:showSerName val="0"/>
          <c:showPercent val="0"/>
          <c:showBubbleSize val="0"/>
        </c:dLbls>
        <c:gapWidth val="150"/>
        <c:axId val="172421352"/>
        <c:axId val="1724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57D1-46FF-B31E-64399C06D431}"/>
            </c:ext>
          </c:extLst>
        </c:ser>
        <c:dLbls>
          <c:showLegendKey val="0"/>
          <c:showVal val="0"/>
          <c:showCatName val="0"/>
          <c:showSerName val="0"/>
          <c:showPercent val="0"/>
          <c:showBubbleSize val="0"/>
        </c:dLbls>
        <c:marker val="1"/>
        <c:smooth val="0"/>
        <c:axId val="172421352"/>
        <c:axId val="172424096"/>
      </c:lineChart>
      <c:dateAx>
        <c:axId val="172421352"/>
        <c:scaling>
          <c:orientation val="minMax"/>
        </c:scaling>
        <c:delete val="1"/>
        <c:axPos val="b"/>
        <c:numFmt formatCode="ge" sourceLinked="1"/>
        <c:majorTickMark val="none"/>
        <c:minorTickMark val="none"/>
        <c:tickLblPos val="none"/>
        <c:crossAx val="172424096"/>
        <c:crosses val="autoZero"/>
        <c:auto val="1"/>
        <c:lblOffset val="100"/>
        <c:baseTimeUnit val="years"/>
      </c:dateAx>
      <c:valAx>
        <c:axId val="17242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42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4-4C64-8A8A-539C86896C58}"/>
            </c:ext>
          </c:extLst>
        </c:ser>
        <c:dLbls>
          <c:showLegendKey val="0"/>
          <c:showVal val="0"/>
          <c:showCatName val="0"/>
          <c:showSerName val="0"/>
          <c:showPercent val="0"/>
          <c:showBubbleSize val="0"/>
        </c:dLbls>
        <c:gapWidth val="150"/>
        <c:axId val="175124912"/>
        <c:axId val="1751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824-4C64-8A8A-539C86896C58}"/>
            </c:ext>
          </c:extLst>
        </c:ser>
        <c:dLbls>
          <c:showLegendKey val="0"/>
          <c:showVal val="0"/>
          <c:showCatName val="0"/>
          <c:showSerName val="0"/>
          <c:showPercent val="0"/>
          <c:showBubbleSize val="0"/>
        </c:dLbls>
        <c:marker val="1"/>
        <c:smooth val="0"/>
        <c:axId val="175124912"/>
        <c:axId val="175119424"/>
      </c:lineChart>
      <c:dateAx>
        <c:axId val="175124912"/>
        <c:scaling>
          <c:orientation val="minMax"/>
        </c:scaling>
        <c:delete val="1"/>
        <c:axPos val="b"/>
        <c:numFmt formatCode="ge" sourceLinked="1"/>
        <c:majorTickMark val="none"/>
        <c:minorTickMark val="none"/>
        <c:tickLblPos val="none"/>
        <c:crossAx val="175119424"/>
        <c:crosses val="autoZero"/>
        <c:auto val="1"/>
        <c:lblOffset val="100"/>
        <c:baseTimeUnit val="years"/>
      </c:dateAx>
      <c:valAx>
        <c:axId val="1751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2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043-47BE-BEEE-4E1528699739}"/>
            </c:ext>
          </c:extLst>
        </c:ser>
        <c:dLbls>
          <c:showLegendKey val="0"/>
          <c:showVal val="0"/>
          <c:showCatName val="0"/>
          <c:showSerName val="0"/>
          <c:showPercent val="0"/>
          <c:showBubbleSize val="0"/>
        </c:dLbls>
        <c:gapWidth val="150"/>
        <c:axId val="175123736"/>
        <c:axId val="17512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043-47BE-BEEE-4E1528699739}"/>
            </c:ext>
          </c:extLst>
        </c:ser>
        <c:dLbls>
          <c:showLegendKey val="0"/>
          <c:showVal val="0"/>
          <c:showCatName val="0"/>
          <c:showSerName val="0"/>
          <c:showPercent val="0"/>
          <c:showBubbleSize val="0"/>
        </c:dLbls>
        <c:marker val="1"/>
        <c:smooth val="0"/>
        <c:axId val="175123736"/>
        <c:axId val="175120208"/>
      </c:lineChart>
      <c:dateAx>
        <c:axId val="175123736"/>
        <c:scaling>
          <c:orientation val="minMax"/>
        </c:scaling>
        <c:delete val="1"/>
        <c:axPos val="b"/>
        <c:numFmt formatCode="ge" sourceLinked="1"/>
        <c:majorTickMark val="none"/>
        <c:minorTickMark val="none"/>
        <c:tickLblPos val="none"/>
        <c:crossAx val="175120208"/>
        <c:crosses val="autoZero"/>
        <c:auto val="1"/>
        <c:lblOffset val="100"/>
        <c:baseTimeUnit val="years"/>
      </c:dateAx>
      <c:valAx>
        <c:axId val="17512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2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FB8-44B4-AA28-57D83CAAB638}"/>
            </c:ext>
          </c:extLst>
        </c:ser>
        <c:dLbls>
          <c:showLegendKey val="0"/>
          <c:showVal val="0"/>
          <c:showCatName val="0"/>
          <c:showSerName val="0"/>
          <c:showPercent val="0"/>
          <c:showBubbleSize val="0"/>
        </c:dLbls>
        <c:gapWidth val="150"/>
        <c:axId val="175122168"/>
        <c:axId val="1751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FB8-44B4-AA28-57D83CAAB638}"/>
            </c:ext>
          </c:extLst>
        </c:ser>
        <c:dLbls>
          <c:showLegendKey val="0"/>
          <c:showVal val="0"/>
          <c:showCatName val="0"/>
          <c:showSerName val="0"/>
          <c:showPercent val="0"/>
          <c:showBubbleSize val="0"/>
        </c:dLbls>
        <c:marker val="1"/>
        <c:smooth val="0"/>
        <c:axId val="175122168"/>
        <c:axId val="175123344"/>
      </c:lineChart>
      <c:dateAx>
        <c:axId val="175122168"/>
        <c:scaling>
          <c:orientation val="minMax"/>
        </c:scaling>
        <c:delete val="1"/>
        <c:axPos val="b"/>
        <c:numFmt formatCode="ge" sourceLinked="1"/>
        <c:majorTickMark val="none"/>
        <c:minorTickMark val="none"/>
        <c:tickLblPos val="none"/>
        <c:crossAx val="175123344"/>
        <c:crosses val="autoZero"/>
        <c:auto val="1"/>
        <c:lblOffset val="100"/>
        <c:baseTimeUnit val="years"/>
      </c:dateAx>
      <c:valAx>
        <c:axId val="17512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2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59-4E25-AEF1-8975138B9C1D}"/>
            </c:ext>
          </c:extLst>
        </c:ser>
        <c:dLbls>
          <c:showLegendKey val="0"/>
          <c:showVal val="0"/>
          <c:showCatName val="0"/>
          <c:showSerName val="0"/>
          <c:showPercent val="0"/>
          <c:showBubbleSize val="0"/>
        </c:dLbls>
        <c:gapWidth val="150"/>
        <c:axId val="175118248"/>
        <c:axId val="1751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1459-4E25-AEF1-8975138B9C1D}"/>
            </c:ext>
          </c:extLst>
        </c:ser>
        <c:dLbls>
          <c:showLegendKey val="0"/>
          <c:showVal val="0"/>
          <c:showCatName val="0"/>
          <c:showSerName val="0"/>
          <c:showPercent val="0"/>
          <c:showBubbleSize val="0"/>
        </c:dLbls>
        <c:marker val="1"/>
        <c:smooth val="0"/>
        <c:axId val="175118248"/>
        <c:axId val="175124128"/>
      </c:lineChart>
      <c:dateAx>
        <c:axId val="175118248"/>
        <c:scaling>
          <c:orientation val="minMax"/>
        </c:scaling>
        <c:delete val="1"/>
        <c:axPos val="b"/>
        <c:numFmt formatCode="ge" sourceLinked="1"/>
        <c:majorTickMark val="none"/>
        <c:minorTickMark val="none"/>
        <c:tickLblPos val="none"/>
        <c:crossAx val="175124128"/>
        <c:crosses val="autoZero"/>
        <c:auto val="1"/>
        <c:lblOffset val="100"/>
        <c:baseTimeUnit val="years"/>
      </c:dateAx>
      <c:valAx>
        <c:axId val="17512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1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94-4738-93EB-27EEF1A6BF8C}"/>
            </c:ext>
          </c:extLst>
        </c:ser>
        <c:dLbls>
          <c:showLegendKey val="0"/>
          <c:showVal val="0"/>
          <c:showCatName val="0"/>
          <c:showSerName val="0"/>
          <c:showPercent val="0"/>
          <c:showBubbleSize val="0"/>
        </c:dLbls>
        <c:gapWidth val="150"/>
        <c:axId val="175119816"/>
        <c:axId val="17512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9594-4738-93EB-27EEF1A6BF8C}"/>
            </c:ext>
          </c:extLst>
        </c:ser>
        <c:dLbls>
          <c:showLegendKey val="0"/>
          <c:showVal val="0"/>
          <c:showCatName val="0"/>
          <c:showSerName val="0"/>
          <c:showPercent val="0"/>
          <c:showBubbleSize val="0"/>
        </c:dLbls>
        <c:marker val="1"/>
        <c:smooth val="0"/>
        <c:axId val="175119816"/>
        <c:axId val="175120600"/>
      </c:lineChart>
      <c:dateAx>
        <c:axId val="175119816"/>
        <c:scaling>
          <c:orientation val="minMax"/>
        </c:scaling>
        <c:delete val="1"/>
        <c:axPos val="b"/>
        <c:numFmt formatCode="ge" sourceLinked="1"/>
        <c:majorTickMark val="none"/>
        <c:minorTickMark val="none"/>
        <c:tickLblPos val="none"/>
        <c:crossAx val="175120600"/>
        <c:crosses val="autoZero"/>
        <c:auto val="1"/>
        <c:lblOffset val="100"/>
        <c:baseTimeUnit val="years"/>
      </c:dateAx>
      <c:valAx>
        <c:axId val="17512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11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155</c:v>
                </c:pt>
                <c:pt idx="1">
                  <c:v>147.5</c:v>
                </c:pt>
                <c:pt idx="2">
                  <c:v>140</c:v>
                </c:pt>
                <c:pt idx="3">
                  <c:v>140</c:v>
                </c:pt>
                <c:pt idx="4">
                  <c:v>127.5</c:v>
                </c:pt>
              </c:numCache>
            </c:numRef>
          </c:val>
          <c:extLst xmlns:c16r2="http://schemas.microsoft.com/office/drawing/2015/06/chart">
            <c:ext xmlns:c16="http://schemas.microsoft.com/office/drawing/2014/chart" uri="{C3380CC4-5D6E-409C-BE32-E72D297353CC}">
              <c16:uniqueId val="{00000000-AFDF-4FBE-AACE-85797C5AB02A}"/>
            </c:ext>
          </c:extLst>
        </c:ser>
        <c:dLbls>
          <c:showLegendKey val="0"/>
          <c:showVal val="0"/>
          <c:showCatName val="0"/>
          <c:showSerName val="0"/>
          <c:showPercent val="0"/>
          <c:showBubbleSize val="0"/>
        </c:dLbls>
        <c:gapWidth val="150"/>
        <c:axId val="175120992"/>
        <c:axId val="17512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AFDF-4FBE-AACE-85797C5AB02A}"/>
            </c:ext>
          </c:extLst>
        </c:ser>
        <c:dLbls>
          <c:showLegendKey val="0"/>
          <c:showVal val="0"/>
          <c:showCatName val="0"/>
          <c:showSerName val="0"/>
          <c:showPercent val="0"/>
          <c:showBubbleSize val="0"/>
        </c:dLbls>
        <c:marker val="1"/>
        <c:smooth val="0"/>
        <c:axId val="175120992"/>
        <c:axId val="175124520"/>
      </c:lineChart>
      <c:dateAx>
        <c:axId val="175120992"/>
        <c:scaling>
          <c:orientation val="minMax"/>
        </c:scaling>
        <c:delete val="1"/>
        <c:axPos val="b"/>
        <c:numFmt formatCode="ge" sourceLinked="1"/>
        <c:majorTickMark val="none"/>
        <c:minorTickMark val="none"/>
        <c:tickLblPos val="none"/>
        <c:crossAx val="175124520"/>
        <c:crosses val="autoZero"/>
        <c:auto val="1"/>
        <c:lblOffset val="100"/>
        <c:baseTimeUnit val="years"/>
      </c:dateAx>
      <c:valAx>
        <c:axId val="17512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2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c:v>
                </c:pt>
                <c:pt idx="1">
                  <c:v>53.1</c:v>
                </c:pt>
                <c:pt idx="2">
                  <c:v>41</c:v>
                </c:pt>
                <c:pt idx="3">
                  <c:v>38</c:v>
                </c:pt>
                <c:pt idx="4">
                  <c:v>45</c:v>
                </c:pt>
              </c:numCache>
            </c:numRef>
          </c:val>
          <c:extLst xmlns:c16r2="http://schemas.microsoft.com/office/drawing/2015/06/chart">
            <c:ext xmlns:c16="http://schemas.microsoft.com/office/drawing/2014/chart" uri="{C3380CC4-5D6E-409C-BE32-E72D297353CC}">
              <c16:uniqueId val="{00000000-6769-416E-AB7E-1210C4785292}"/>
            </c:ext>
          </c:extLst>
        </c:ser>
        <c:dLbls>
          <c:showLegendKey val="0"/>
          <c:showVal val="0"/>
          <c:showCatName val="0"/>
          <c:showSerName val="0"/>
          <c:showPercent val="0"/>
          <c:showBubbleSize val="0"/>
        </c:dLbls>
        <c:gapWidth val="150"/>
        <c:axId val="175121776"/>
        <c:axId val="17512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769-416E-AB7E-1210C4785292}"/>
            </c:ext>
          </c:extLst>
        </c:ser>
        <c:dLbls>
          <c:showLegendKey val="0"/>
          <c:showVal val="0"/>
          <c:showCatName val="0"/>
          <c:showSerName val="0"/>
          <c:showPercent val="0"/>
          <c:showBubbleSize val="0"/>
        </c:dLbls>
        <c:marker val="1"/>
        <c:smooth val="0"/>
        <c:axId val="175121776"/>
        <c:axId val="175122952"/>
      </c:lineChart>
      <c:dateAx>
        <c:axId val="175121776"/>
        <c:scaling>
          <c:orientation val="minMax"/>
        </c:scaling>
        <c:delete val="1"/>
        <c:axPos val="b"/>
        <c:numFmt formatCode="ge" sourceLinked="1"/>
        <c:majorTickMark val="none"/>
        <c:minorTickMark val="none"/>
        <c:tickLblPos val="none"/>
        <c:crossAx val="175122952"/>
        <c:crosses val="autoZero"/>
        <c:auto val="1"/>
        <c:lblOffset val="100"/>
        <c:baseTimeUnit val="years"/>
      </c:dateAx>
      <c:valAx>
        <c:axId val="17512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2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26071</c:v>
                </c:pt>
                <c:pt idx="1">
                  <c:v>20237</c:v>
                </c:pt>
                <c:pt idx="2">
                  <c:v>13252</c:v>
                </c:pt>
                <c:pt idx="3">
                  <c:v>12707</c:v>
                </c:pt>
                <c:pt idx="4">
                  <c:v>14877</c:v>
                </c:pt>
              </c:numCache>
            </c:numRef>
          </c:val>
          <c:extLst xmlns:c16r2="http://schemas.microsoft.com/office/drawing/2015/06/chart">
            <c:ext xmlns:c16="http://schemas.microsoft.com/office/drawing/2014/chart" uri="{C3380CC4-5D6E-409C-BE32-E72D297353CC}">
              <c16:uniqueId val="{00000000-075C-40BE-A3E9-F4717A784AF8}"/>
            </c:ext>
          </c:extLst>
        </c:ser>
        <c:dLbls>
          <c:showLegendKey val="0"/>
          <c:showVal val="0"/>
          <c:showCatName val="0"/>
          <c:showSerName val="0"/>
          <c:showPercent val="0"/>
          <c:showBubbleSize val="0"/>
        </c:dLbls>
        <c:gapWidth val="150"/>
        <c:axId val="246990528"/>
        <c:axId val="24699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075C-40BE-A3E9-F4717A784AF8}"/>
            </c:ext>
          </c:extLst>
        </c:ser>
        <c:dLbls>
          <c:showLegendKey val="0"/>
          <c:showVal val="0"/>
          <c:showCatName val="0"/>
          <c:showSerName val="0"/>
          <c:showPercent val="0"/>
          <c:showBubbleSize val="0"/>
        </c:dLbls>
        <c:marker val="1"/>
        <c:smooth val="0"/>
        <c:axId val="246990528"/>
        <c:axId val="246992488"/>
      </c:lineChart>
      <c:dateAx>
        <c:axId val="246990528"/>
        <c:scaling>
          <c:orientation val="minMax"/>
        </c:scaling>
        <c:delete val="1"/>
        <c:axPos val="b"/>
        <c:numFmt formatCode="ge" sourceLinked="1"/>
        <c:majorTickMark val="none"/>
        <c:minorTickMark val="none"/>
        <c:tickLblPos val="none"/>
        <c:crossAx val="246992488"/>
        <c:crosses val="autoZero"/>
        <c:auto val="1"/>
        <c:lblOffset val="100"/>
        <c:baseTimeUnit val="years"/>
      </c:dateAx>
      <c:valAx>
        <c:axId val="246992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99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 zoomScaleNormal="100" zoomScaleSheetLayoutView="70" workbookViewId="0">
      <selection activeCell="ND31" sqref="ND31:NR31"/>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新大阪駅南第２駐車場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148</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289</v>
      </c>
      <c r="V31" s="118"/>
      <c r="W31" s="118"/>
      <c r="X31" s="118"/>
      <c r="Y31" s="118"/>
      <c r="Z31" s="118"/>
      <c r="AA31" s="118"/>
      <c r="AB31" s="118"/>
      <c r="AC31" s="118"/>
      <c r="AD31" s="118"/>
      <c r="AE31" s="118"/>
      <c r="AF31" s="118"/>
      <c r="AG31" s="118"/>
      <c r="AH31" s="118"/>
      <c r="AI31" s="118"/>
      <c r="AJ31" s="118"/>
      <c r="AK31" s="118"/>
      <c r="AL31" s="118"/>
      <c r="AM31" s="118"/>
      <c r="AN31" s="118">
        <f>データ!Z7</f>
        <v>214</v>
      </c>
      <c r="AO31" s="118"/>
      <c r="AP31" s="118"/>
      <c r="AQ31" s="118"/>
      <c r="AR31" s="118"/>
      <c r="AS31" s="118"/>
      <c r="AT31" s="118"/>
      <c r="AU31" s="118"/>
      <c r="AV31" s="118"/>
      <c r="AW31" s="118"/>
      <c r="AX31" s="118"/>
      <c r="AY31" s="118"/>
      <c r="AZ31" s="118"/>
      <c r="BA31" s="118"/>
      <c r="BB31" s="118"/>
      <c r="BC31" s="118"/>
      <c r="BD31" s="118"/>
      <c r="BE31" s="118"/>
      <c r="BF31" s="118"/>
      <c r="BG31" s="118">
        <f>データ!AA7</f>
        <v>168</v>
      </c>
      <c r="BH31" s="118"/>
      <c r="BI31" s="118"/>
      <c r="BJ31" s="118"/>
      <c r="BK31" s="118"/>
      <c r="BL31" s="118"/>
      <c r="BM31" s="118"/>
      <c r="BN31" s="118"/>
      <c r="BO31" s="118"/>
      <c r="BP31" s="118"/>
      <c r="BQ31" s="118"/>
      <c r="BR31" s="118"/>
      <c r="BS31" s="118"/>
      <c r="BT31" s="118"/>
      <c r="BU31" s="118"/>
      <c r="BV31" s="118"/>
      <c r="BW31" s="118"/>
      <c r="BX31" s="118"/>
      <c r="BY31" s="118"/>
      <c r="BZ31" s="118">
        <f>データ!AB7</f>
        <v>160</v>
      </c>
      <c r="CA31" s="118"/>
      <c r="CB31" s="118"/>
      <c r="CC31" s="118"/>
      <c r="CD31" s="118"/>
      <c r="CE31" s="118"/>
      <c r="CF31" s="118"/>
      <c r="CG31" s="118"/>
      <c r="CH31" s="118"/>
      <c r="CI31" s="118"/>
      <c r="CJ31" s="118"/>
      <c r="CK31" s="118"/>
      <c r="CL31" s="118"/>
      <c r="CM31" s="118"/>
      <c r="CN31" s="118"/>
      <c r="CO31" s="118"/>
      <c r="CP31" s="118"/>
      <c r="CQ31" s="118"/>
      <c r="CR31" s="118"/>
      <c r="CS31" s="118">
        <f>データ!AC7</f>
        <v>182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155</v>
      </c>
      <c r="JD31" s="120"/>
      <c r="JE31" s="120"/>
      <c r="JF31" s="120"/>
      <c r="JG31" s="120"/>
      <c r="JH31" s="120"/>
      <c r="JI31" s="120"/>
      <c r="JJ31" s="120"/>
      <c r="JK31" s="120"/>
      <c r="JL31" s="120"/>
      <c r="JM31" s="120"/>
      <c r="JN31" s="120"/>
      <c r="JO31" s="120"/>
      <c r="JP31" s="120"/>
      <c r="JQ31" s="120"/>
      <c r="JR31" s="120"/>
      <c r="JS31" s="120"/>
      <c r="JT31" s="120"/>
      <c r="JU31" s="121"/>
      <c r="JV31" s="119">
        <f>データ!DL7</f>
        <v>147.5</v>
      </c>
      <c r="JW31" s="120"/>
      <c r="JX31" s="120"/>
      <c r="JY31" s="120"/>
      <c r="JZ31" s="120"/>
      <c r="KA31" s="120"/>
      <c r="KB31" s="120"/>
      <c r="KC31" s="120"/>
      <c r="KD31" s="120"/>
      <c r="KE31" s="120"/>
      <c r="KF31" s="120"/>
      <c r="KG31" s="120"/>
      <c r="KH31" s="120"/>
      <c r="KI31" s="120"/>
      <c r="KJ31" s="120"/>
      <c r="KK31" s="120"/>
      <c r="KL31" s="120"/>
      <c r="KM31" s="120"/>
      <c r="KN31" s="121"/>
      <c r="KO31" s="119">
        <f>データ!DM7</f>
        <v>140</v>
      </c>
      <c r="KP31" s="120"/>
      <c r="KQ31" s="120"/>
      <c r="KR31" s="120"/>
      <c r="KS31" s="120"/>
      <c r="KT31" s="120"/>
      <c r="KU31" s="120"/>
      <c r="KV31" s="120"/>
      <c r="KW31" s="120"/>
      <c r="KX31" s="120"/>
      <c r="KY31" s="120"/>
      <c r="KZ31" s="120"/>
      <c r="LA31" s="120"/>
      <c r="LB31" s="120"/>
      <c r="LC31" s="120"/>
      <c r="LD31" s="120"/>
      <c r="LE31" s="120"/>
      <c r="LF31" s="120"/>
      <c r="LG31" s="121"/>
      <c r="LH31" s="119">
        <f>データ!DN7</f>
        <v>140</v>
      </c>
      <c r="LI31" s="120"/>
      <c r="LJ31" s="120"/>
      <c r="LK31" s="120"/>
      <c r="LL31" s="120"/>
      <c r="LM31" s="120"/>
      <c r="LN31" s="120"/>
      <c r="LO31" s="120"/>
      <c r="LP31" s="120"/>
      <c r="LQ31" s="120"/>
      <c r="LR31" s="120"/>
      <c r="LS31" s="120"/>
      <c r="LT31" s="120"/>
      <c r="LU31" s="120"/>
      <c r="LV31" s="120"/>
      <c r="LW31" s="120"/>
      <c r="LX31" s="120"/>
      <c r="LY31" s="120"/>
      <c r="LZ31" s="121"/>
      <c r="MA31" s="119">
        <f>データ!DO7</f>
        <v>127.5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147</v>
      </c>
      <c r="NE32" s="123"/>
      <c r="NF32" s="123"/>
      <c r="NG32" s="123"/>
      <c r="NH32" s="123"/>
      <c r="NI32" s="123"/>
      <c r="NJ32" s="123"/>
      <c r="NK32" s="123"/>
      <c r="NL32" s="123"/>
      <c r="NM32" s="123"/>
      <c r="NN32" s="123"/>
      <c r="NO32" s="123"/>
      <c r="NP32" s="123"/>
      <c r="NQ32" s="123"/>
      <c r="NR32" s="12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145</v>
      </c>
      <c r="NE49" s="123"/>
      <c r="NF49" s="123"/>
      <c r="NG49" s="123"/>
      <c r="NH49" s="123"/>
      <c r="NI49" s="123"/>
      <c r="NJ49" s="123"/>
      <c r="NK49" s="123"/>
      <c r="NL49" s="123"/>
      <c r="NM49" s="123"/>
      <c r="NN49" s="123"/>
      <c r="NO49" s="123"/>
      <c r="NP49" s="123"/>
      <c r="NQ49" s="123"/>
      <c r="NR49" s="12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v>
      </c>
      <c r="EM52" s="118"/>
      <c r="EN52" s="118"/>
      <c r="EO52" s="118"/>
      <c r="EP52" s="118"/>
      <c r="EQ52" s="118"/>
      <c r="ER52" s="118"/>
      <c r="ES52" s="118"/>
      <c r="ET52" s="118"/>
      <c r="EU52" s="118"/>
      <c r="EV52" s="118"/>
      <c r="EW52" s="118"/>
      <c r="EX52" s="118"/>
      <c r="EY52" s="118"/>
      <c r="EZ52" s="118"/>
      <c r="FA52" s="118"/>
      <c r="FB52" s="118"/>
      <c r="FC52" s="118"/>
      <c r="FD52" s="118"/>
      <c r="FE52" s="118">
        <f>データ!BG7</f>
        <v>53.1</v>
      </c>
      <c r="FF52" s="118"/>
      <c r="FG52" s="118"/>
      <c r="FH52" s="118"/>
      <c r="FI52" s="118"/>
      <c r="FJ52" s="118"/>
      <c r="FK52" s="118"/>
      <c r="FL52" s="118"/>
      <c r="FM52" s="118"/>
      <c r="FN52" s="118"/>
      <c r="FO52" s="118"/>
      <c r="FP52" s="118"/>
      <c r="FQ52" s="118"/>
      <c r="FR52" s="118"/>
      <c r="FS52" s="118"/>
      <c r="FT52" s="118"/>
      <c r="FU52" s="118"/>
      <c r="FV52" s="118"/>
      <c r="FW52" s="118"/>
      <c r="FX52" s="118">
        <f>データ!BH7</f>
        <v>41</v>
      </c>
      <c r="FY52" s="118"/>
      <c r="FZ52" s="118"/>
      <c r="GA52" s="118"/>
      <c r="GB52" s="118"/>
      <c r="GC52" s="118"/>
      <c r="GD52" s="118"/>
      <c r="GE52" s="118"/>
      <c r="GF52" s="118"/>
      <c r="GG52" s="118"/>
      <c r="GH52" s="118"/>
      <c r="GI52" s="118"/>
      <c r="GJ52" s="118"/>
      <c r="GK52" s="118"/>
      <c r="GL52" s="118"/>
      <c r="GM52" s="118"/>
      <c r="GN52" s="118"/>
      <c r="GO52" s="118"/>
      <c r="GP52" s="118"/>
      <c r="GQ52" s="118">
        <f>データ!BI7</f>
        <v>38</v>
      </c>
      <c r="GR52" s="118"/>
      <c r="GS52" s="118"/>
      <c r="GT52" s="118"/>
      <c r="GU52" s="118"/>
      <c r="GV52" s="118"/>
      <c r="GW52" s="118"/>
      <c r="GX52" s="118"/>
      <c r="GY52" s="118"/>
      <c r="GZ52" s="118"/>
      <c r="HA52" s="118"/>
      <c r="HB52" s="118"/>
      <c r="HC52" s="118"/>
      <c r="HD52" s="118"/>
      <c r="HE52" s="118"/>
      <c r="HF52" s="118"/>
      <c r="HG52" s="118"/>
      <c r="HH52" s="118"/>
      <c r="HI52" s="118"/>
      <c r="HJ52" s="118">
        <f>データ!BJ7</f>
        <v>45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26071</v>
      </c>
      <c r="JD52" s="129"/>
      <c r="JE52" s="129"/>
      <c r="JF52" s="129"/>
      <c r="JG52" s="129"/>
      <c r="JH52" s="129"/>
      <c r="JI52" s="129"/>
      <c r="JJ52" s="129"/>
      <c r="JK52" s="129"/>
      <c r="JL52" s="129"/>
      <c r="JM52" s="129"/>
      <c r="JN52" s="129"/>
      <c r="JO52" s="129"/>
      <c r="JP52" s="129"/>
      <c r="JQ52" s="129"/>
      <c r="JR52" s="129"/>
      <c r="JS52" s="129"/>
      <c r="JT52" s="129"/>
      <c r="JU52" s="129"/>
      <c r="JV52" s="129">
        <f>データ!BR7</f>
        <v>20237</v>
      </c>
      <c r="JW52" s="129"/>
      <c r="JX52" s="129"/>
      <c r="JY52" s="129"/>
      <c r="JZ52" s="129"/>
      <c r="KA52" s="129"/>
      <c r="KB52" s="129"/>
      <c r="KC52" s="129"/>
      <c r="KD52" s="129"/>
      <c r="KE52" s="129"/>
      <c r="KF52" s="129"/>
      <c r="KG52" s="129"/>
      <c r="KH52" s="129"/>
      <c r="KI52" s="129"/>
      <c r="KJ52" s="129"/>
      <c r="KK52" s="129"/>
      <c r="KL52" s="129"/>
      <c r="KM52" s="129"/>
      <c r="KN52" s="129"/>
      <c r="KO52" s="129">
        <f>データ!BS7</f>
        <v>13252</v>
      </c>
      <c r="KP52" s="129"/>
      <c r="KQ52" s="129"/>
      <c r="KR52" s="129"/>
      <c r="KS52" s="129"/>
      <c r="KT52" s="129"/>
      <c r="KU52" s="129"/>
      <c r="KV52" s="129"/>
      <c r="KW52" s="129"/>
      <c r="KX52" s="129"/>
      <c r="KY52" s="129"/>
      <c r="KZ52" s="129"/>
      <c r="LA52" s="129"/>
      <c r="LB52" s="129"/>
      <c r="LC52" s="129"/>
      <c r="LD52" s="129"/>
      <c r="LE52" s="129"/>
      <c r="LF52" s="129"/>
      <c r="LG52" s="129"/>
      <c r="LH52" s="129">
        <f>データ!BT7</f>
        <v>12707</v>
      </c>
      <c r="LI52" s="129"/>
      <c r="LJ52" s="129"/>
      <c r="LK52" s="129"/>
      <c r="LL52" s="129"/>
      <c r="LM52" s="129"/>
      <c r="LN52" s="129"/>
      <c r="LO52" s="129"/>
      <c r="LP52" s="129"/>
      <c r="LQ52" s="129"/>
      <c r="LR52" s="129"/>
      <c r="LS52" s="129"/>
      <c r="LT52" s="129"/>
      <c r="LU52" s="129"/>
      <c r="LV52" s="129"/>
      <c r="LW52" s="129"/>
      <c r="LX52" s="129"/>
      <c r="LY52" s="129"/>
      <c r="LZ52" s="129"/>
      <c r="MA52" s="129">
        <f>データ!BU7</f>
        <v>14877</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9">
        <f>データ!AZ7</f>
        <v>27</v>
      </c>
      <c r="V53" s="129"/>
      <c r="W53" s="129"/>
      <c r="X53" s="129"/>
      <c r="Y53" s="129"/>
      <c r="Z53" s="129"/>
      <c r="AA53" s="129"/>
      <c r="AB53" s="129"/>
      <c r="AC53" s="129"/>
      <c r="AD53" s="129"/>
      <c r="AE53" s="129"/>
      <c r="AF53" s="129"/>
      <c r="AG53" s="129"/>
      <c r="AH53" s="129"/>
      <c r="AI53" s="129"/>
      <c r="AJ53" s="129"/>
      <c r="AK53" s="129"/>
      <c r="AL53" s="129"/>
      <c r="AM53" s="129"/>
      <c r="AN53" s="129">
        <f>データ!BA7</f>
        <v>23</v>
      </c>
      <c r="AO53" s="129"/>
      <c r="AP53" s="129"/>
      <c r="AQ53" s="129"/>
      <c r="AR53" s="129"/>
      <c r="AS53" s="129"/>
      <c r="AT53" s="129"/>
      <c r="AU53" s="129"/>
      <c r="AV53" s="129"/>
      <c r="AW53" s="129"/>
      <c r="AX53" s="129"/>
      <c r="AY53" s="129"/>
      <c r="AZ53" s="129"/>
      <c r="BA53" s="129"/>
      <c r="BB53" s="129"/>
      <c r="BC53" s="129"/>
      <c r="BD53" s="129"/>
      <c r="BE53" s="129"/>
      <c r="BF53" s="129"/>
      <c r="BG53" s="129">
        <f>データ!BB7</f>
        <v>22</v>
      </c>
      <c r="BH53" s="129"/>
      <c r="BI53" s="129"/>
      <c r="BJ53" s="129"/>
      <c r="BK53" s="129"/>
      <c r="BL53" s="129"/>
      <c r="BM53" s="129"/>
      <c r="BN53" s="129"/>
      <c r="BO53" s="129"/>
      <c r="BP53" s="129"/>
      <c r="BQ53" s="129"/>
      <c r="BR53" s="129"/>
      <c r="BS53" s="129"/>
      <c r="BT53" s="129"/>
      <c r="BU53" s="129"/>
      <c r="BV53" s="129"/>
      <c r="BW53" s="129"/>
      <c r="BX53" s="129"/>
      <c r="BY53" s="129"/>
      <c r="BZ53" s="129">
        <f>データ!BC7</f>
        <v>16</v>
      </c>
      <c r="CA53" s="129"/>
      <c r="CB53" s="129"/>
      <c r="CC53" s="129"/>
      <c r="CD53" s="129"/>
      <c r="CE53" s="129"/>
      <c r="CF53" s="129"/>
      <c r="CG53" s="129"/>
      <c r="CH53" s="129"/>
      <c r="CI53" s="129"/>
      <c r="CJ53" s="129"/>
      <c r="CK53" s="129"/>
      <c r="CL53" s="129"/>
      <c r="CM53" s="129"/>
      <c r="CN53" s="129"/>
      <c r="CO53" s="129"/>
      <c r="CP53" s="129"/>
      <c r="CQ53" s="129"/>
      <c r="CR53" s="129"/>
      <c r="CS53" s="129">
        <f>データ!BD7</f>
        <v>21</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6777</v>
      </c>
      <c r="JD53" s="129"/>
      <c r="JE53" s="129"/>
      <c r="JF53" s="129"/>
      <c r="JG53" s="129"/>
      <c r="JH53" s="129"/>
      <c r="JI53" s="129"/>
      <c r="JJ53" s="129"/>
      <c r="JK53" s="129"/>
      <c r="JL53" s="129"/>
      <c r="JM53" s="129"/>
      <c r="JN53" s="129"/>
      <c r="JO53" s="129"/>
      <c r="JP53" s="129"/>
      <c r="JQ53" s="129"/>
      <c r="JR53" s="129"/>
      <c r="JS53" s="129"/>
      <c r="JT53" s="129"/>
      <c r="JU53" s="129"/>
      <c r="JV53" s="129">
        <f>データ!BW7</f>
        <v>7496</v>
      </c>
      <c r="JW53" s="129"/>
      <c r="JX53" s="129"/>
      <c r="JY53" s="129"/>
      <c r="JZ53" s="129"/>
      <c r="KA53" s="129"/>
      <c r="KB53" s="129"/>
      <c r="KC53" s="129"/>
      <c r="KD53" s="129"/>
      <c r="KE53" s="129"/>
      <c r="KF53" s="129"/>
      <c r="KG53" s="129"/>
      <c r="KH53" s="129"/>
      <c r="KI53" s="129"/>
      <c r="KJ53" s="129"/>
      <c r="KK53" s="129"/>
      <c r="KL53" s="129"/>
      <c r="KM53" s="129"/>
      <c r="KN53" s="129"/>
      <c r="KO53" s="129">
        <f>データ!BX7</f>
        <v>6967</v>
      </c>
      <c r="KP53" s="129"/>
      <c r="KQ53" s="129"/>
      <c r="KR53" s="129"/>
      <c r="KS53" s="129"/>
      <c r="KT53" s="129"/>
      <c r="KU53" s="129"/>
      <c r="KV53" s="129"/>
      <c r="KW53" s="129"/>
      <c r="KX53" s="129"/>
      <c r="KY53" s="129"/>
      <c r="KZ53" s="129"/>
      <c r="LA53" s="129"/>
      <c r="LB53" s="129"/>
      <c r="LC53" s="129"/>
      <c r="LD53" s="129"/>
      <c r="LE53" s="129"/>
      <c r="LF53" s="129"/>
      <c r="LG53" s="129"/>
      <c r="LH53" s="129">
        <f>データ!BY7</f>
        <v>7138</v>
      </c>
      <c r="LI53" s="129"/>
      <c r="LJ53" s="129"/>
      <c r="LK53" s="129"/>
      <c r="LL53" s="129"/>
      <c r="LM53" s="129"/>
      <c r="LN53" s="129"/>
      <c r="LO53" s="129"/>
      <c r="LP53" s="129"/>
      <c r="LQ53" s="129"/>
      <c r="LR53" s="129"/>
      <c r="LS53" s="129"/>
      <c r="LT53" s="129"/>
      <c r="LU53" s="129"/>
      <c r="LV53" s="129"/>
      <c r="LW53" s="129"/>
      <c r="LX53" s="129"/>
      <c r="LY53" s="129"/>
      <c r="LZ53" s="129"/>
      <c r="MA53" s="129">
        <f>データ!BZ7</f>
        <v>8131</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146</v>
      </c>
      <c r="NE66" s="123"/>
      <c r="NF66" s="123"/>
      <c r="NG66" s="123"/>
      <c r="NH66" s="123"/>
      <c r="NI66" s="123"/>
      <c r="NJ66" s="123"/>
      <c r="NK66" s="123"/>
      <c r="NL66" s="123"/>
      <c r="NM66" s="123"/>
      <c r="NN66" s="123"/>
      <c r="NO66" s="123"/>
      <c r="NP66" s="123"/>
      <c r="NQ66" s="123"/>
      <c r="NR66" s="12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t="str">
        <f>データ!CM7</f>
        <v>-</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1278</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nghZUWg5jAqOiYEfzzZ+R6NQC/j6ZXpn+vVL1y5Zzlk+Xcwwu02zxSdERFj7VTT5GZ7I7j5ECSTBIJEpNLfKg==" saltValue="BYOp0AKvnCKGb/U0WJv0H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7" t="s">
        <v>68</v>
      </c>
      <c r="I3" s="148"/>
      <c r="J3" s="148"/>
      <c r="K3" s="148"/>
      <c r="L3" s="148"/>
      <c r="M3" s="148"/>
      <c r="N3" s="148"/>
      <c r="O3" s="148"/>
      <c r="P3" s="148"/>
      <c r="Q3" s="148"/>
      <c r="R3" s="148"/>
      <c r="S3" s="148"/>
      <c r="T3" s="148"/>
      <c r="U3" s="148"/>
      <c r="V3" s="148"/>
      <c r="W3" s="148"/>
      <c r="X3" s="148"/>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101</v>
      </c>
      <c r="AN5" s="59" t="s">
        <v>102</v>
      </c>
      <c r="AO5" s="59" t="s">
        <v>103</v>
      </c>
      <c r="AP5" s="59" t="s">
        <v>104</v>
      </c>
      <c r="AQ5" s="59" t="s">
        <v>105</v>
      </c>
      <c r="AR5" s="59" t="s">
        <v>106</v>
      </c>
      <c r="AS5" s="59" t="s">
        <v>107</v>
      </c>
      <c r="AT5" s="59" t="s">
        <v>108</v>
      </c>
      <c r="AU5" s="59" t="s">
        <v>98</v>
      </c>
      <c r="AV5" s="59" t="s">
        <v>110</v>
      </c>
      <c r="AW5" s="59" t="s">
        <v>100</v>
      </c>
      <c r="AX5" s="59" t="s">
        <v>101</v>
      </c>
      <c r="AY5" s="59" t="s">
        <v>102</v>
      </c>
      <c r="AZ5" s="59" t="s">
        <v>103</v>
      </c>
      <c r="BA5" s="59" t="s">
        <v>104</v>
      </c>
      <c r="BB5" s="59" t="s">
        <v>105</v>
      </c>
      <c r="BC5" s="59" t="s">
        <v>106</v>
      </c>
      <c r="BD5" s="59" t="s">
        <v>107</v>
      </c>
      <c r="BE5" s="59" t="s">
        <v>108</v>
      </c>
      <c r="BF5" s="59" t="s">
        <v>109</v>
      </c>
      <c r="BG5" s="59" t="s">
        <v>111</v>
      </c>
      <c r="BH5" s="59" t="s">
        <v>112</v>
      </c>
      <c r="BI5" s="59" t="s">
        <v>113</v>
      </c>
      <c r="BJ5" s="59" t="s">
        <v>114</v>
      </c>
      <c r="BK5" s="59" t="s">
        <v>103</v>
      </c>
      <c r="BL5" s="59" t="s">
        <v>104</v>
      </c>
      <c r="BM5" s="59" t="s">
        <v>105</v>
      </c>
      <c r="BN5" s="59" t="s">
        <v>106</v>
      </c>
      <c r="BO5" s="59" t="s">
        <v>107</v>
      </c>
      <c r="BP5" s="59" t="s">
        <v>108</v>
      </c>
      <c r="BQ5" s="59" t="s">
        <v>98</v>
      </c>
      <c r="BR5" s="59" t="s">
        <v>110</v>
      </c>
      <c r="BS5" s="59" t="s">
        <v>112</v>
      </c>
      <c r="BT5" s="59" t="s">
        <v>101</v>
      </c>
      <c r="BU5" s="59" t="s">
        <v>115</v>
      </c>
      <c r="BV5" s="59" t="s">
        <v>103</v>
      </c>
      <c r="BW5" s="59" t="s">
        <v>104</v>
      </c>
      <c r="BX5" s="59" t="s">
        <v>105</v>
      </c>
      <c r="BY5" s="59" t="s">
        <v>106</v>
      </c>
      <c r="BZ5" s="59" t="s">
        <v>107</v>
      </c>
      <c r="CA5" s="59" t="s">
        <v>108</v>
      </c>
      <c r="CB5" s="59" t="s">
        <v>116</v>
      </c>
      <c r="CC5" s="59" t="s">
        <v>117</v>
      </c>
      <c r="CD5" s="59" t="s">
        <v>118</v>
      </c>
      <c r="CE5" s="59" t="s">
        <v>113</v>
      </c>
      <c r="CF5" s="59" t="s">
        <v>102</v>
      </c>
      <c r="CG5" s="59" t="s">
        <v>103</v>
      </c>
      <c r="CH5" s="59" t="s">
        <v>104</v>
      </c>
      <c r="CI5" s="59" t="s">
        <v>105</v>
      </c>
      <c r="CJ5" s="59" t="s">
        <v>106</v>
      </c>
      <c r="CK5" s="59" t="s">
        <v>107</v>
      </c>
      <c r="CL5" s="59" t="s">
        <v>108</v>
      </c>
      <c r="CM5" s="154"/>
      <c r="CN5" s="154"/>
      <c r="CO5" s="59" t="s">
        <v>98</v>
      </c>
      <c r="CP5" s="59" t="s">
        <v>117</v>
      </c>
      <c r="CQ5" s="59" t="s">
        <v>119</v>
      </c>
      <c r="CR5" s="59" t="s">
        <v>101</v>
      </c>
      <c r="CS5" s="59" t="s">
        <v>114</v>
      </c>
      <c r="CT5" s="59" t="s">
        <v>103</v>
      </c>
      <c r="CU5" s="59" t="s">
        <v>104</v>
      </c>
      <c r="CV5" s="59" t="s">
        <v>105</v>
      </c>
      <c r="CW5" s="59" t="s">
        <v>106</v>
      </c>
      <c r="CX5" s="59" t="s">
        <v>107</v>
      </c>
      <c r="CY5" s="59" t="s">
        <v>108</v>
      </c>
      <c r="CZ5" s="59" t="s">
        <v>109</v>
      </c>
      <c r="DA5" s="59" t="s">
        <v>110</v>
      </c>
      <c r="DB5" s="59" t="s">
        <v>100</v>
      </c>
      <c r="DC5" s="59" t="s">
        <v>101</v>
      </c>
      <c r="DD5" s="59" t="s">
        <v>102</v>
      </c>
      <c r="DE5" s="59" t="s">
        <v>103</v>
      </c>
      <c r="DF5" s="59" t="s">
        <v>104</v>
      </c>
      <c r="DG5" s="59" t="s">
        <v>105</v>
      </c>
      <c r="DH5" s="59" t="s">
        <v>106</v>
      </c>
      <c r="DI5" s="59" t="s">
        <v>107</v>
      </c>
      <c r="DJ5" s="59" t="s">
        <v>44</v>
      </c>
      <c r="DK5" s="59" t="s">
        <v>120</v>
      </c>
      <c r="DL5" s="59" t="s">
        <v>99</v>
      </c>
      <c r="DM5" s="59" t="s">
        <v>118</v>
      </c>
      <c r="DN5" s="59" t="s">
        <v>101</v>
      </c>
      <c r="DO5" s="59" t="s">
        <v>121</v>
      </c>
      <c r="DP5" s="59" t="s">
        <v>103</v>
      </c>
      <c r="DQ5" s="59" t="s">
        <v>104</v>
      </c>
      <c r="DR5" s="59" t="s">
        <v>105</v>
      </c>
      <c r="DS5" s="59" t="s">
        <v>106</v>
      </c>
      <c r="DT5" s="59" t="s">
        <v>107</v>
      </c>
      <c r="DU5" s="59" t="s">
        <v>108</v>
      </c>
    </row>
    <row r="6" spans="1:125" s="66" customFormat="1">
      <c r="A6" s="49" t="s">
        <v>122</v>
      </c>
      <c r="B6" s="60">
        <f>B8</f>
        <v>2017</v>
      </c>
      <c r="C6" s="60">
        <f t="shared" ref="C6:X6" si="1">C8</f>
        <v>271004</v>
      </c>
      <c r="D6" s="60">
        <f t="shared" si="1"/>
        <v>47</v>
      </c>
      <c r="E6" s="60">
        <f t="shared" si="1"/>
        <v>14</v>
      </c>
      <c r="F6" s="60">
        <f t="shared" si="1"/>
        <v>0</v>
      </c>
      <c r="G6" s="60">
        <f t="shared" si="1"/>
        <v>17</v>
      </c>
      <c r="H6" s="60" t="str">
        <f>SUBSTITUTE(H8,"　","")</f>
        <v>大阪府大阪市</v>
      </c>
      <c r="I6" s="60" t="str">
        <f t="shared" si="1"/>
        <v>新大阪駅南第２駐車場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11</v>
      </c>
      <c r="S6" s="62" t="str">
        <f t="shared" si="1"/>
        <v>駅</v>
      </c>
      <c r="T6" s="62" t="str">
        <f t="shared" si="1"/>
        <v>有</v>
      </c>
      <c r="U6" s="63">
        <f t="shared" si="1"/>
        <v>1950</v>
      </c>
      <c r="V6" s="63">
        <f t="shared" si="1"/>
        <v>40</v>
      </c>
      <c r="W6" s="63">
        <f t="shared" si="1"/>
        <v>600</v>
      </c>
      <c r="X6" s="62" t="str">
        <f t="shared" si="1"/>
        <v>利用料金制</v>
      </c>
      <c r="Y6" s="64">
        <f>IF(Y8="-",NA(),Y8)</f>
        <v>289</v>
      </c>
      <c r="Z6" s="64">
        <f t="shared" ref="Z6:AH6" si="2">IF(Z8="-",NA(),Z8)</f>
        <v>214</v>
      </c>
      <c r="AA6" s="64">
        <f t="shared" si="2"/>
        <v>168</v>
      </c>
      <c r="AB6" s="64">
        <f t="shared" si="2"/>
        <v>160</v>
      </c>
      <c r="AC6" s="64">
        <f t="shared" si="2"/>
        <v>182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65</v>
      </c>
      <c r="BG6" s="64">
        <f t="shared" ref="BG6:BO6" si="5">IF(BG8="-",NA(),BG8)</f>
        <v>53.1</v>
      </c>
      <c r="BH6" s="64">
        <f t="shared" si="5"/>
        <v>41</v>
      </c>
      <c r="BI6" s="64">
        <f t="shared" si="5"/>
        <v>38</v>
      </c>
      <c r="BJ6" s="64">
        <f t="shared" si="5"/>
        <v>45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26071</v>
      </c>
      <c r="BR6" s="65">
        <f t="shared" ref="BR6:BZ6" si="6">IF(BR8="-",NA(),BR8)</f>
        <v>20237</v>
      </c>
      <c r="BS6" s="65">
        <f t="shared" si="6"/>
        <v>13252</v>
      </c>
      <c r="BT6" s="65">
        <f t="shared" si="6"/>
        <v>12707</v>
      </c>
      <c r="BU6" s="65">
        <f t="shared" si="6"/>
        <v>14877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123</v>
      </c>
      <c r="CM6" s="63" t="str">
        <f t="shared" ref="CM6:CN6" si="7">CM8</f>
        <v>-</v>
      </c>
      <c r="CN6" s="63">
        <f t="shared" si="7"/>
        <v>1278</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155</v>
      </c>
      <c r="DL6" s="64">
        <f t="shared" ref="DL6:DT6" si="9">IF(DL8="-",NA(),DL8)</f>
        <v>147.5</v>
      </c>
      <c r="DM6" s="64">
        <f t="shared" si="9"/>
        <v>140</v>
      </c>
      <c r="DN6" s="64">
        <f t="shared" si="9"/>
        <v>140</v>
      </c>
      <c r="DO6" s="64">
        <f t="shared" si="9"/>
        <v>127.5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124</v>
      </c>
      <c r="B7" s="60">
        <f t="shared" ref="B7:X7" si="10">B8</f>
        <v>2017</v>
      </c>
      <c r="C7" s="60">
        <f t="shared" si="10"/>
        <v>271004</v>
      </c>
      <c r="D7" s="60">
        <f t="shared" si="10"/>
        <v>47</v>
      </c>
      <c r="E7" s="60">
        <f t="shared" si="10"/>
        <v>14</v>
      </c>
      <c r="F7" s="60">
        <f t="shared" si="10"/>
        <v>0</v>
      </c>
      <c r="G7" s="60">
        <f t="shared" si="10"/>
        <v>17</v>
      </c>
      <c r="H7" s="60" t="str">
        <f t="shared" si="10"/>
        <v>大阪府　大阪市</v>
      </c>
      <c r="I7" s="60" t="str">
        <f t="shared" si="10"/>
        <v>新大阪駅南第２駐車場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11</v>
      </c>
      <c r="S7" s="62" t="str">
        <f t="shared" si="10"/>
        <v>駅</v>
      </c>
      <c r="T7" s="62" t="str">
        <f t="shared" si="10"/>
        <v>有</v>
      </c>
      <c r="U7" s="63">
        <f t="shared" si="10"/>
        <v>1950</v>
      </c>
      <c r="V7" s="63">
        <f t="shared" si="10"/>
        <v>40</v>
      </c>
      <c r="W7" s="63">
        <f t="shared" si="10"/>
        <v>600</v>
      </c>
      <c r="X7" s="62" t="str">
        <f t="shared" si="10"/>
        <v>利用料金制</v>
      </c>
      <c r="Y7" s="64">
        <f>Y8</f>
        <v>289</v>
      </c>
      <c r="Z7" s="64">
        <f t="shared" ref="Z7:AH7" si="11">Z8</f>
        <v>214</v>
      </c>
      <c r="AA7" s="64">
        <f t="shared" si="11"/>
        <v>168</v>
      </c>
      <c r="AB7" s="64">
        <f t="shared" si="11"/>
        <v>160</v>
      </c>
      <c r="AC7" s="64">
        <f t="shared" si="11"/>
        <v>182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65</v>
      </c>
      <c r="BG7" s="64">
        <f t="shared" ref="BG7:BO7" si="14">BG8</f>
        <v>53.1</v>
      </c>
      <c r="BH7" s="64">
        <f t="shared" si="14"/>
        <v>41</v>
      </c>
      <c r="BI7" s="64">
        <f t="shared" si="14"/>
        <v>38</v>
      </c>
      <c r="BJ7" s="64">
        <f t="shared" si="14"/>
        <v>45</v>
      </c>
      <c r="BK7" s="64">
        <f t="shared" si="14"/>
        <v>37.6</v>
      </c>
      <c r="BL7" s="64">
        <f t="shared" si="14"/>
        <v>40.700000000000003</v>
      </c>
      <c r="BM7" s="64">
        <f t="shared" si="14"/>
        <v>38.200000000000003</v>
      </c>
      <c r="BN7" s="64">
        <f t="shared" si="14"/>
        <v>34.6</v>
      </c>
      <c r="BO7" s="64">
        <f t="shared" si="14"/>
        <v>37.6</v>
      </c>
      <c r="BP7" s="61"/>
      <c r="BQ7" s="65">
        <f>BQ8</f>
        <v>26071</v>
      </c>
      <c r="BR7" s="65">
        <f t="shared" ref="BR7:BZ7" si="15">BR8</f>
        <v>20237</v>
      </c>
      <c r="BS7" s="65">
        <f t="shared" si="15"/>
        <v>13252</v>
      </c>
      <c r="BT7" s="65">
        <f t="shared" si="15"/>
        <v>12707</v>
      </c>
      <c r="BU7" s="65">
        <f t="shared" si="15"/>
        <v>14877</v>
      </c>
      <c r="BV7" s="65">
        <f t="shared" si="15"/>
        <v>6777</v>
      </c>
      <c r="BW7" s="65">
        <f t="shared" si="15"/>
        <v>7496</v>
      </c>
      <c r="BX7" s="65">
        <f t="shared" si="15"/>
        <v>6967</v>
      </c>
      <c r="BY7" s="65">
        <f t="shared" si="15"/>
        <v>7138</v>
      </c>
      <c r="BZ7" s="65">
        <f t="shared" si="15"/>
        <v>8131</v>
      </c>
      <c r="CA7" s="63"/>
      <c r="CB7" s="64" t="s">
        <v>125</v>
      </c>
      <c r="CC7" s="64" t="s">
        <v>125</v>
      </c>
      <c r="CD7" s="64" t="s">
        <v>125</v>
      </c>
      <c r="CE7" s="64" t="s">
        <v>125</v>
      </c>
      <c r="CF7" s="64" t="s">
        <v>125</v>
      </c>
      <c r="CG7" s="64" t="s">
        <v>125</v>
      </c>
      <c r="CH7" s="64" t="s">
        <v>125</v>
      </c>
      <c r="CI7" s="64" t="s">
        <v>125</v>
      </c>
      <c r="CJ7" s="64" t="s">
        <v>125</v>
      </c>
      <c r="CK7" s="64" t="s">
        <v>126</v>
      </c>
      <c r="CL7" s="61"/>
      <c r="CM7" s="63" t="str">
        <f>CM8</f>
        <v>-</v>
      </c>
      <c r="CN7" s="63">
        <f>CN8</f>
        <v>1278</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155</v>
      </c>
      <c r="DL7" s="64">
        <f t="shared" ref="DL7:DT7" si="17">DL8</f>
        <v>147.5</v>
      </c>
      <c r="DM7" s="64">
        <f t="shared" si="17"/>
        <v>140</v>
      </c>
      <c r="DN7" s="64">
        <f t="shared" si="17"/>
        <v>140</v>
      </c>
      <c r="DO7" s="64">
        <f t="shared" si="17"/>
        <v>127.5</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271004</v>
      </c>
      <c r="D8" s="67">
        <v>47</v>
      </c>
      <c r="E8" s="67">
        <v>14</v>
      </c>
      <c r="F8" s="67">
        <v>0</v>
      </c>
      <c r="G8" s="67">
        <v>17</v>
      </c>
      <c r="H8" s="67" t="s">
        <v>127</v>
      </c>
      <c r="I8" s="67" t="s">
        <v>128</v>
      </c>
      <c r="J8" s="67" t="s">
        <v>129</v>
      </c>
      <c r="K8" s="67" t="s">
        <v>130</v>
      </c>
      <c r="L8" s="67" t="s">
        <v>131</v>
      </c>
      <c r="M8" s="67" t="s">
        <v>132</v>
      </c>
      <c r="N8" s="67" t="s">
        <v>133</v>
      </c>
      <c r="O8" s="68" t="s">
        <v>134</v>
      </c>
      <c r="P8" s="69" t="s">
        <v>135</v>
      </c>
      <c r="Q8" s="69" t="s">
        <v>136</v>
      </c>
      <c r="R8" s="70">
        <v>11</v>
      </c>
      <c r="S8" s="69" t="s">
        <v>137</v>
      </c>
      <c r="T8" s="69" t="s">
        <v>138</v>
      </c>
      <c r="U8" s="70">
        <v>1950</v>
      </c>
      <c r="V8" s="70">
        <v>40</v>
      </c>
      <c r="W8" s="70">
        <v>600</v>
      </c>
      <c r="X8" s="69" t="s">
        <v>139</v>
      </c>
      <c r="Y8" s="71">
        <v>289</v>
      </c>
      <c r="Z8" s="71">
        <v>214</v>
      </c>
      <c r="AA8" s="71">
        <v>168</v>
      </c>
      <c r="AB8" s="71">
        <v>160</v>
      </c>
      <c r="AC8" s="71">
        <v>182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65</v>
      </c>
      <c r="BG8" s="71">
        <v>53.1</v>
      </c>
      <c r="BH8" s="71">
        <v>41</v>
      </c>
      <c r="BI8" s="71">
        <v>38</v>
      </c>
      <c r="BJ8" s="71">
        <v>45</v>
      </c>
      <c r="BK8" s="71">
        <v>37.6</v>
      </c>
      <c r="BL8" s="71">
        <v>40.700000000000003</v>
      </c>
      <c r="BM8" s="71">
        <v>38.200000000000003</v>
      </c>
      <c r="BN8" s="71">
        <v>34.6</v>
      </c>
      <c r="BO8" s="71">
        <v>37.6</v>
      </c>
      <c r="BP8" s="68">
        <v>26.4</v>
      </c>
      <c r="BQ8" s="72">
        <v>26071</v>
      </c>
      <c r="BR8" s="72">
        <v>20237</v>
      </c>
      <c r="BS8" s="72">
        <v>13252</v>
      </c>
      <c r="BT8" s="73">
        <v>12707</v>
      </c>
      <c r="BU8" s="73">
        <v>14877</v>
      </c>
      <c r="BV8" s="72">
        <v>6777</v>
      </c>
      <c r="BW8" s="72">
        <v>7496</v>
      </c>
      <c r="BX8" s="72">
        <v>6967</v>
      </c>
      <c r="BY8" s="72">
        <v>7138</v>
      </c>
      <c r="BZ8" s="72">
        <v>8131</v>
      </c>
      <c r="CA8" s="70">
        <v>15069</v>
      </c>
      <c r="CB8" s="71" t="s">
        <v>131</v>
      </c>
      <c r="CC8" s="71" t="s">
        <v>131</v>
      </c>
      <c r="CD8" s="71" t="s">
        <v>131</v>
      </c>
      <c r="CE8" s="71" t="s">
        <v>131</v>
      </c>
      <c r="CF8" s="71" t="s">
        <v>131</v>
      </c>
      <c r="CG8" s="71" t="s">
        <v>131</v>
      </c>
      <c r="CH8" s="71" t="s">
        <v>131</v>
      </c>
      <c r="CI8" s="71" t="s">
        <v>131</v>
      </c>
      <c r="CJ8" s="71" t="s">
        <v>131</v>
      </c>
      <c r="CK8" s="71" t="s">
        <v>131</v>
      </c>
      <c r="CL8" s="68" t="s">
        <v>131</v>
      </c>
      <c r="CM8" s="70" t="s">
        <v>131</v>
      </c>
      <c r="CN8" s="70">
        <v>1278</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84.4</v>
      </c>
      <c r="DF8" s="71">
        <v>78.400000000000006</v>
      </c>
      <c r="DG8" s="71">
        <v>70.5</v>
      </c>
      <c r="DH8" s="71">
        <v>59.2</v>
      </c>
      <c r="DI8" s="71">
        <v>62.4</v>
      </c>
      <c r="DJ8" s="68">
        <v>120.3</v>
      </c>
      <c r="DK8" s="71">
        <v>155</v>
      </c>
      <c r="DL8" s="71">
        <v>147.5</v>
      </c>
      <c r="DM8" s="71">
        <v>140</v>
      </c>
      <c r="DN8" s="71">
        <v>140</v>
      </c>
      <c r="DO8" s="71">
        <v>127.5</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dcterms:created xsi:type="dcterms:W3CDTF">2018-12-07T10:32:43Z</dcterms:created>
  <dcterms:modified xsi:type="dcterms:W3CDTF">2019-01-24T07:02:46Z</dcterms:modified>
  <cp:category/>
</cp:coreProperties>
</file>