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ユーザ作業用フォルダ\事業調整担当\6市立駐車場担当\07.市立駐車場・有料道路\市立駐車場\■20　その他\◆４８　公営企業会計及び経営戦略\02_H30年度\20190115　1月23日〆経営比較分析表の分析について\経営比較分析表\経営比較分析表\"/>
    </mc:Choice>
  </mc:AlternateContent>
  <workbookProtection workbookAlgorithmName="SHA-512" workbookHashValue="NXPrKrsHiiL7WiMVg/cRrE0D8D5UBSFnEO/uBeaar0iuc9pOYd3eAhqMciRr87wiJ0YN4GGhyWTMiBQHj+t4IQ==" workbookSaltValue="nMPPXr7eBd12jHAEnAHQA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51" i="4"/>
  <c r="HJ30" i="4"/>
  <c r="IT76" i="4"/>
  <c r="CS30" i="4"/>
  <c r="MA51" i="4"/>
  <c r="C11" i="5"/>
  <c r="D11" i="5"/>
  <c r="E11" i="5"/>
  <c r="B11" i="5"/>
  <c r="BK76" i="4" l="1"/>
  <c r="LH51" i="4"/>
  <c r="LT76" i="4"/>
  <c r="GQ51" i="4"/>
  <c r="LH30" i="4"/>
  <c r="BZ30" i="4"/>
  <c r="IE76" i="4"/>
  <c r="BZ51" i="4"/>
  <c r="GQ30" i="4"/>
  <c r="HP76" i="4"/>
  <c r="BG51" i="4"/>
  <c r="BG30" i="4"/>
  <c r="KO51" i="4"/>
  <c r="AV76" i="4"/>
  <c r="FX30" i="4"/>
  <c r="LE76" i="4"/>
  <c r="FX51" i="4"/>
  <c r="KO30" i="4"/>
  <c r="KP76" i="4"/>
  <c r="HA76" i="4"/>
  <c r="AN51" i="4"/>
  <c r="FE30" i="4"/>
  <c r="AN30" i="4"/>
  <c r="FE51" i="4"/>
  <c r="JV30" i="4"/>
  <c r="AG76" i="4"/>
  <c r="JV51" i="4"/>
  <c r="R76" i="4"/>
  <c r="JC51" i="4"/>
  <c r="KA76" i="4"/>
  <c r="EL51" i="4"/>
  <c r="JC30" i="4"/>
  <c r="GL76" i="4"/>
  <c r="U51" i="4"/>
  <c r="EL30" i="4"/>
  <c r="U30" i="4"/>
</calcChain>
</file>

<file path=xl/sharedStrings.xml><?xml version="1.0" encoding="utf-8"?>
<sst xmlns="http://schemas.openxmlformats.org/spreadsheetml/2006/main" count="295" uniqueCount="140">
  <si>
    <t>経営比較分析表（平成29年度決算）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</si>
  <si>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</si>
  <si>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</si>
  <si>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</si>
  <si>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0" eb="2">
      <t>ルイジ</t>
    </rPh>
    <rPh sb="2" eb="4">
      <t>シセツ</t>
    </rPh>
    <rPh sb="4" eb="6">
      <t>クブン</t>
    </rPh>
    <phoneticPr fontId="6"/>
  </si>
  <si>
    <t>管理者の情報</t>
    <rPh sb="0" eb="3">
      <t>カンリシャ</t>
    </rPh>
    <rPh sb="4" eb="6">
      <t>ジョウホウ</t>
    </rPh>
    <phoneticPr fontId="6"/>
  </si>
  <si>
    <t>立地</t>
    <rPh sb="0" eb="2">
      <t>リッチ</t>
    </rPh>
    <phoneticPr fontId="6"/>
  </si>
  <si>
    <t>周辺駐車場の需給実態調査</t>
    <rPh sb="0" eb="2">
      <t>シュウヘン</t>
    </rPh>
    <rPh sb="2" eb="5">
      <t>チュウシャジョウ</t>
    </rPh>
    <rPh sb="6" eb="8">
      <t>ジュキュウ</t>
    </rPh>
    <rPh sb="8" eb="10">
      <t>ジッタイ</t>
    </rPh>
    <rPh sb="10" eb="12">
      <t>チョウサ</t>
    </rPh>
    <phoneticPr fontId="6"/>
  </si>
  <si>
    <t>駐車場使用面積(㎡)</t>
    <phoneticPr fontId="6"/>
  </si>
  <si>
    <t>グラフ凡例</t>
    <rPh sb="3" eb="5">
      <t>ハンレイ</t>
    </rPh>
    <phoneticPr fontId="6"/>
  </si>
  <si>
    <t>■</t>
    <phoneticPr fontId="6"/>
  </si>
  <si>
    <t>当該施設値（当該値）</t>
    <rPh sb="2" eb="4">
      <t>シセツ</t>
    </rPh>
    <phoneticPr fontId="6"/>
  </si>
  <si>
    <t>自己資本構成比率(％)</t>
    <rPh sb="0" eb="2">
      <t>ジコ</t>
    </rPh>
    <rPh sb="2" eb="4">
      <t>シホン</t>
    </rPh>
    <rPh sb="4" eb="6">
      <t>コウセイ</t>
    </rPh>
    <rPh sb="6" eb="8">
      <t>ヒリツ</t>
    </rPh>
    <phoneticPr fontId="6"/>
  </si>
  <si>
    <t>種類</t>
    <rPh sb="0" eb="2">
      <t>シュルイ</t>
    </rPh>
    <phoneticPr fontId="6"/>
  </si>
  <si>
    <t>構造</t>
    <rPh sb="0" eb="2">
      <t>コウゾウ</t>
    </rPh>
    <phoneticPr fontId="6"/>
  </si>
  <si>
    <t>建設後の経過年数(年)</t>
    <rPh sb="0" eb="2">
      <t>ケンセツ</t>
    </rPh>
    <rPh sb="2" eb="3">
      <t>ゴ</t>
    </rPh>
    <rPh sb="4" eb="6">
      <t>ケイカ</t>
    </rPh>
    <rPh sb="6" eb="8">
      <t>ネンスウ</t>
    </rPh>
    <rPh sb="9" eb="10">
      <t>ネン</t>
    </rPh>
    <phoneticPr fontId="6"/>
  </si>
  <si>
    <t>収容台数(台)</t>
    <phoneticPr fontId="6"/>
  </si>
  <si>
    <t>一時間当たりの基本料金(円)</t>
    <phoneticPr fontId="6"/>
  </si>
  <si>
    <t>指定管理者制度の導入</t>
    <rPh sb="0" eb="2">
      <t>シテイ</t>
    </rPh>
    <rPh sb="2" eb="5">
      <t>カンリシャ</t>
    </rPh>
    <rPh sb="5" eb="7">
      <t>セイド</t>
    </rPh>
    <rPh sb="8" eb="10">
      <t>ドウニュウ</t>
    </rPh>
    <phoneticPr fontId="6"/>
  </si>
  <si>
    <t>－</t>
    <phoneticPr fontId="6"/>
  </si>
  <si>
    <t>類似施設平均値（平均値）</t>
  </si>
  <si>
    <t>【】</t>
    <phoneticPr fontId="6"/>
  </si>
  <si>
    <t>平成29年度全国平均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</si>
  <si>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</si>
  <si>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</si>
  <si>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</si>
  <si>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</si>
  <si>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</si>
  <si>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phoneticPr fontId="6"/>
  </si>
  <si>
    <t>平均値</t>
    <rPh sb="0" eb="2">
      <t>ヘイキン</t>
    </rPh>
    <rPh sb="2" eb="3">
      <t>チ</t>
    </rPh>
    <phoneticPr fontId="6"/>
  </si>
  <si>
    <t>「経常損益」</t>
    <phoneticPr fontId="6"/>
  </si>
  <si>
    <t>「他会計補助金割合」</t>
    <phoneticPr fontId="6"/>
  </si>
  <si>
    <t>「施設の効率性」</t>
    <phoneticPr fontId="6"/>
  </si>
  <si>
    <t>3. 利用の状況について</t>
    <phoneticPr fontId="6"/>
  </si>
  <si>
    <t>「他会計補助金額」</t>
    <phoneticPr fontId="6"/>
  </si>
  <si>
    <t>「売上高に対する営業総利益」</t>
    <phoneticPr fontId="6"/>
  </si>
  <si>
    <t>「減価償却前営業利益」</t>
    <phoneticPr fontId="6"/>
  </si>
  <si>
    <t>2.資産等の状況</t>
    <phoneticPr fontId="6"/>
  </si>
  <si>
    <t>⑦敷地の地価(千円)</t>
    <phoneticPr fontId="6"/>
  </si>
  <si>
    <t>全体総括</t>
    <rPh sb="0" eb="2">
      <t>ゼンタイ</t>
    </rPh>
    <rPh sb="2" eb="4">
      <t>ソウカツ</t>
    </rPh>
    <phoneticPr fontId="6"/>
  </si>
  <si>
    <t>⑧設備投資見込額(千円)</t>
    <phoneticPr fontId="6"/>
  </si>
  <si>
    <t>「施設全体の減価償却の状況」</t>
    <phoneticPr fontId="6"/>
  </si>
  <si>
    <t>「累積欠損」</t>
    <phoneticPr fontId="6"/>
  </si>
  <si>
    <t>「債務残高」</t>
    <phoneticPr fontId="6"/>
  </si>
  <si>
    <t>全国平均</t>
    <rPh sb="0" eb="2">
      <t>ゼンコク</t>
    </rPh>
    <rPh sb="2" eb="4">
      <t>ヘイキン</t>
    </rPh>
    <phoneticPr fontId="6"/>
  </si>
  <si>
    <t>①</t>
    <phoneticPr fontId="6"/>
  </si>
  <si>
    <t>②</t>
    <phoneticPr fontId="6"/>
  </si>
  <si>
    <t>③</t>
  </si>
  <si>
    <t>⑪</t>
    <phoneticPr fontId="6"/>
  </si>
  <si>
    <t>④</t>
  </si>
  <si>
    <t>⑤</t>
  </si>
  <si>
    <t>⑥</t>
  </si>
  <si>
    <t>⑦</t>
  </si>
  <si>
    <t>⑧</t>
  </si>
  <si>
    <t>⑨</t>
  </si>
  <si>
    <t>⑩</t>
  </si>
  <si>
    <t>⑪</t>
  </si>
  <si>
    <t>-</t>
    <phoneticPr fontId="6"/>
  </si>
  <si>
    <t>駐車場事業(法非適)</t>
    <rPh sb="0" eb="3">
      <t>チュウシャジョウ</t>
    </rPh>
    <rPh sb="3" eb="5">
      <t>ジギョウ</t>
    </rPh>
    <rPh sb="6" eb="7">
      <t>ホウ</t>
    </rPh>
    <rPh sb="7" eb="8">
      <t>ヒ</t>
    </rPh>
    <rPh sb="8" eb="9">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</si>
  <si>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</si>
  <si>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</si>
  <si>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</si>
  <si>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</si>
  <si>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</si>
  <si>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</si>
  <si>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</si>
  <si>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</si>
  <si>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</si>
  <si>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</si>
  <si>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</si>
  <si>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3.利用の状況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</si>
  <si>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</si>
  <si>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</si>
  <si>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</si>
  <si>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③駐車台数一台当たりの他会計補助金額(円)</t>
    <phoneticPr fontId="6"/>
  </si>
  <si>
    <t>④売上高ＧＯＰ比率(％)</t>
    <phoneticPr fontId="6"/>
  </si>
  <si>
    <t>⑤ＥＢＩＴＤＡ(千円)</t>
    <phoneticPr fontId="6"/>
  </si>
  <si>
    <t>⑥有形固定資産減価償却率(％)</t>
    <phoneticPr fontId="6"/>
  </si>
  <si>
    <t>⑦敷地の
地価(千円)</t>
    <phoneticPr fontId="6"/>
  </si>
  <si>
    <t>⑧設備投資
見込額(千円)</t>
    <phoneticPr fontId="6"/>
  </si>
  <si>
    <t>⑨累積欠損金比率(％)</t>
    <phoneticPr fontId="6"/>
  </si>
  <si>
    <t>⑩企業債残高対料金収入比率(％)</t>
    <phoneticPr fontId="6"/>
  </si>
  <si>
    <t>⑪稼働率(％)</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</si>
  <si>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</si>
  <si>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</si>
  <si>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</si>
  <si>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4">
      <t>ギョウムメイショウ</t>
    </rPh>
    <phoneticPr fontId="6"/>
  </si>
  <si>
    <t>業種名称</t>
    <rPh sb="0" eb="2">
      <t>ギョウシュ</t>
    </rPh>
    <rPh sb="2" eb="4">
      <t>メイショウ</t>
    </rPh>
    <phoneticPr fontId="6"/>
  </si>
  <si>
    <t>事業名称</t>
    <rPh sb="0" eb="2">
      <t>ジギョウ</t>
    </rPh>
    <rPh sb="2" eb="4">
      <t>メイショウ</t>
    </rPh>
    <phoneticPr fontId="6"/>
  </si>
  <si>
    <t>自己資本構成比率(％)</t>
  </si>
  <si>
    <t>構造</t>
  </si>
  <si>
    <t>建設後の経過年数</t>
    <rPh sb="0" eb="2">
      <t>ケンセツ</t>
    </rPh>
    <rPh sb="2" eb="3">
      <t>ゴ</t>
    </rPh>
    <rPh sb="4" eb="6">
      <t>ケイカ</t>
    </rPh>
    <rPh sb="6" eb="8">
      <t>ネンスウ</t>
    </rPh>
    <phoneticPr fontId="6"/>
  </si>
  <si>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</si>
  <si>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</si>
  <si>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</si>
  <si>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</si>
  <si>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phoneticPr fontId="6"/>
  </si>
  <si>
    <t>指定管理者制度の導入</t>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</si>
  <si>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</si>
  <si>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</si>
  <si>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</si>
  <si>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</si>
  <si>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</si>
  <si>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</si>
  <si>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</si>
  <si>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</si>
  <si>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</si>
  <si>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</si>
  <si>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</si>
  <si>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当該値(N-4)</t>
    <phoneticPr fontId="6"/>
  </si>
  <si>
    <t>当該値(N-3)</t>
    <phoneticPr fontId="6"/>
  </si>
  <si>
    <t>当該値(N)</t>
    <phoneticPr fontId="6"/>
  </si>
  <si>
    <t>当該値(N-2)</t>
    <phoneticPr fontId="6"/>
  </si>
  <si>
    <t>当該値(N-1)</t>
    <phoneticPr fontId="6"/>
  </si>
  <si>
    <t>グラフ参照用</t>
    <rPh sb="3" eb="6">
      <t>サンショウヨウ</t>
    </rPh>
    <phoneticPr fontId="6"/>
  </si>
  <si>
    <t xml:space="preserve"> </t>
    <phoneticPr fontId="6"/>
  </si>
  <si>
    <t>表参照用</t>
    <rPh sb="0" eb="1">
      <t>ヒョウ</t>
    </rPh>
    <rPh sb="1" eb="4">
      <t>サンショウヨウ</t>
    </rPh>
    <phoneticPr fontId="6"/>
  </si>
  <si>
    <t xml:space="preserve"> </t>
  </si>
  <si>
    <t>大阪府　大阪市</t>
  </si>
  <si>
    <t>大阪駅前地下駐車場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</si>
  <si>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</si>
  <si>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</si>
  <si>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</si>
  <si>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</si>
  <si>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</si>
  <si>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</si>
  <si>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</si>
  <si>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</si>
  <si>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</si>
  <si>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</si>
  <si>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</si>
  <si>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</si>
  <si>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</si>
  <si>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</si>
  <si>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</si>
  <si>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</si>
  <si>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・⑪収容台数に対する一日当たり平均駐車台数の割合をいいます。
　類似施設と比べて数値が低くなっておりますが、大阪市内の繁華街に位置しており、長時間利用の車両が多いことが要因です。</t>
  </si>
  <si>
    <t>・各種利用促進策を実施し、収益増に向けた効率的な駐車場運営を行っています。
・収支状況は、上記のとおり、類似施設と比較して高い水準ではありますが、今後機械設備の更新工事費等管理コストの増加が考えられます。
　周辺商業施設との提携や、適切な料金設定を行うことで、収益をさらに増加させるとともに、更新工事の時期、内容を精査し、維持管理コストを適切な水準に抑え、収支向上を図ってまいります。
・大阪駅前地下駐車場は、大阪市駐車基本計画を基に市内の路上駐車違反防止のため本市が管理運営を行っており、今後も同目的達成のため、本市が管理を継続していく方針です。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75" eb="77">
      <t>キカイ</t>
    </rPh>
    <rPh sb="77" eb="79">
      <t>セツビ</t>
    </rPh>
    <rPh sb="80" eb="82">
      <t>コウシン</t>
    </rPh>
    <rPh sb="82" eb="84">
      <t>コウジ</t>
    </rPh>
    <rPh sb="84" eb="85">
      <t>ヒ</t>
    </rPh>
    <rPh sb="85" eb="86">
      <t>トウ</t>
    </rPh>
    <rPh sb="86" eb="88">
      <t>カンリ</t>
    </rPh>
    <rPh sb="194" eb="196">
      <t>オオサカ</t>
    </rPh>
    <rPh sb="196" eb="198">
      <t>エキマエ</t>
    </rPh>
    <rPh sb="198" eb="200">
      <t>チカ</t>
    </rPh>
    <phoneticPr fontId="16"/>
  </si>
  <si>
    <t>・①収益的収支比率は、黒字であれば100％以上となる指標です。類似団体と比べて高い水準で推移しております。
・②③他会計補助金は発生しておりません。
・④売上高GOP比率は、施設の営業に関する収益性を表す指標です。類似施設と比べて高い数値を維持しております。
・⑤EBITDAとは、営業収益と同様、その経年の推移を見て企業の収益が継続して成長しているかどうかを判断するための指標です。類似施設と比べて高い数値を維持しております。</t>
    <phoneticPr fontId="6"/>
  </si>
  <si>
    <t>・⑦大阪駅前地下駐車場は道路付属物（道路法第2条第2項）であり、敷地の地価を計上しておりません。
・⑧設備投資見込額は、今後10年間で見込む建設改良費・修繕費等の金額です。大阪駅前地下駐車場については、今後駐車場収入で更新費用を賄ったうえで収支黒が発生していく見込みです（設備投資見込額はH30.7.23現在のものです）。
・⑩企業債の残高はありません。</t>
    <rPh sb="2" eb="4">
      <t>オオサカ</t>
    </rPh>
    <rPh sb="4" eb="6">
      <t>エキマエ</t>
    </rPh>
    <rPh sb="86" eb="88">
      <t>オオサカ</t>
    </rPh>
    <rPh sb="88" eb="90">
      <t>エキマエ</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</si>
</sst>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7" fillId="0" borderId="0" xfId="0" applyFont="1" applyBorder="1" applyAlignment="1">
      <alignment vertical="center"/>
    </xf>
    <xf numFmtId="38" fontId="10" fillId="0" borderId="0" xfId="1" applyNumberFormat="1" applyFont="1" applyBorder="1" applyAlignment="1">
      <alignment vertical="center"/>
    </xf>
    <xf numFmtId="0" fontId="7"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7" fillId="0" borderId="5"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0" fontId="7" fillId="0" borderId="2"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178" fontId="13" fillId="0" borderId="13" xfId="0" applyNumberFormat="1" applyFont="1" applyBorder="1" applyAlignment="1" applyProtection="1">
      <alignment horizontal="center" vertical="center" shrinkToFit="1"/>
      <protection hidden="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9" fontId="13" fillId="0" borderId="13" xfId="0" applyNumberFormat="1" applyFont="1" applyBorder="1" applyAlignment="1" applyProtection="1">
      <alignment horizontal="center" vertical="center" shrinkToFit="1"/>
      <protection hidden="1"/>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5" fillId="0" borderId="0" xfId="0" applyFont="1" applyBorder="1" applyAlignment="1">
      <alignment horizontal="center" vertical="center"/>
    </xf>
    <xf numFmtId="0" fontId="7" fillId="0" borderId="11"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180" fontId="13" fillId="0" borderId="13" xfId="0" applyNumberFormat="1" applyFont="1" applyBorder="1" applyAlignment="1" applyProtection="1">
      <alignment horizontal="center" vertical="center" shrinkToFit="1"/>
      <protection hidden="1"/>
    </xf>
    <xf numFmtId="0" fontId="5" fillId="0" borderId="5" xfId="0" applyFont="1" applyBorder="1" applyAlignment="1">
      <alignment horizontal="center" vertical="center" shrinkToFit="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0" fontId="13"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169</c:v>
                </c:pt>
                <c:pt idx="2">
                  <c:v>217</c:v>
                </c:pt>
                <c:pt idx="3">
                  <c:v>230</c:v>
                </c:pt>
                <c:pt idx="4">
                  <c:v>160.1</c:v>
                </c:pt>
              </c:numCache>
            </c:numRef>
          </c:val>
          <c:extLst xmlns:c16r2="http://schemas.microsoft.com/office/drawing/2015/06/chart">
            <c:ext xmlns:c16="http://schemas.microsoft.com/office/drawing/2014/chart" uri="{C3380CC4-5D6E-409C-BE32-E72D297353CC}">
              <c16:uniqueId val="{00000000-D089-4213-8BF3-F1995B3DA89D}"/>
            </c:ext>
          </c:extLst>
        </c:ser>
        <c:dLbls>
          <c:showLegendKey val="0"/>
          <c:showVal val="0"/>
          <c:showCatName val="0"/>
          <c:showSerName val="0"/>
          <c:showPercent val="0"/>
          <c:showBubbleSize val="0"/>
        </c:dLbls>
        <c:gapWidth val="150"/>
        <c:axId val="297632032"/>
        <c:axId val="29948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D089-4213-8BF3-F1995B3DA89D}"/>
            </c:ext>
          </c:extLst>
        </c:ser>
        <c:dLbls>
          <c:showLegendKey val="0"/>
          <c:showVal val="0"/>
          <c:showCatName val="0"/>
          <c:showSerName val="0"/>
          <c:showPercent val="0"/>
          <c:showBubbleSize val="0"/>
        </c:dLbls>
        <c:marker val="1"/>
        <c:smooth val="0"/>
        <c:axId val="297632032"/>
        <c:axId val="299489840"/>
      </c:lineChart>
      <c:dateAx>
        <c:axId val="297632032"/>
        <c:scaling>
          <c:orientation val="minMax"/>
        </c:scaling>
        <c:delete val="1"/>
        <c:axPos val="b"/>
        <c:numFmt formatCode="ge" sourceLinked="1"/>
        <c:majorTickMark val="none"/>
        <c:minorTickMark val="none"/>
        <c:tickLblPos val="none"/>
        <c:crossAx val="299489840"/>
        <c:crosses val="autoZero"/>
        <c:auto val="1"/>
        <c:lblOffset val="100"/>
        <c:baseTimeUnit val="years"/>
      </c:dateAx>
      <c:valAx>
        <c:axId val="29948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763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F7-4419-93CD-1D1F39A09653}"/>
            </c:ext>
          </c:extLst>
        </c:ser>
        <c:dLbls>
          <c:showLegendKey val="0"/>
          <c:showVal val="0"/>
          <c:showCatName val="0"/>
          <c:showSerName val="0"/>
          <c:showPercent val="0"/>
          <c:showBubbleSize val="0"/>
        </c:dLbls>
        <c:gapWidth val="150"/>
        <c:axId val="299490232"/>
        <c:axId val="29948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34F7-4419-93CD-1D1F39A09653}"/>
            </c:ext>
          </c:extLst>
        </c:ser>
        <c:dLbls>
          <c:showLegendKey val="0"/>
          <c:showVal val="0"/>
          <c:showCatName val="0"/>
          <c:showSerName val="0"/>
          <c:showPercent val="0"/>
          <c:showBubbleSize val="0"/>
        </c:dLbls>
        <c:marker val="1"/>
        <c:smooth val="0"/>
        <c:axId val="299490232"/>
        <c:axId val="299482784"/>
      </c:lineChart>
      <c:dateAx>
        <c:axId val="299490232"/>
        <c:scaling>
          <c:orientation val="minMax"/>
        </c:scaling>
        <c:delete val="1"/>
        <c:axPos val="b"/>
        <c:numFmt formatCode="ge" sourceLinked="1"/>
        <c:majorTickMark val="none"/>
        <c:minorTickMark val="none"/>
        <c:tickLblPos val="none"/>
        <c:crossAx val="299482784"/>
        <c:crosses val="autoZero"/>
        <c:auto val="1"/>
        <c:lblOffset val="100"/>
        <c:baseTimeUnit val="years"/>
      </c:dateAx>
      <c:valAx>
        <c:axId val="29948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490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9D4-43D5-B307-3205D70C4015}"/>
            </c:ext>
          </c:extLst>
        </c:ser>
        <c:dLbls>
          <c:showLegendKey val="0"/>
          <c:showVal val="0"/>
          <c:showCatName val="0"/>
          <c:showSerName val="0"/>
          <c:showPercent val="0"/>
          <c:showBubbleSize val="0"/>
        </c:dLbls>
        <c:gapWidth val="150"/>
        <c:axId val="299487488"/>
        <c:axId val="29948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9D4-43D5-B307-3205D70C4015}"/>
            </c:ext>
          </c:extLst>
        </c:ser>
        <c:dLbls>
          <c:showLegendKey val="0"/>
          <c:showVal val="0"/>
          <c:showCatName val="0"/>
          <c:showSerName val="0"/>
          <c:showPercent val="0"/>
          <c:showBubbleSize val="0"/>
        </c:dLbls>
        <c:marker val="1"/>
        <c:smooth val="0"/>
        <c:axId val="299487488"/>
        <c:axId val="299483568"/>
      </c:lineChart>
      <c:dateAx>
        <c:axId val="299487488"/>
        <c:scaling>
          <c:orientation val="minMax"/>
        </c:scaling>
        <c:delete val="1"/>
        <c:axPos val="b"/>
        <c:numFmt formatCode="ge" sourceLinked="1"/>
        <c:majorTickMark val="none"/>
        <c:minorTickMark val="none"/>
        <c:tickLblPos val="none"/>
        <c:crossAx val="299483568"/>
        <c:crosses val="autoZero"/>
        <c:auto val="1"/>
        <c:lblOffset val="100"/>
        <c:baseTimeUnit val="years"/>
      </c:dateAx>
      <c:valAx>
        <c:axId val="29948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48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681-46C9-AC3D-5B6C9AC2B9E0}"/>
            </c:ext>
          </c:extLst>
        </c:ser>
        <c:dLbls>
          <c:showLegendKey val="0"/>
          <c:showVal val="0"/>
          <c:showCatName val="0"/>
          <c:showSerName val="0"/>
          <c:showPercent val="0"/>
          <c:showBubbleSize val="0"/>
        </c:dLbls>
        <c:gapWidth val="150"/>
        <c:axId val="299487880"/>
        <c:axId val="29948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681-46C9-AC3D-5B6C9AC2B9E0}"/>
            </c:ext>
          </c:extLst>
        </c:ser>
        <c:dLbls>
          <c:showLegendKey val="0"/>
          <c:showVal val="0"/>
          <c:showCatName val="0"/>
          <c:showSerName val="0"/>
          <c:showPercent val="0"/>
          <c:showBubbleSize val="0"/>
        </c:dLbls>
        <c:marker val="1"/>
        <c:smooth val="0"/>
        <c:axId val="299487880"/>
        <c:axId val="299489056"/>
      </c:lineChart>
      <c:dateAx>
        <c:axId val="299487880"/>
        <c:scaling>
          <c:orientation val="minMax"/>
        </c:scaling>
        <c:delete val="1"/>
        <c:axPos val="b"/>
        <c:numFmt formatCode="ge" sourceLinked="1"/>
        <c:majorTickMark val="none"/>
        <c:minorTickMark val="none"/>
        <c:tickLblPos val="none"/>
        <c:crossAx val="299489056"/>
        <c:crosses val="autoZero"/>
        <c:auto val="1"/>
        <c:lblOffset val="100"/>
        <c:baseTimeUnit val="years"/>
      </c:dateAx>
      <c:valAx>
        <c:axId val="29948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487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1B-437B-942E-469AC5DBDA85}"/>
            </c:ext>
          </c:extLst>
        </c:ser>
        <c:dLbls>
          <c:showLegendKey val="0"/>
          <c:showVal val="0"/>
          <c:showCatName val="0"/>
          <c:showSerName val="0"/>
          <c:showPercent val="0"/>
          <c:showBubbleSize val="0"/>
        </c:dLbls>
        <c:gapWidth val="150"/>
        <c:axId val="299485920"/>
        <c:axId val="29948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DC1B-437B-942E-469AC5DBDA85}"/>
            </c:ext>
          </c:extLst>
        </c:ser>
        <c:dLbls>
          <c:showLegendKey val="0"/>
          <c:showVal val="0"/>
          <c:showCatName val="0"/>
          <c:showSerName val="0"/>
          <c:showPercent val="0"/>
          <c:showBubbleSize val="0"/>
        </c:dLbls>
        <c:marker val="1"/>
        <c:smooth val="0"/>
        <c:axId val="299485920"/>
        <c:axId val="299484352"/>
      </c:lineChart>
      <c:dateAx>
        <c:axId val="299485920"/>
        <c:scaling>
          <c:orientation val="minMax"/>
        </c:scaling>
        <c:delete val="1"/>
        <c:axPos val="b"/>
        <c:numFmt formatCode="ge" sourceLinked="1"/>
        <c:majorTickMark val="none"/>
        <c:minorTickMark val="none"/>
        <c:tickLblPos val="none"/>
        <c:crossAx val="299484352"/>
        <c:crosses val="autoZero"/>
        <c:auto val="1"/>
        <c:lblOffset val="100"/>
        <c:baseTimeUnit val="years"/>
      </c:dateAx>
      <c:valAx>
        <c:axId val="29948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48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8D-4041-A997-E3EAFB20FDAE}"/>
            </c:ext>
          </c:extLst>
        </c:ser>
        <c:dLbls>
          <c:showLegendKey val="0"/>
          <c:showVal val="0"/>
          <c:showCatName val="0"/>
          <c:showSerName val="0"/>
          <c:showPercent val="0"/>
          <c:showBubbleSize val="0"/>
        </c:dLbls>
        <c:gapWidth val="150"/>
        <c:axId val="299486704"/>
        <c:axId val="30077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678D-4041-A997-E3EAFB20FDAE}"/>
            </c:ext>
          </c:extLst>
        </c:ser>
        <c:dLbls>
          <c:showLegendKey val="0"/>
          <c:showVal val="0"/>
          <c:showCatName val="0"/>
          <c:showSerName val="0"/>
          <c:showPercent val="0"/>
          <c:showBubbleSize val="0"/>
        </c:dLbls>
        <c:marker val="1"/>
        <c:smooth val="0"/>
        <c:axId val="299486704"/>
        <c:axId val="300770248"/>
      </c:lineChart>
      <c:dateAx>
        <c:axId val="299486704"/>
        <c:scaling>
          <c:orientation val="minMax"/>
        </c:scaling>
        <c:delete val="1"/>
        <c:axPos val="b"/>
        <c:numFmt formatCode="ge" sourceLinked="1"/>
        <c:majorTickMark val="none"/>
        <c:minorTickMark val="none"/>
        <c:tickLblPos val="none"/>
        <c:crossAx val="300770248"/>
        <c:crosses val="autoZero"/>
        <c:auto val="1"/>
        <c:lblOffset val="100"/>
        <c:baseTimeUnit val="years"/>
      </c:dateAx>
      <c:valAx>
        <c:axId val="300770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948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118.5</c:v>
                </c:pt>
                <c:pt idx="2">
                  <c:v>109.7</c:v>
                </c:pt>
                <c:pt idx="3">
                  <c:v>112.1</c:v>
                </c:pt>
                <c:pt idx="4">
                  <c:v>116.1</c:v>
                </c:pt>
              </c:numCache>
            </c:numRef>
          </c:val>
          <c:extLst xmlns:c16r2="http://schemas.microsoft.com/office/drawing/2015/06/chart">
            <c:ext xmlns:c16="http://schemas.microsoft.com/office/drawing/2014/chart" uri="{C3380CC4-5D6E-409C-BE32-E72D297353CC}">
              <c16:uniqueId val="{00000000-87F8-4BDD-A7FE-5B8714E444E0}"/>
            </c:ext>
          </c:extLst>
        </c:ser>
        <c:dLbls>
          <c:showLegendKey val="0"/>
          <c:showVal val="0"/>
          <c:showCatName val="0"/>
          <c:showSerName val="0"/>
          <c:showPercent val="0"/>
          <c:showBubbleSize val="0"/>
        </c:dLbls>
        <c:gapWidth val="150"/>
        <c:axId val="300772600"/>
        <c:axId val="30076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87F8-4BDD-A7FE-5B8714E444E0}"/>
            </c:ext>
          </c:extLst>
        </c:ser>
        <c:dLbls>
          <c:showLegendKey val="0"/>
          <c:showVal val="0"/>
          <c:showCatName val="0"/>
          <c:showSerName val="0"/>
          <c:showPercent val="0"/>
          <c:showBubbleSize val="0"/>
        </c:dLbls>
        <c:marker val="1"/>
        <c:smooth val="0"/>
        <c:axId val="300772600"/>
        <c:axId val="300767896"/>
      </c:lineChart>
      <c:dateAx>
        <c:axId val="300772600"/>
        <c:scaling>
          <c:orientation val="minMax"/>
        </c:scaling>
        <c:delete val="1"/>
        <c:axPos val="b"/>
        <c:numFmt formatCode="ge" sourceLinked="1"/>
        <c:majorTickMark val="none"/>
        <c:minorTickMark val="none"/>
        <c:tickLblPos val="none"/>
        <c:crossAx val="300767896"/>
        <c:crosses val="autoZero"/>
        <c:auto val="1"/>
        <c:lblOffset val="100"/>
        <c:baseTimeUnit val="years"/>
      </c:dateAx>
      <c:valAx>
        <c:axId val="300767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772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41</c:v>
                </c:pt>
                <c:pt idx="2">
                  <c:v>54</c:v>
                </c:pt>
                <c:pt idx="3">
                  <c:v>56</c:v>
                </c:pt>
                <c:pt idx="4">
                  <c:v>37.5</c:v>
                </c:pt>
              </c:numCache>
            </c:numRef>
          </c:val>
          <c:extLst xmlns:c16r2="http://schemas.microsoft.com/office/drawing/2015/06/chart">
            <c:ext xmlns:c16="http://schemas.microsoft.com/office/drawing/2014/chart" uri="{C3380CC4-5D6E-409C-BE32-E72D297353CC}">
              <c16:uniqueId val="{00000000-F644-48C7-848E-A68BBBF7A7B8}"/>
            </c:ext>
          </c:extLst>
        </c:ser>
        <c:dLbls>
          <c:showLegendKey val="0"/>
          <c:showVal val="0"/>
          <c:showCatName val="0"/>
          <c:showSerName val="0"/>
          <c:showPercent val="0"/>
          <c:showBubbleSize val="0"/>
        </c:dLbls>
        <c:gapWidth val="150"/>
        <c:axId val="300770640"/>
        <c:axId val="30076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F644-48C7-848E-A68BBBF7A7B8}"/>
            </c:ext>
          </c:extLst>
        </c:ser>
        <c:dLbls>
          <c:showLegendKey val="0"/>
          <c:showVal val="0"/>
          <c:showCatName val="0"/>
          <c:showSerName val="0"/>
          <c:showPercent val="0"/>
          <c:showBubbleSize val="0"/>
        </c:dLbls>
        <c:marker val="1"/>
        <c:smooth val="0"/>
        <c:axId val="300770640"/>
        <c:axId val="300768680"/>
      </c:lineChart>
      <c:dateAx>
        <c:axId val="300770640"/>
        <c:scaling>
          <c:orientation val="minMax"/>
        </c:scaling>
        <c:delete val="1"/>
        <c:axPos val="b"/>
        <c:numFmt formatCode="ge" sourceLinked="1"/>
        <c:majorTickMark val="none"/>
        <c:minorTickMark val="none"/>
        <c:tickLblPos val="none"/>
        <c:crossAx val="300768680"/>
        <c:crosses val="autoZero"/>
        <c:auto val="1"/>
        <c:lblOffset val="100"/>
        <c:baseTimeUnit val="years"/>
      </c:dateAx>
      <c:valAx>
        <c:axId val="300768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77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61356</c:v>
                </c:pt>
                <c:pt idx="2">
                  <c:v>89910</c:v>
                </c:pt>
                <c:pt idx="3">
                  <c:v>96238</c:v>
                </c:pt>
                <c:pt idx="4">
                  <c:v>65937</c:v>
                </c:pt>
              </c:numCache>
            </c:numRef>
          </c:val>
          <c:extLst xmlns:c16r2="http://schemas.microsoft.com/office/drawing/2015/06/chart">
            <c:ext xmlns:c16="http://schemas.microsoft.com/office/drawing/2014/chart" uri="{C3380CC4-5D6E-409C-BE32-E72D297353CC}">
              <c16:uniqueId val="{00000000-D796-47E2-BECE-D786885C574C}"/>
            </c:ext>
          </c:extLst>
        </c:ser>
        <c:dLbls>
          <c:showLegendKey val="0"/>
          <c:showVal val="0"/>
          <c:showCatName val="0"/>
          <c:showSerName val="0"/>
          <c:showPercent val="0"/>
          <c:showBubbleSize val="0"/>
        </c:dLbls>
        <c:gapWidth val="150"/>
        <c:axId val="300766328"/>
        <c:axId val="30076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D796-47E2-BECE-D786885C574C}"/>
            </c:ext>
          </c:extLst>
        </c:ser>
        <c:dLbls>
          <c:showLegendKey val="0"/>
          <c:showVal val="0"/>
          <c:showCatName val="0"/>
          <c:showSerName val="0"/>
          <c:showPercent val="0"/>
          <c:showBubbleSize val="0"/>
        </c:dLbls>
        <c:marker val="1"/>
        <c:smooth val="0"/>
        <c:axId val="300766328"/>
        <c:axId val="300767112"/>
      </c:lineChart>
      <c:dateAx>
        <c:axId val="300766328"/>
        <c:scaling>
          <c:orientation val="minMax"/>
        </c:scaling>
        <c:delete val="1"/>
        <c:axPos val="b"/>
        <c:numFmt formatCode="ge" sourceLinked="1"/>
        <c:majorTickMark val="none"/>
        <c:minorTickMark val="none"/>
        <c:tickLblPos val="none"/>
        <c:crossAx val="300767112"/>
        <c:crosses val="autoZero"/>
        <c:auto val="1"/>
        <c:lblOffset val="100"/>
        <c:baseTimeUnit val="years"/>
      </c:dateAx>
      <c:valAx>
        <c:axId val="300767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0766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2" zoomScaleNormal="100" zoomScaleSheetLayoutView="70" workbookViewId="0">
      <selection activeCell="ND15" sqref="ND15:NR30"/>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大阪府大阪市　大阪駅前地下駐車場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7600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248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2" t="s">
        <v>138</v>
      </c>
      <c r="NE15" s="113"/>
      <c r="NF15" s="113"/>
      <c r="NG15" s="113"/>
      <c r="NH15" s="113"/>
      <c r="NI15" s="113"/>
      <c r="NJ15" s="113"/>
      <c r="NK15" s="113"/>
      <c r="NL15" s="113"/>
      <c r="NM15" s="113"/>
      <c r="NN15" s="113"/>
      <c r="NO15" s="113"/>
      <c r="NP15" s="113"/>
      <c r="NQ15" s="113"/>
      <c r="NR15" s="114"/>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f>データ!Z7</f>
        <v>169</v>
      </c>
      <c r="AO31" s="118"/>
      <c r="AP31" s="118"/>
      <c r="AQ31" s="118"/>
      <c r="AR31" s="118"/>
      <c r="AS31" s="118"/>
      <c r="AT31" s="118"/>
      <c r="AU31" s="118"/>
      <c r="AV31" s="118"/>
      <c r="AW31" s="118"/>
      <c r="AX31" s="118"/>
      <c r="AY31" s="118"/>
      <c r="AZ31" s="118"/>
      <c r="BA31" s="118"/>
      <c r="BB31" s="118"/>
      <c r="BC31" s="118"/>
      <c r="BD31" s="118"/>
      <c r="BE31" s="118"/>
      <c r="BF31" s="118"/>
      <c r="BG31" s="118">
        <f>データ!AA7</f>
        <v>217</v>
      </c>
      <c r="BH31" s="118"/>
      <c r="BI31" s="118"/>
      <c r="BJ31" s="118"/>
      <c r="BK31" s="118"/>
      <c r="BL31" s="118"/>
      <c r="BM31" s="118"/>
      <c r="BN31" s="118"/>
      <c r="BO31" s="118"/>
      <c r="BP31" s="118"/>
      <c r="BQ31" s="118"/>
      <c r="BR31" s="118"/>
      <c r="BS31" s="118"/>
      <c r="BT31" s="118"/>
      <c r="BU31" s="118"/>
      <c r="BV31" s="118"/>
      <c r="BW31" s="118"/>
      <c r="BX31" s="118"/>
      <c r="BY31" s="118"/>
      <c r="BZ31" s="118">
        <f>データ!AB7</f>
        <v>230</v>
      </c>
      <c r="CA31" s="118"/>
      <c r="CB31" s="118"/>
      <c r="CC31" s="118"/>
      <c r="CD31" s="118"/>
      <c r="CE31" s="118"/>
      <c r="CF31" s="118"/>
      <c r="CG31" s="118"/>
      <c r="CH31" s="118"/>
      <c r="CI31" s="118"/>
      <c r="CJ31" s="118"/>
      <c r="CK31" s="118"/>
      <c r="CL31" s="118"/>
      <c r="CM31" s="118"/>
      <c r="CN31" s="118"/>
      <c r="CO31" s="118"/>
      <c r="CP31" s="118"/>
      <c r="CQ31" s="118"/>
      <c r="CR31" s="118"/>
      <c r="CS31" s="118">
        <f>データ!AC7</f>
        <v>160.1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f>データ!DL7</f>
        <v>118.5</v>
      </c>
      <c r="JW31" s="120"/>
      <c r="JX31" s="120"/>
      <c r="JY31" s="120"/>
      <c r="JZ31" s="120"/>
      <c r="KA31" s="120"/>
      <c r="KB31" s="120"/>
      <c r="KC31" s="120"/>
      <c r="KD31" s="120"/>
      <c r="KE31" s="120"/>
      <c r="KF31" s="120"/>
      <c r="KG31" s="120"/>
      <c r="KH31" s="120"/>
      <c r="KI31" s="120"/>
      <c r="KJ31" s="120"/>
      <c r="KK31" s="120"/>
      <c r="KL31" s="120"/>
      <c r="KM31" s="120"/>
      <c r="KN31" s="121"/>
      <c r="KO31" s="119">
        <f>データ!DM7</f>
        <v>109.7</v>
      </c>
      <c r="KP31" s="120"/>
      <c r="KQ31" s="120"/>
      <c r="KR31" s="120"/>
      <c r="KS31" s="120"/>
      <c r="KT31" s="120"/>
      <c r="KU31" s="120"/>
      <c r="KV31" s="120"/>
      <c r="KW31" s="120"/>
      <c r="KX31" s="120"/>
      <c r="KY31" s="120"/>
      <c r="KZ31" s="120"/>
      <c r="LA31" s="120"/>
      <c r="LB31" s="120"/>
      <c r="LC31" s="120"/>
      <c r="LD31" s="120"/>
      <c r="LE31" s="120"/>
      <c r="LF31" s="120"/>
      <c r="LG31" s="121"/>
      <c r="LH31" s="119">
        <f>データ!DN7</f>
        <v>112.1</v>
      </c>
      <c r="LI31" s="120"/>
      <c r="LJ31" s="120"/>
      <c r="LK31" s="120"/>
      <c r="LL31" s="120"/>
      <c r="LM31" s="120"/>
      <c r="LN31" s="120"/>
      <c r="LO31" s="120"/>
      <c r="LP31" s="120"/>
      <c r="LQ31" s="120"/>
      <c r="LR31" s="120"/>
      <c r="LS31" s="120"/>
      <c r="LT31" s="120"/>
      <c r="LU31" s="120"/>
      <c r="LV31" s="120"/>
      <c r="LW31" s="120"/>
      <c r="LX31" s="120"/>
      <c r="LY31" s="120"/>
      <c r="LZ31" s="121"/>
      <c r="MA31" s="119">
        <f>データ!DO7</f>
        <v>116.1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104.2</v>
      </c>
      <c r="V32" s="118"/>
      <c r="W32" s="118"/>
      <c r="X32" s="118"/>
      <c r="Y32" s="118"/>
      <c r="Z32" s="118"/>
      <c r="AA32" s="118"/>
      <c r="AB32" s="118"/>
      <c r="AC32" s="118"/>
      <c r="AD32" s="118"/>
      <c r="AE32" s="118"/>
      <c r="AF32" s="118"/>
      <c r="AG32" s="118"/>
      <c r="AH32" s="118"/>
      <c r="AI32" s="118"/>
      <c r="AJ32" s="118"/>
      <c r="AK32" s="118"/>
      <c r="AL32" s="118"/>
      <c r="AM32" s="118"/>
      <c r="AN32" s="118">
        <f>データ!AE7</f>
        <v>110.9</v>
      </c>
      <c r="AO32" s="118"/>
      <c r="AP32" s="118"/>
      <c r="AQ32" s="118"/>
      <c r="AR32" s="118"/>
      <c r="AS32" s="118"/>
      <c r="AT32" s="118"/>
      <c r="AU32" s="118"/>
      <c r="AV32" s="118"/>
      <c r="AW32" s="118"/>
      <c r="AX32" s="118"/>
      <c r="AY32" s="118"/>
      <c r="AZ32" s="118"/>
      <c r="BA32" s="118"/>
      <c r="BB32" s="118"/>
      <c r="BC32" s="118"/>
      <c r="BD32" s="118"/>
      <c r="BE32" s="118"/>
      <c r="BF32" s="118"/>
      <c r="BG32" s="118">
        <f>データ!AF7</f>
        <v>113.4</v>
      </c>
      <c r="BH32" s="118"/>
      <c r="BI32" s="118"/>
      <c r="BJ32" s="118"/>
      <c r="BK32" s="118"/>
      <c r="BL32" s="118"/>
      <c r="BM32" s="118"/>
      <c r="BN32" s="118"/>
      <c r="BO32" s="118"/>
      <c r="BP32" s="118"/>
      <c r="BQ32" s="118"/>
      <c r="BR32" s="118"/>
      <c r="BS32" s="118"/>
      <c r="BT32" s="118"/>
      <c r="BU32" s="118"/>
      <c r="BV32" s="118"/>
      <c r="BW32" s="118"/>
      <c r="BX32" s="118"/>
      <c r="BY32" s="118"/>
      <c r="BZ32" s="118">
        <f>データ!AG7</f>
        <v>191.4</v>
      </c>
      <c r="CA32" s="118"/>
      <c r="CB32" s="118"/>
      <c r="CC32" s="118"/>
      <c r="CD32" s="118"/>
      <c r="CE32" s="118"/>
      <c r="CF32" s="118"/>
      <c r="CG32" s="118"/>
      <c r="CH32" s="118"/>
      <c r="CI32" s="118"/>
      <c r="CJ32" s="118"/>
      <c r="CK32" s="118"/>
      <c r="CL32" s="118"/>
      <c r="CM32" s="118"/>
      <c r="CN32" s="118"/>
      <c r="CO32" s="118"/>
      <c r="CP32" s="118"/>
      <c r="CQ32" s="118"/>
      <c r="CR32" s="118"/>
      <c r="CS32" s="118">
        <f>データ!AH7</f>
        <v>141.30000000000001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11.6</v>
      </c>
      <c r="EM32" s="118"/>
      <c r="EN32" s="118"/>
      <c r="EO32" s="118"/>
      <c r="EP32" s="118"/>
      <c r="EQ32" s="118"/>
      <c r="ER32" s="118"/>
      <c r="ES32" s="118"/>
      <c r="ET32" s="118"/>
      <c r="EU32" s="118"/>
      <c r="EV32" s="118"/>
      <c r="EW32" s="118"/>
      <c r="EX32" s="118"/>
      <c r="EY32" s="118"/>
      <c r="EZ32" s="118"/>
      <c r="FA32" s="118"/>
      <c r="FB32" s="118"/>
      <c r="FC32" s="118"/>
      <c r="FD32" s="118"/>
      <c r="FE32" s="118">
        <f>データ!AP7</f>
        <v>10</v>
      </c>
      <c r="FF32" s="118"/>
      <c r="FG32" s="118"/>
      <c r="FH32" s="118"/>
      <c r="FI32" s="118"/>
      <c r="FJ32" s="118"/>
      <c r="FK32" s="118"/>
      <c r="FL32" s="118"/>
      <c r="FM32" s="118"/>
      <c r="FN32" s="118"/>
      <c r="FO32" s="118"/>
      <c r="FP32" s="118"/>
      <c r="FQ32" s="118"/>
      <c r="FR32" s="118"/>
      <c r="FS32" s="118"/>
      <c r="FT32" s="118"/>
      <c r="FU32" s="118"/>
      <c r="FV32" s="118"/>
      <c r="FW32" s="118"/>
      <c r="FX32" s="118">
        <f>データ!AQ7</f>
        <v>9.5</v>
      </c>
      <c r="FY32" s="118"/>
      <c r="FZ32" s="118"/>
      <c r="GA32" s="118"/>
      <c r="GB32" s="118"/>
      <c r="GC32" s="118"/>
      <c r="GD32" s="118"/>
      <c r="GE32" s="118"/>
      <c r="GF32" s="118"/>
      <c r="GG32" s="118"/>
      <c r="GH32" s="118"/>
      <c r="GI32" s="118"/>
      <c r="GJ32" s="118"/>
      <c r="GK32" s="118"/>
      <c r="GL32" s="118"/>
      <c r="GM32" s="118"/>
      <c r="GN32" s="118"/>
      <c r="GO32" s="118"/>
      <c r="GP32" s="118"/>
      <c r="GQ32" s="118">
        <f>データ!AR7</f>
        <v>15.1</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189.3</v>
      </c>
      <c r="JD32" s="120"/>
      <c r="JE32" s="120"/>
      <c r="JF32" s="120"/>
      <c r="JG32" s="120"/>
      <c r="JH32" s="120"/>
      <c r="JI32" s="120"/>
      <c r="JJ32" s="120"/>
      <c r="JK32" s="120"/>
      <c r="JL32" s="120"/>
      <c r="JM32" s="120"/>
      <c r="JN32" s="120"/>
      <c r="JO32" s="120"/>
      <c r="JP32" s="120"/>
      <c r="JQ32" s="120"/>
      <c r="JR32" s="120"/>
      <c r="JS32" s="120"/>
      <c r="JT32" s="120"/>
      <c r="JU32" s="121"/>
      <c r="JV32" s="119">
        <f>データ!DQ7</f>
        <v>182.5</v>
      </c>
      <c r="JW32" s="120"/>
      <c r="JX32" s="120"/>
      <c r="JY32" s="120"/>
      <c r="JZ32" s="120"/>
      <c r="KA32" s="120"/>
      <c r="KB32" s="120"/>
      <c r="KC32" s="120"/>
      <c r="KD32" s="120"/>
      <c r="KE32" s="120"/>
      <c r="KF32" s="120"/>
      <c r="KG32" s="120"/>
      <c r="KH32" s="120"/>
      <c r="KI32" s="120"/>
      <c r="KJ32" s="120"/>
      <c r="KK32" s="120"/>
      <c r="KL32" s="120"/>
      <c r="KM32" s="120"/>
      <c r="KN32" s="121"/>
      <c r="KO32" s="119">
        <f>データ!DR7</f>
        <v>185.2</v>
      </c>
      <c r="KP32" s="120"/>
      <c r="KQ32" s="120"/>
      <c r="KR32" s="120"/>
      <c r="KS32" s="120"/>
      <c r="KT32" s="120"/>
      <c r="KU32" s="120"/>
      <c r="KV32" s="120"/>
      <c r="KW32" s="120"/>
      <c r="KX32" s="120"/>
      <c r="KY32" s="120"/>
      <c r="KZ32" s="120"/>
      <c r="LA32" s="120"/>
      <c r="LB32" s="120"/>
      <c r="LC32" s="120"/>
      <c r="LD32" s="120"/>
      <c r="LE32" s="120"/>
      <c r="LF32" s="120"/>
      <c r="LG32" s="121"/>
      <c r="LH32" s="119">
        <f>データ!DS7</f>
        <v>184.1</v>
      </c>
      <c r="LI32" s="120"/>
      <c r="LJ32" s="120"/>
      <c r="LK32" s="120"/>
      <c r="LL32" s="120"/>
      <c r="LM32" s="120"/>
      <c r="LN32" s="120"/>
      <c r="LO32" s="120"/>
      <c r="LP32" s="120"/>
      <c r="LQ32" s="120"/>
      <c r="LR32" s="120"/>
      <c r="LS32" s="120"/>
      <c r="LT32" s="120"/>
      <c r="LU32" s="120"/>
      <c r="LV32" s="120"/>
      <c r="LW32" s="120"/>
      <c r="LX32" s="120"/>
      <c r="LY32" s="120"/>
      <c r="LZ32" s="121"/>
      <c r="MA32" s="119">
        <f>データ!DT7</f>
        <v>186.8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2" t="s">
        <v>139</v>
      </c>
      <c r="NE32" s="113"/>
      <c r="NF32" s="113"/>
      <c r="NG32" s="113"/>
      <c r="NH32" s="113"/>
      <c r="NI32" s="113"/>
      <c r="NJ32" s="113"/>
      <c r="NK32" s="113"/>
      <c r="NL32" s="113"/>
      <c r="NM32" s="113"/>
      <c r="NN32" s="113"/>
      <c r="NO32" s="113"/>
      <c r="NP32" s="113"/>
      <c r="NQ32" s="113"/>
      <c r="NR32" s="114"/>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136</v>
      </c>
      <c r="NE49" s="113"/>
      <c r="NF49" s="113"/>
      <c r="NG49" s="113"/>
      <c r="NH49" s="113"/>
      <c r="NI49" s="113"/>
      <c r="NJ49" s="113"/>
      <c r="NK49" s="113"/>
      <c r="NL49" s="113"/>
      <c r="NM49" s="113"/>
      <c r="NN49" s="113"/>
      <c r="NO49" s="113"/>
      <c r="NP49" s="113"/>
      <c r="NQ49" s="113"/>
      <c r="NR49" s="114"/>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6" t="str">
        <f>データ!AU7</f>
        <v>-</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f>データ!BG7</f>
        <v>41</v>
      </c>
      <c r="FF52" s="118"/>
      <c r="FG52" s="118"/>
      <c r="FH52" s="118"/>
      <c r="FI52" s="118"/>
      <c r="FJ52" s="118"/>
      <c r="FK52" s="118"/>
      <c r="FL52" s="118"/>
      <c r="FM52" s="118"/>
      <c r="FN52" s="118"/>
      <c r="FO52" s="118"/>
      <c r="FP52" s="118"/>
      <c r="FQ52" s="118"/>
      <c r="FR52" s="118"/>
      <c r="FS52" s="118"/>
      <c r="FT52" s="118"/>
      <c r="FU52" s="118"/>
      <c r="FV52" s="118"/>
      <c r="FW52" s="118"/>
      <c r="FX52" s="118">
        <f>データ!BH7</f>
        <v>54</v>
      </c>
      <c r="FY52" s="118"/>
      <c r="FZ52" s="118"/>
      <c r="GA52" s="118"/>
      <c r="GB52" s="118"/>
      <c r="GC52" s="118"/>
      <c r="GD52" s="118"/>
      <c r="GE52" s="118"/>
      <c r="GF52" s="118"/>
      <c r="GG52" s="118"/>
      <c r="GH52" s="118"/>
      <c r="GI52" s="118"/>
      <c r="GJ52" s="118"/>
      <c r="GK52" s="118"/>
      <c r="GL52" s="118"/>
      <c r="GM52" s="118"/>
      <c r="GN52" s="118"/>
      <c r="GO52" s="118"/>
      <c r="GP52" s="118"/>
      <c r="GQ52" s="118">
        <f>データ!BI7</f>
        <v>56</v>
      </c>
      <c r="GR52" s="118"/>
      <c r="GS52" s="118"/>
      <c r="GT52" s="118"/>
      <c r="GU52" s="118"/>
      <c r="GV52" s="118"/>
      <c r="GW52" s="118"/>
      <c r="GX52" s="118"/>
      <c r="GY52" s="118"/>
      <c r="GZ52" s="118"/>
      <c r="HA52" s="118"/>
      <c r="HB52" s="118"/>
      <c r="HC52" s="118"/>
      <c r="HD52" s="118"/>
      <c r="HE52" s="118"/>
      <c r="HF52" s="118"/>
      <c r="HG52" s="118"/>
      <c r="HH52" s="118"/>
      <c r="HI52" s="118"/>
      <c r="HJ52" s="118">
        <f>データ!BJ7</f>
        <v>37.5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t="str">
        <f>データ!BQ7</f>
        <v>-</v>
      </c>
      <c r="JD52" s="126"/>
      <c r="JE52" s="126"/>
      <c r="JF52" s="126"/>
      <c r="JG52" s="126"/>
      <c r="JH52" s="126"/>
      <c r="JI52" s="126"/>
      <c r="JJ52" s="126"/>
      <c r="JK52" s="126"/>
      <c r="JL52" s="126"/>
      <c r="JM52" s="126"/>
      <c r="JN52" s="126"/>
      <c r="JO52" s="126"/>
      <c r="JP52" s="126"/>
      <c r="JQ52" s="126"/>
      <c r="JR52" s="126"/>
      <c r="JS52" s="126"/>
      <c r="JT52" s="126"/>
      <c r="JU52" s="126"/>
      <c r="JV52" s="126">
        <f>データ!BR7</f>
        <v>61356</v>
      </c>
      <c r="JW52" s="126"/>
      <c r="JX52" s="126"/>
      <c r="JY52" s="126"/>
      <c r="JZ52" s="126"/>
      <c r="KA52" s="126"/>
      <c r="KB52" s="126"/>
      <c r="KC52" s="126"/>
      <c r="KD52" s="126"/>
      <c r="KE52" s="126"/>
      <c r="KF52" s="126"/>
      <c r="KG52" s="126"/>
      <c r="KH52" s="126"/>
      <c r="KI52" s="126"/>
      <c r="KJ52" s="126"/>
      <c r="KK52" s="126"/>
      <c r="KL52" s="126"/>
      <c r="KM52" s="126"/>
      <c r="KN52" s="126"/>
      <c r="KO52" s="126">
        <f>データ!BS7</f>
        <v>89910</v>
      </c>
      <c r="KP52" s="126"/>
      <c r="KQ52" s="126"/>
      <c r="KR52" s="126"/>
      <c r="KS52" s="126"/>
      <c r="KT52" s="126"/>
      <c r="KU52" s="126"/>
      <c r="KV52" s="126"/>
      <c r="KW52" s="126"/>
      <c r="KX52" s="126"/>
      <c r="KY52" s="126"/>
      <c r="KZ52" s="126"/>
      <c r="LA52" s="126"/>
      <c r="LB52" s="126"/>
      <c r="LC52" s="126"/>
      <c r="LD52" s="126"/>
      <c r="LE52" s="126"/>
      <c r="LF52" s="126"/>
      <c r="LG52" s="126"/>
      <c r="LH52" s="126">
        <f>データ!BT7</f>
        <v>96238</v>
      </c>
      <c r="LI52" s="126"/>
      <c r="LJ52" s="126"/>
      <c r="LK52" s="126"/>
      <c r="LL52" s="126"/>
      <c r="LM52" s="126"/>
      <c r="LN52" s="126"/>
      <c r="LO52" s="126"/>
      <c r="LP52" s="126"/>
      <c r="LQ52" s="126"/>
      <c r="LR52" s="126"/>
      <c r="LS52" s="126"/>
      <c r="LT52" s="126"/>
      <c r="LU52" s="126"/>
      <c r="LV52" s="126"/>
      <c r="LW52" s="126"/>
      <c r="LX52" s="126"/>
      <c r="LY52" s="126"/>
      <c r="LZ52" s="126"/>
      <c r="MA52" s="126">
        <f>データ!BU7</f>
        <v>65937</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6">
        <f>データ!AZ7</f>
        <v>247</v>
      </c>
      <c r="V53" s="126"/>
      <c r="W53" s="126"/>
      <c r="X53" s="126"/>
      <c r="Y53" s="126"/>
      <c r="Z53" s="126"/>
      <c r="AA53" s="126"/>
      <c r="AB53" s="126"/>
      <c r="AC53" s="126"/>
      <c r="AD53" s="126"/>
      <c r="AE53" s="126"/>
      <c r="AF53" s="126"/>
      <c r="AG53" s="126"/>
      <c r="AH53" s="126"/>
      <c r="AI53" s="126"/>
      <c r="AJ53" s="126"/>
      <c r="AK53" s="126"/>
      <c r="AL53" s="126"/>
      <c r="AM53" s="126"/>
      <c r="AN53" s="126">
        <f>データ!BA7</f>
        <v>202</v>
      </c>
      <c r="AO53" s="126"/>
      <c r="AP53" s="126"/>
      <c r="AQ53" s="126"/>
      <c r="AR53" s="126"/>
      <c r="AS53" s="126"/>
      <c r="AT53" s="126"/>
      <c r="AU53" s="126"/>
      <c r="AV53" s="126"/>
      <c r="AW53" s="126"/>
      <c r="AX53" s="126"/>
      <c r="AY53" s="126"/>
      <c r="AZ53" s="126"/>
      <c r="BA53" s="126"/>
      <c r="BB53" s="126"/>
      <c r="BC53" s="126"/>
      <c r="BD53" s="126"/>
      <c r="BE53" s="126"/>
      <c r="BF53" s="126"/>
      <c r="BG53" s="126">
        <f>データ!BB7</f>
        <v>177</v>
      </c>
      <c r="BH53" s="126"/>
      <c r="BI53" s="126"/>
      <c r="BJ53" s="126"/>
      <c r="BK53" s="126"/>
      <c r="BL53" s="126"/>
      <c r="BM53" s="126"/>
      <c r="BN53" s="126"/>
      <c r="BO53" s="126"/>
      <c r="BP53" s="126"/>
      <c r="BQ53" s="126"/>
      <c r="BR53" s="126"/>
      <c r="BS53" s="126"/>
      <c r="BT53" s="126"/>
      <c r="BU53" s="126"/>
      <c r="BV53" s="126"/>
      <c r="BW53" s="126"/>
      <c r="BX53" s="126"/>
      <c r="BY53" s="126"/>
      <c r="BZ53" s="126">
        <f>データ!BC7</f>
        <v>145</v>
      </c>
      <c r="CA53" s="126"/>
      <c r="CB53" s="126"/>
      <c r="CC53" s="126"/>
      <c r="CD53" s="126"/>
      <c r="CE53" s="126"/>
      <c r="CF53" s="126"/>
      <c r="CG53" s="126"/>
      <c r="CH53" s="126"/>
      <c r="CI53" s="126"/>
      <c r="CJ53" s="126"/>
      <c r="CK53" s="126"/>
      <c r="CL53" s="126"/>
      <c r="CM53" s="126"/>
      <c r="CN53" s="126"/>
      <c r="CO53" s="126"/>
      <c r="CP53" s="126"/>
      <c r="CQ53" s="126"/>
      <c r="CR53" s="126"/>
      <c r="CS53" s="126">
        <f>データ!BD7</f>
        <v>108</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18.3</v>
      </c>
      <c r="EM53" s="118"/>
      <c r="EN53" s="118"/>
      <c r="EO53" s="118"/>
      <c r="EP53" s="118"/>
      <c r="EQ53" s="118"/>
      <c r="ER53" s="118"/>
      <c r="ES53" s="118"/>
      <c r="ET53" s="118"/>
      <c r="EU53" s="118"/>
      <c r="EV53" s="118"/>
      <c r="EW53" s="118"/>
      <c r="EX53" s="118"/>
      <c r="EY53" s="118"/>
      <c r="EZ53" s="118"/>
      <c r="FA53" s="118"/>
      <c r="FB53" s="118"/>
      <c r="FC53" s="118"/>
      <c r="FD53" s="118"/>
      <c r="FE53" s="118">
        <f>データ!BL7</f>
        <v>18.2</v>
      </c>
      <c r="FF53" s="118"/>
      <c r="FG53" s="118"/>
      <c r="FH53" s="118"/>
      <c r="FI53" s="118"/>
      <c r="FJ53" s="118"/>
      <c r="FK53" s="118"/>
      <c r="FL53" s="118"/>
      <c r="FM53" s="118"/>
      <c r="FN53" s="118"/>
      <c r="FO53" s="118"/>
      <c r="FP53" s="118"/>
      <c r="FQ53" s="118"/>
      <c r="FR53" s="118"/>
      <c r="FS53" s="118"/>
      <c r="FT53" s="118"/>
      <c r="FU53" s="118"/>
      <c r="FV53" s="118"/>
      <c r="FW53" s="118"/>
      <c r="FX53" s="118">
        <f>データ!BM7</f>
        <v>17.5</v>
      </c>
      <c r="FY53" s="118"/>
      <c r="FZ53" s="118"/>
      <c r="GA53" s="118"/>
      <c r="GB53" s="118"/>
      <c r="GC53" s="118"/>
      <c r="GD53" s="118"/>
      <c r="GE53" s="118"/>
      <c r="GF53" s="118"/>
      <c r="GG53" s="118"/>
      <c r="GH53" s="118"/>
      <c r="GI53" s="118"/>
      <c r="GJ53" s="118"/>
      <c r="GK53" s="118"/>
      <c r="GL53" s="118"/>
      <c r="GM53" s="118"/>
      <c r="GN53" s="118"/>
      <c r="GO53" s="118"/>
      <c r="GP53" s="118"/>
      <c r="GQ53" s="118">
        <f>データ!BN7</f>
        <v>14.3</v>
      </c>
      <c r="GR53" s="118"/>
      <c r="GS53" s="118"/>
      <c r="GT53" s="118"/>
      <c r="GU53" s="118"/>
      <c r="GV53" s="118"/>
      <c r="GW53" s="118"/>
      <c r="GX53" s="118"/>
      <c r="GY53" s="118"/>
      <c r="GZ53" s="118"/>
      <c r="HA53" s="118"/>
      <c r="HB53" s="118"/>
      <c r="HC53" s="118"/>
      <c r="HD53" s="118"/>
      <c r="HE53" s="118"/>
      <c r="HF53" s="118"/>
      <c r="HG53" s="118"/>
      <c r="HH53" s="118"/>
      <c r="HI53" s="118"/>
      <c r="HJ53" s="118">
        <f>データ!BO7</f>
        <v>11.8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31473</v>
      </c>
      <c r="JD53" s="126"/>
      <c r="JE53" s="126"/>
      <c r="JF53" s="126"/>
      <c r="JG53" s="126"/>
      <c r="JH53" s="126"/>
      <c r="JI53" s="126"/>
      <c r="JJ53" s="126"/>
      <c r="JK53" s="126"/>
      <c r="JL53" s="126"/>
      <c r="JM53" s="126"/>
      <c r="JN53" s="126"/>
      <c r="JO53" s="126"/>
      <c r="JP53" s="126"/>
      <c r="JQ53" s="126"/>
      <c r="JR53" s="126"/>
      <c r="JS53" s="126"/>
      <c r="JT53" s="126"/>
      <c r="JU53" s="126"/>
      <c r="JV53" s="126">
        <f>データ!BW7</f>
        <v>37843</v>
      </c>
      <c r="JW53" s="126"/>
      <c r="JX53" s="126"/>
      <c r="JY53" s="126"/>
      <c r="JZ53" s="126"/>
      <c r="KA53" s="126"/>
      <c r="KB53" s="126"/>
      <c r="KC53" s="126"/>
      <c r="KD53" s="126"/>
      <c r="KE53" s="126"/>
      <c r="KF53" s="126"/>
      <c r="KG53" s="126"/>
      <c r="KH53" s="126"/>
      <c r="KI53" s="126"/>
      <c r="KJ53" s="126"/>
      <c r="KK53" s="126"/>
      <c r="KL53" s="126"/>
      <c r="KM53" s="126"/>
      <c r="KN53" s="126"/>
      <c r="KO53" s="126">
        <f>データ!BX7</f>
        <v>36318</v>
      </c>
      <c r="KP53" s="126"/>
      <c r="KQ53" s="126"/>
      <c r="KR53" s="126"/>
      <c r="KS53" s="126"/>
      <c r="KT53" s="126"/>
      <c r="KU53" s="126"/>
      <c r="KV53" s="126"/>
      <c r="KW53" s="126"/>
      <c r="KX53" s="126"/>
      <c r="KY53" s="126"/>
      <c r="KZ53" s="126"/>
      <c r="LA53" s="126"/>
      <c r="LB53" s="126"/>
      <c r="LC53" s="126"/>
      <c r="LD53" s="126"/>
      <c r="LE53" s="126"/>
      <c r="LF53" s="126"/>
      <c r="LG53" s="126"/>
      <c r="LH53" s="126">
        <f>データ!BY7</f>
        <v>37745</v>
      </c>
      <c r="LI53" s="126"/>
      <c r="LJ53" s="126"/>
      <c r="LK53" s="126"/>
      <c r="LL53" s="126"/>
      <c r="LM53" s="126"/>
      <c r="LN53" s="126"/>
      <c r="LO53" s="126"/>
      <c r="LP53" s="126"/>
      <c r="LQ53" s="126"/>
      <c r="LR53" s="126"/>
      <c r="LS53" s="126"/>
      <c r="LT53" s="126"/>
      <c r="LU53" s="126"/>
      <c r="LV53" s="126"/>
      <c r="LW53" s="126"/>
      <c r="LX53" s="126"/>
      <c r="LY53" s="126"/>
      <c r="LZ53" s="126"/>
      <c r="MA53" s="126">
        <f>データ!BZ7</f>
        <v>35151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2" t="s">
        <v>137</v>
      </c>
      <c r="NE66" s="113"/>
      <c r="NF66" s="113"/>
      <c r="NG66" s="113"/>
      <c r="NH66" s="113"/>
      <c r="NI66" s="113"/>
      <c r="NJ66" s="113"/>
      <c r="NK66" s="113"/>
      <c r="NL66" s="113"/>
      <c r="NM66" s="113"/>
      <c r="NN66" s="113"/>
      <c r="NO66" s="113"/>
      <c r="NP66" s="113"/>
      <c r="NQ66" s="113"/>
      <c r="NR66" s="114"/>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2"/>
      <c r="NE67" s="113"/>
      <c r="NF67" s="113"/>
      <c r="NG67" s="113"/>
      <c r="NH67" s="113"/>
      <c r="NI67" s="113"/>
      <c r="NJ67" s="113"/>
      <c r="NK67" s="113"/>
      <c r="NL67" s="113"/>
      <c r="NM67" s="113"/>
      <c r="NN67" s="113"/>
      <c r="NO67" s="113"/>
      <c r="NP67" s="113"/>
      <c r="NQ67" s="113"/>
      <c r="NR67" s="114"/>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2"/>
      <c r="NE68" s="113"/>
      <c r="NF68" s="113"/>
      <c r="NG68" s="113"/>
      <c r="NH68" s="113"/>
      <c r="NI68" s="113"/>
      <c r="NJ68" s="113"/>
      <c r="NK68" s="113"/>
      <c r="NL68" s="113"/>
      <c r="NM68" s="113"/>
      <c r="NN68" s="113"/>
      <c r="NO68" s="113"/>
      <c r="NP68" s="113"/>
      <c r="NQ68" s="113"/>
      <c r="NR68" s="114"/>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2"/>
      <c r="NE69" s="113"/>
      <c r="NF69" s="113"/>
      <c r="NG69" s="113"/>
      <c r="NH69" s="113"/>
      <c r="NI69" s="113"/>
      <c r="NJ69" s="113"/>
      <c r="NK69" s="113"/>
      <c r="NL69" s="113"/>
      <c r="NM69" s="113"/>
      <c r="NN69" s="113"/>
      <c r="NO69" s="113"/>
      <c r="NP69" s="113"/>
      <c r="NQ69" s="113"/>
      <c r="NR69" s="114"/>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2"/>
      <c r="NE70" s="113"/>
      <c r="NF70" s="113"/>
      <c r="NG70" s="113"/>
      <c r="NH70" s="113"/>
      <c r="NI70" s="113"/>
      <c r="NJ70" s="113"/>
      <c r="NK70" s="113"/>
      <c r="NL70" s="113"/>
      <c r="NM70" s="113"/>
      <c r="NN70" s="113"/>
      <c r="NO70" s="113"/>
      <c r="NP70" s="113"/>
      <c r="NQ70" s="113"/>
      <c r="NR70" s="114"/>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2"/>
      <c r="NE71" s="113"/>
      <c r="NF71" s="113"/>
      <c r="NG71" s="113"/>
      <c r="NH71" s="113"/>
      <c r="NI71" s="113"/>
      <c r="NJ71" s="113"/>
      <c r="NK71" s="113"/>
      <c r="NL71" s="113"/>
      <c r="NM71" s="113"/>
      <c r="NN71" s="113"/>
      <c r="NO71" s="113"/>
      <c r="NP71" s="113"/>
      <c r="NQ71" s="113"/>
      <c r="NR71" s="114"/>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2"/>
      <c r="NE72" s="113"/>
      <c r="NF72" s="113"/>
      <c r="NG72" s="113"/>
      <c r="NH72" s="113"/>
      <c r="NI72" s="113"/>
      <c r="NJ72" s="113"/>
      <c r="NK72" s="113"/>
      <c r="NL72" s="113"/>
      <c r="NM72" s="113"/>
      <c r="NN72" s="113"/>
      <c r="NO72" s="113"/>
      <c r="NP72" s="113"/>
      <c r="NQ72" s="113"/>
      <c r="NR72" s="114"/>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2"/>
      <c r="NE73" s="113"/>
      <c r="NF73" s="113"/>
      <c r="NG73" s="113"/>
      <c r="NH73" s="113"/>
      <c r="NI73" s="113"/>
      <c r="NJ73" s="113"/>
      <c r="NK73" s="113"/>
      <c r="NL73" s="113"/>
      <c r="NM73" s="113"/>
      <c r="NN73" s="113"/>
      <c r="NO73" s="113"/>
      <c r="NP73" s="113"/>
      <c r="NQ73" s="113"/>
      <c r="NR73" s="114"/>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2"/>
      <c r="NE74" s="113"/>
      <c r="NF74" s="113"/>
      <c r="NG74" s="113"/>
      <c r="NH74" s="113"/>
      <c r="NI74" s="113"/>
      <c r="NJ74" s="113"/>
      <c r="NK74" s="113"/>
      <c r="NL74" s="113"/>
      <c r="NM74" s="113"/>
      <c r="NN74" s="113"/>
      <c r="NO74" s="113"/>
      <c r="NP74" s="113"/>
      <c r="NQ74" s="113"/>
      <c r="NR74" s="114"/>
    </row>
    <row r="75" spans="1:382" ht="13.5" customHeight="1">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2"/>
      <c r="NE75" s="113"/>
      <c r="NF75" s="113"/>
      <c r="NG75" s="113"/>
      <c r="NH75" s="113"/>
      <c r="NI75" s="113"/>
      <c r="NJ75" s="113"/>
      <c r="NK75" s="113"/>
      <c r="NL75" s="113"/>
      <c r="NM75" s="113"/>
      <c r="NN75" s="113"/>
      <c r="NO75" s="113"/>
      <c r="NP75" s="113"/>
      <c r="NQ75" s="113"/>
      <c r="NR75" s="114"/>
    </row>
    <row r="76" spans="1:382" ht="13.5" customHeight="1">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211919</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2"/>
      <c r="NE76" s="113"/>
      <c r="NF76" s="113"/>
      <c r="NG76" s="113"/>
      <c r="NH76" s="113"/>
      <c r="NI76" s="113"/>
      <c r="NJ76" s="113"/>
      <c r="NK76" s="113"/>
      <c r="NL76" s="113"/>
      <c r="NM76" s="113"/>
      <c r="NN76" s="113"/>
      <c r="NO76" s="113"/>
      <c r="NP76" s="113"/>
      <c r="NQ76" s="113"/>
      <c r="NR76" s="114"/>
    </row>
    <row r="77" spans="1:382" ht="13.5" customHeight="1">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t="str">
        <f>データ!CZ7</f>
        <v>-</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2"/>
      <c r="NE77" s="113"/>
      <c r="NF77" s="113"/>
      <c r="NG77" s="113"/>
      <c r="NH77" s="113"/>
      <c r="NI77" s="113"/>
      <c r="NJ77" s="113"/>
      <c r="NK77" s="113"/>
      <c r="NL77" s="113"/>
      <c r="NM77" s="113"/>
      <c r="NN77" s="113"/>
      <c r="NO77" s="113"/>
      <c r="NP77" s="113"/>
      <c r="NQ77" s="113"/>
      <c r="NR77" s="114"/>
    </row>
    <row r="78" spans="1:382" ht="13.5" customHeight="1">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438</v>
      </c>
      <c r="KB78" s="120"/>
      <c r="KC78" s="120"/>
      <c r="KD78" s="120"/>
      <c r="KE78" s="120"/>
      <c r="KF78" s="120"/>
      <c r="KG78" s="120"/>
      <c r="KH78" s="120"/>
      <c r="KI78" s="120"/>
      <c r="KJ78" s="120"/>
      <c r="KK78" s="120"/>
      <c r="KL78" s="120"/>
      <c r="KM78" s="120"/>
      <c r="KN78" s="120"/>
      <c r="KO78" s="121"/>
      <c r="KP78" s="119">
        <f>データ!DF7</f>
        <v>351.1</v>
      </c>
      <c r="KQ78" s="120"/>
      <c r="KR78" s="120"/>
      <c r="KS78" s="120"/>
      <c r="KT78" s="120"/>
      <c r="KU78" s="120"/>
      <c r="KV78" s="120"/>
      <c r="KW78" s="120"/>
      <c r="KX78" s="120"/>
      <c r="KY78" s="120"/>
      <c r="KZ78" s="120"/>
      <c r="LA78" s="120"/>
      <c r="LB78" s="120"/>
      <c r="LC78" s="120"/>
      <c r="LD78" s="121"/>
      <c r="LE78" s="119">
        <f>データ!DG7</f>
        <v>278.89999999999998</v>
      </c>
      <c r="LF78" s="120"/>
      <c r="LG78" s="120"/>
      <c r="LH78" s="120"/>
      <c r="LI78" s="120"/>
      <c r="LJ78" s="120"/>
      <c r="LK78" s="120"/>
      <c r="LL78" s="120"/>
      <c r="LM78" s="120"/>
      <c r="LN78" s="120"/>
      <c r="LO78" s="120"/>
      <c r="LP78" s="120"/>
      <c r="LQ78" s="120"/>
      <c r="LR78" s="120"/>
      <c r="LS78" s="121"/>
      <c r="LT78" s="119">
        <f>データ!DH7</f>
        <v>205.5</v>
      </c>
      <c r="LU78" s="120"/>
      <c r="LV78" s="120"/>
      <c r="LW78" s="120"/>
      <c r="LX78" s="120"/>
      <c r="LY78" s="120"/>
      <c r="LZ78" s="120"/>
      <c r="MA78" s="120"/>
      <c r="MB78" s="120"/>
      <c r="MC78" s="120"/>
      <c r="MD78" s="120"/>
      <c r="ME78" s="120"/>
      <c r="MF78" s="120"/>
      <c r="MG78" s="120"/>
      <c r="MH78" s="121"/>
      <c r="MI78" s="119">
        <f>データ!DI7</f>
        <v>187.9</v>
      </c>
      <c r="MJ78" s="120"/>
      <c r="MK78" s="120"/>
      <c r="ML78" s="120"/>
      <c r="MM78" s="120"/>
      <c r="MN78" s="120"/>
      <c r="MO78" s="120"/>
      <c r="MP78" s="120"/>
      <c r="MQ78" s="120"/>
      <c r="MR78" s="120"/>
      <c r="MS78" s="120"/>
      <c r="MT78" s="120"/>
      <c r="MU78" s="120"/>
      <c r="MV78" s="120"/>
      <c r="MW78" s="121"/>
      <c r="MX78" s="4"/>
      <c r="MY78" s="4"/>
      <c r="MZ78" s="4"/>
      <c r="NA78" s="4"/>
      <c r="NB78" s="4"/>
      <c r="NC78" s="44"/>
      <c r="ND78" s="112"/>
      <c r="NE78" s="113"/>
      <c r="NF78" s="113"/>
      <c r="NG78" s="113"/>
      <c r="NH78" s="113"/>
      <c r="NI78" s="113"/>
      <c r="NJ78" s="113"/>
      <c r="NK78" s="113"/>
      <c r="NL78" s="113"/>
      <c r="NM78" s="113"/>
      <c r="NN78" s="113"/>
      <c r="NO78" s="113"/>
      <c r="NP78" s="113"/>
      <c r="NQ78" s="113"/>
      <c r="NR78" s="114"/>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2"/>
      <c r="NE79" s="113"/>
      <c r="NF79" s="113"/>
      <c r="NG79" s="113"/>
      <c r="NH79" s="113"/>
      <c r="NI79" s="113"/>
      <c r="NJ79" s="113"/>
      <c r="NK79" s="113"/>
      <c r="NL79" s="113"/>
      <c r="NM79" s="113"/>
      <c r="NN79" s="113"/>
      <c r="NO79" s="113"/>
      <c r="NP79" s="113"/>
      <c r="NQ79" s="113"/>
      <c r="NR79" s="114"/>
    </row>
    <row r="80" spans="1:382" ht="13.5" customHeight="1">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2"/>
      <c r="NE80" s="113"/>
      <c r="NF80" s="113"/>
      <c r="NG80" s="113"/>
      <c r="NH80" s="113"/>
      <c r="NI80" s="113"/>
      <c r="NJ80" s="113"/>
      <c r="NK80" s="113"/>
      <c r="NL80" s="113"/>
      <c r="NM80" s="113"/>
      <c r="NN80" s="113"/>
      <c r="NO80" s="113"/>
      <c r="NP80" s="113"/>
      <c r="NQ80" s="113"/>
      <c r="NR80" s="114"/>
    </row>
    <row r="81" spans="1:382" ht="13.5" customHeight="1">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2"/>
      <c r="NE81" s="113"/>
      <c r="NF81" s="113"/>
      <c r="NG81" s="113"/>
      <c r="NH81" s="113"/>
      <c r="NI81" s="113"/>
      <c r="NJ81" s="113"/>
      <c r="NK81" s="113"/>
      <c r="NL81" s="113"/>
      <c r="NM81" s="113"/>
      <c r="NN81" s="113"/>
      <c r="NO81" s="113"/>
      <c r="NP81" s="113"/>
      <c r="NQ81" s="113"/>
      <c r="NR81" s="114"/>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RK98CAWa13XHXKBtGGzd1+v+RJ+BuUN9HJRA2lVcVImwPXzJJqYi9BIqJWYK/DVElOZEFfPGFicKTovnVIpUkQ==" saltValue="IFYgJqZn8TBoPKYyPazee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ND49:NR64"/>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LH32:LZ32"/>
    <mergeCell ref="MA32:MS32"/>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100</v>
      </c>
      <c r="AM5" s="59" t="s">
        <v>101</v>
      </c>
      <c r="AN5" s="59" t="s">
        <v>111</v>
      </c>
      <c r="AO5" s="59" t="s">
        <v>103</v>
      </c>
      <c r="AP5" s="59" t="s">
        <v>104</v>
      </c>
      <c r="AQ5" s="59" t="s">
        <v>105</v>
      </c>
      <c r="AR5" s="59" t="s">
        <v>106</v>
      </c>
      <c r="AS5" s="59" t="s">
        <v>107</v>
      </c>
      <c r="AT5" s="59" t="s">
        <v>108</v>
      </c>
      <c r="AU5" s="59" t="s">
        <v>98</v>
      </c>
      <c r="AV5" s="59" t="s">
        <v>99</v>
      </c>
      <c r="AW5" s="59" t="s">
        <v>112</v>
      </c>
      <c r="AX5" s="59" t="s">
        <v>113</v>
      </c>
      <c r="AY5" s="59" t="s">
        <v>111</v>
      </c>
      <c r="AZ5" s="59" t="s">
        <v>103</v>
      </c>
      <c r="BA5" s="59" t="s">
        <v>104</v>
      </c>
      <c r="BB5" s="59" t="s">
        <v>105</v>
      </c>
      <c r="BC5" s="59" t="s">
        <v>106</v>
      </c>
      <c r="BD5" s="59" t="s">
        <v>107</v>
      </c>
      <c r="BE5" s="59" t="s">
        <v>108</v>
      </c>
      <c r="BF5" s="59" t="s">
        <v>109</v>
      </c>
      <c r="BG5" s="59" t="s">
        <v>110</v>
      </c>
      <c r="BH5" s="59" t="s">
        <v>112</v>
      </c>
      <c r="BI5" s="59" t="s">
        <v>101</v>
      </c>
      <c r="BJ5" s="59" t="s">
        <v>111</v>
      </c>
      <c r="BK5" s="59" t="s">
        <v>103</v>
      </c>
      <c r="BL5" s="59" t="s">
        <v>104</v>
      </c>
      <c r="BM5" s="59" t="s">
        <v>105</v>
      </c>
      <c r="BN5" s="59" t="s">
        <v>106</v>
      </c>
      <c r="BO5" s="59" t="s">
        <v>107</v>
      </c>
      <c r="BP5" s="59" t="s">
        <v>108</v>
      </c>
      <c r="BQ5" s="59" t="s">
        <v>109</v>
      </c>
      <c r="BR5" s="59" t="s">
        <v>110</v>
      </c>
      <c r="BS5" s="59" t="s">
        <v>112</v>
      </c>
      <c r="BT5" s="59" t="s">
        <v>113</v>
      </c>
      <c r="BU5" s="59" t="s">
        <v>111</v>
      </c>
      <c r="BV5" s="59" t="s">
        <v>103</v>
      </c>
      <c r="BW5" s="59" t="s">
        <v>104</v>
      </c>
      <c r="BX5" s="59" t="s">
        <v>105</v>
      </c>
      <c r="BY5" s="59" t="s">
        <v>106</v>
      </c>
      <c r="BZ5" s="59" t="s">
        <v>107</v>
      </c>
      <c r="CA5" s="59" t="s">
        <v>108</v>
      </c>
      <c r="CB5" s="59" t="s">
        <v>98</v>
      </c>
      <c r="CC5" s="59" t="s">
        <v>110</v>
      </c>
      <c r="CD5" s="59" t="s">
        <v>100</v>
      </c>
      <c r="CE5" s="59" t="s">
        <v>101</v>
      </c>
      <c r="CF5" s="59" t="s">
        <v>111</v>
      </c>
      <c r="CG5" s="59" t="s">
        <v>103</v>
      </c>
      <c r="CH5" s="59" t="s">
        <v>104</v>
      </c>
      <c r="CI5" s="59" t="s">
        <v>105</v>
      </c>
      <c r="CJ5" s="59" t="s">
        <v>106</v>
      </c>
      <c r="CK5" s="59" t="s">
        <v>107</v>
      </c>
      <c r="CL5" s="59" t="s">
        <v>108</v>
      </c>
      <c r="CM5" s="151"/>
      <c r="CN5" s="151"/>
      <c r="CO5" s="59" t="s">
        <v>98</v>
      </c>
      <c r="CP5" s="59" t="s">
        <v>110</v>
      </c>
      <c r="CQ5" s="59" t="s">
        <v>112</v>
      </c>
      <c r="CR5" s="59" t="s">
        <v>101</v>
      </c>
      <c r="CS5" s="59" t="s">
        <v>111</v>
      </c>
      <c r="CT5" s="59" t="s">
        <v>103</v>
      </c>
      <c r="CU5" s="59" t="s">
        <v>104</v>
      </c>
      <c r="CV5" s="59" t="s">
        <v>105</v>
      </c>
      <c r="CW5" s="59" t="s">
        <v>106</v>
      </c>
      <c r="CX5" s="59" t="s">
        <v>107</v>
      </c>
      <c r="CY5" s="59" t="s">
        <v>108</v>
      </c>
      <c r="CZ5" s="59" t="s">
        <v>109</v>
      </c>
      <c r="DA5" s="59" t="s">
        <v>110</v>
      </c>
      <c r="DB5" s="59" t="s">
        <v>112</v>
      </c>
      <c r="DC5" s="59" t="s">
        <v>101</v>
      </c>
      <c r="DD5" s="59" t="s">
        <v>102</v>
      </c>
      <c r="DE5" s="59" t="s">
        <v>103</v>
      </c>
      <c r="DF5" s="59" t="s">
        <v>104</v>
      </c>
      <c r="DG5" s="59" t="s">
        <v>105</v>
      </c>
      <c r="DH5" s="59" t="s">
        <v>106</v>
      </c>
      <c r="DI5" s="59" t="s">
        <v>107</v>
      </c>
      <c r="DJ5" s="59" t="s">
        <v>44</v>
      </c>
      <c r="DK5" s="59" t="s">
        <v>98</v>
      </c>
      <c r="DL5" s="59" t="s">
        <v>99</v>
      </c>
      <c r="DM5" s="59" t="s">
        <v>112</v>
      </c>
      <c r="DN5" s="59" t="s">
        <v>113</v>
      </c>
      <c r="DO5" s="59" t="s">
        <v>111</v>
      </c>
      <c r="DP5" s="59" t="s">
        <v>103</v>
      </c>
      <c r="DQ5" s="59" t="s">
        <v>104</v>
      </c>
      <c r="DR5" s="59" t="s">
        <v>105</v>
      </c>
      <c r="DS5" s="59" t="s">
        <v>106</v>
      </c>
      <c r="DT5" s="59" t="s">
        <v>107</v>
      </c>
      <c r="DU5" s="59" t="s">
        <v>108</v>
      </c>
    </row>
    <row r="6" spans="1:125" s="66" customFormat="1">
      <c r="A6" s="49" t="s">
        <v>114</v>
      </c>
      <c r="B6" s="60">
        <f>B8</f>
        <v>2017</v>
      </c>
      <c r="C6" s="60">
        <f t="shared" ref="C6:X6" si="1">C8</f>
        <v>271004</v>
      </c>
      <c r="D6" s="60">
        <f t="shared" si="1"/>
        <v>47</v>
      </c>
      <c r="E6" s="60">
        <f t="shared" si="1"/>
        <v>14</v>
      </c>
      <c r="F6" s="60">
        <f t="shared" si="1"/>
        <v>0</v>
      </c>
      <c r="G6" s="60">
        <f t="shared" si="1"/>
        <v>20</v>
      </c>
      <c r="H6" s="60" t="str">
        <f>SUBSTITUTE(H8,"　","")</f>
        <v>大阪府大阪市</v>
      </c>
      <c r="I6" s="60" t="str">
        <f t="shared" si="1"/>
        <v>大阪駅前地下駐車場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23</v>
      </c>
      <c r="S6" s="62" t="str">
        <f t="shared" si="1"/>
        <v>商業施設</v>
      </c>
      <c r="T6" s="62" t="str">
        <f t="shared" si="1"/>
        <v>有</v>
      </c>
      <c r="U6" s="63">
        <f t="shared" si="1"/>
        <v>7600</v>
      </c>
      <c r="V6" s="63">
        <f t="shared" si="1"/>
        <v>248</v>
      </c>
      <c r="W6" s="63">
        <f t="shared" si="1"/>
        <v>600</v>
      </c>
      <c r="X6" s="62" t="str">
        <f t="shared" si="1"/>
        <v>利用料金制</v>
      </c>
      <c r="Y6" s="64" t="e">
        <f>IF(Y8="-",NA(),Y8)</f>
        <v>#N/A</v>
      </c>
      <c r="Z6" s="64">
        <f t="shared" ref="Z6:AH6" si="2">IF(Z8="-",NA(),Z8)</f>
        <v>169</v>
      </c>
      <c r="AA6" s="64">
        <f t="shared" si="2"/>
        <v>217</v>
      </c>
      <c r="AB6" s="64">
        <f t="shared" si="2"/>
        <v>230</v>
      </c>
      <c r="AC6" s="64">
        <f t="shared" si="2"/>
        <v>160.1</v>
      </c>
      <c r="AD6" s="64">
        <f t="shared" si="2"/>
        <v>104.2</v>
      </c>
      <c r="AE6" s="64">
        <f t="shared" si="2"/>
        <v>110.9</v>
      </c>
      <c r="AF6" s="64">
        <f t="shared" si="2"/>
        <v>113.4</v>
      </c>
      <c r="AG6" s="64">
        <f t="shared" si="2"/>
        <v>191.4</v>
      </c>
      <c r="AH6" s="64">
        <f t="shared" si="2"/>
        <v>141.30000000000001</v>
      </c>
      <c r="AI6" s="61" t="str">
        <f>IF(AI8="-","",IF(AI8="-","【-】","【"&amp;SUBSTITUTE(TEXT(AI8,"#,##0.0"),"-","△")&amp;"】"))</f>
        <v>【319.1】</v>
      </c>
      <c r="AJ6" s="64" t="e">
        <f>IF(AJ8="-",NA(),AJ8)</f>
        <v>#N/A</v>
      </c>
      <c r="AK6" s="64">
        <f t="shared" ref="AK6:AS6" si="3">IF(AK8="-",NA(),AK8)</f>
        <v>0</v>
      </c>
      <c r="AL6" s="64">
        <f t="shared" si="3"/>
        <v>0</v>
      </c>
      <c r="AM6" s="64">
        <f t="shared" si="3"/>
        <v>0</v>
      </c>
      <c r="AN6" s="64">
        <f t="shared" si="3"/>
        <v>0</v>
      </c>
      <c r="AO6" s="64">
        <f t="shared" si="3"/>
        <v>11.6</v>
      </c>
      <c r="AP6" s="64">
        <f t="shared" si="3"/>
        <v>10</v>
      </c>
      <c r="AQ6" s="64">
        <f t="shared" si="3"/>
        <v>9.5</v>
      </c>
      <c r="AR6" s="64">
        <f t="shared" si="3"/>
        <v>15.1</v>
      </c>
      <c r="AS6" s="64">
        <f t="shared" si="3"/>
        <v>15</v>
      </c>
      <c r="AT6" s="61" t="str">
        <f>IF(AT8="-","",IF(AT8="-","【-】","【"&amp;SUBSTITUTE(TEXT(AT8,"#,##0.0"),"-","△")&amp;"】"))</f>
        <v>【5.6】</v>
      </c>
      <c r="AU6" s="65" t="e">
        <f>IF(AU8="-",NA(),AU8)</f>
        <v>#N/A</v>
      </c>
      <c r="AV6" s="65">
        <f t="shared" ref="AV6:BD6" si="4">IF(AV8="-",NA(),AV8)</f>
        <v>0</v>
      </c>
      <c r="AW6" s="65">
        <f t="shared" si="4"/>
        <v>0</v>
      </c>
      <c r="AX6" s="65">
        <f t="shared" si="4"/>
        <v>0</v>
      </c>
      <c r="AY6" s="65">
        <f t="shared" si="4"/>
        <v>0</v>
      </c>
      <c r="AZ6" s="65">
        <f t="shared" si="4"/>
        <v>247</v>
      </c>
      <c r="BA6" s="65">
        <f t="shared" si="4"/>
        <v>202</v>
      </c>
      <c r="BB6" s="65">
        <f t="shared" si="4"/>
        <v>177</v>
      </c>
      <c r="BC6" s="65">
        <f t="shared" si="4"/>
        <v>145</v>
      </c>
      <c r="BD6" s="65">
        <f t="shared" si="4"/>
        <v>108</v>
      </c>
      <c r="BE6" s="63" t="str">
        <f>IF(BE8="-","",IF(BE8="-","【-】","【"&amp;SUBSTITUTE(TEXT(BE8,"#,##0"),"-","△")&amp;"】"))</f>
        <v>【37】</v>
      </c>
      <c r="BF6" s="64" t="e">
        <f>IF(BF8="-",NA(),BF8)</f>
        <v>#N/A</v>
      </c>
      <c r="BG6" s="64">
        <f t="shared" ref="BG6:BO6" si="5">IF(BG8="-",NA(),BG8)</f>
        <v>41</v>
      </c>
      <c r="BH6" s="64">
        <f t="shared" si="5"/>
        <v>54</v>
      </c>
      <c r="BI6" s="64">
        <f t="shared" si="5"/>
        <v>56</v>
      </c>
      <c r="BJ6" s="64">
        <f t="shared" si="5"/>
        <v>37.5</v>
      </c>
      <c r="BK6" s="64">
        <f t="shared" si="5"/>
        <v>18.3</v>
      </c>
      <c r="BL6" s="64">
        <f t="shared" si="5"/>
        <v>18.2</v>
      </c>
      <c r="BM6" s="64">
        <f t="shared" si="5"/>
        <v>17.5</v>
      </c>
      <c r="BN6" s="64">
        <f t="shared" si="5"/>
        <v>14.3</v>
      </c>
      <c r="BO6" s="64">
        <f t="shared" si="5"/>
        <v>11.8</v>
      </c>
      <c r="BP6" s="61" t="str">
        <f>IF(BP8="-","",IF(BP8="-","【-】","【"&amp;SUBSTITUTE(TEXT(BP8,"#,##0.0"),"-","△")&amp;"】"))</f>
        <v>【26.4】</v>
      </c>
      <c r="BQ6" s="65" t="e">
        <f>IF(BQ8="-",NA(),BQ8)</f>
        <v>#N/A</v>
      </c>
      <c r="BR6" s="65">
        <f t="shared" ref="BR6:BZ6" si="6">IF(BR8="-",NA(),BR8)</f>
        <v>61356</v>
      </c>
      <c r="BS6" s="65">
        <f t="shared" si="6"/>
        <v>89910</v>
      </c>
      <c r="BT6" s="65">
        <f t="shared" si="6"/>
        <v>96238</v>
      </c>
      <c r="BU6" s="65">
        <f t="shared" si="6"/>
        <v>65937</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115</v>
      </c>
      <c r="CM6" s="63" t="str">
        <f t="shared" ref="CM6:CN6" si="7">CM8</f>
        <v>-</v>
      </c>
      <c r="CN6" s="63">
        <f t="shared" si="7"/>
        <v>211919</v>
      </c>
      <c r="CO6" s="64"/>
      <c r="CP6" s="64"/>
      <c r="CQ6" s="64"/>
      <c r="CR6" s="64"/>
      <c r="CS6" s="64"/>
      <c r="CT6" s="64"/>
      <c r="CU6" s="64"/>
      <c r="CV6" s="64"/>
      <c r="CW6" s="64"/>
      <c r="CX6" s="64"/>
      <c r="CY6" s="61" t="s">
        <v>115</v>
      </c>
      <c r="CZ6" s="64" t="e">
        <f>IF(CZ8="-",NA(),CZ8)</f>
        <v>#N/A</v>
      </c>
      <c r="DA6" s="64">
        <f t="shared" ref="DA6:DI6" si="8">IF(DA8="-",NA(),DA8)</f>
        <v>0</v>
      </c>
      <c r="DB6" s="64">
        <f t="shared" si="8"/>
        <v>0</v>
      </c>
      <c r="DC6" s="64">
        <f t="shared" si="8"/>
        <v>0</v>
      </c>
      <c r="DD6" s="64">
        <f t="shared" si="8"/>
        <v>0</v>
      </c>
      <c r="DE6" s="64">
        <f t="shared" si="8"/>
        <v>438</v>
      </c>
      <c r="DF6" s="64">
        <f t="shared" si="8"/>
        <v>351.1</v>
      </c>
      <c r="DG6" s="64">
        <f t="shared" si="8"/>
        <v>278.89999999999998</v>
      </c>
      <c r="DH6" s="64">
        <f t="shared" si="8"/>
        <v>205.5</v>
      </c>
      <c r="DI6" s="64">
        <f t="shared" si="8"/>
        <v>187.9</v>
      </c>
      <c r="DJ6" s="61" t="str">
        <f>IF(DJ8="-","",IF(DJ8="-","【-】","【"&amp;SUBSTITUTE(TEXT(DJ8,"#,##0.0"),"-","△")&amp;"】"))</f>
        <v>【120.3】</v>
      </c>
      <c r="DK6" s="64" t="e">
        <f>IF(DK8="-",NA(),DK8)</f>
        <v>#N/A</v>
      </c>
      <c r="DL6" s="64">
        <f t="shared" ref="DL6:DT6" si="9">IF(DL8="-",NA(),DL8)</f>
        <v>118.5</v>
      </c>
      <c r="DM6" s="64">
        <f t="shared" si="9"/>
        <v>109.7</v>
      </c>
      <c r="DN6" s="64">
        <f t="shared" si="9"/>
        <v>112.1</v>
      </c>
      <c r="DO6" s="64">
        <f t="shared" si="9"/>
        <v>116.1</v>
      </c>
      <c r="DP6" s="64">
        <f t="shared" si="9"/>
        <v>189.3</v>
      </c>
      <c r="DQ6" s="64">
        <f t="shared" si="9"/>
        <v>182.5</v>
      </c>
      <c r="DR6" s="64">
        <f t="shared" si="9"/>
        <v>185.2</v>
      </c>
      <c r="DS6" s="64">
        <f t="shared" si="9"/>
        <v>184.1</v>
      </c>
      <c r="DT6" s="64">
        <f t="shared" si="9"/>
        <v>186.8</v>
      </c>
      <c r="DU6" s="61" t="str">
        <f>IF(DU8="-","",IF(DU8="-","【-】","【"&amp;SUBSTITUTE(TEXT(DU8,"#,##0.0"),"-","△")&amp;"】"))</f>
        <v>【198.4】</v>
      </c>
    </row>
    <row r="7" spans="1:125" s="66" customFormat="1">
      <c r="A7" s="49" t="s">
        <v>116</v>
      </c>
      <c r="B7" s="60">
        <f t="shared" ref="B7:X7" si="10">B8</f>
        <v>2017</v>
      </c>
      <c r="C7" s="60">
        <f t="shared" si="10"/>
        <v>271004</v>
      </c>
      <c r="D7" s="60">
        <f t="shared" si="10"/>
        <v>47</v>
      </c>
      <c r="E7" s="60">
        <f t="shared" si="10"/>
        <v>14</v>
      </c>
      <c r="F7" s="60">
        <f t="shared" si="10"/>
        <v>0</v>
      </c>
      <c r="G7" s="60">
        <f t="shared" si="10"/>
        <v>20</v>
      </c>
      <c r="H7" s="60" t="str">
        <f t="shared" si="10"/>
        <v>大阪府　大阪市</v>
      </c>
      <c r="I7" s="60" t="str">
        <f t="shared" si="10"/>
        <v>大阪駅前地下駐車場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23</v>
      </c>
      <c r="S7" s="62" t="str">
        <f t="shared" si="10"/>
        <v>商業施設</v>
      </c>
      <c r="T7" s="62" t="str">
        <f t="shared" si="10"/>
        <v>有</v>
      </c>
      <c r="U7" s="63">
        <f t="shared" si="10"/>
        <v>7600</v>
      </c>
      <c r="V7" s="63">
        <f t="shared" si="10"/>
        <v>248</v>
      </c>
      <c r="W7" s="63">
        <f t="shared" si="10"/>
        <v>600</v>
      </c>
      <c r="X7" s="62" t="str">
        <f t="shared" si="10"/>
        <v>利用料金制</v>
      </c>
      <c r="Y7" s="64" t="str">
        <f>Y8</f>
        <v>-</v>
      </c>
      <c r="Z7" s="64">
        <f t="shared" ref="Z7:AH7" si="11">Z8</f>
        <v>169</v>
      </c>
      <c r="AA7" s="64">
        <f t="shared" si="11"/>
        <v>217</v>
      </c>
      <c r="AB7" s="64">
        <f t="shared" si="11"/>
        <v>230</v>
      </c>
      <c r="AC7" s="64">
        <f t="shared" si="11"/>
        <v>160.1</v>
      </c>
      <c r="AD7" s="64">
        <f t="shared" si="11"/>
        <v>104.2</v>
      </c>
      <c r="AE7" s="64">
        <f t="shared" si="11"/>
        <v>110.9</v>
      </c>
      <c r="AF7" s="64">
        <f t="shared" si="11"/>
        <v>113.4</v>
      </c>
      <c r="AG7" s="64">
        <f t="shared" si="11"/>
        <v>191.4</v>
      </c>
      <c r="AH7" s="64">
        <f t="shared" si="11"/>
        <v>141.30000000000001</v>
      </c>
      <c r="AI7" s="61"/>
      <c r="AJ7" s="64" t="str">
        <f>AJ8</f>
        <v>-</v>
      </c>
      <c r="AK7" s="64">
        <f t="shared" ref="AK7:AS7" si="12">AK8</f>
        <v>0</v>
      </c>
      <c r="AL7" s="64">
        <f t="shared" si="12"/>
        <v>0</v>
      </c>
      <c r="AM7" s="64">
        <f t="shared" si="12"/>
        <v>0</v>
      </c>
      <c r="AN7" s="64">
        <f t="shared" si="12"/>
        <v>0</v>
      </c>
      <c r="AO7" s="64">
        <f t="shared" si="12"/>
        <v>11.6</v>
      </c>
      <c r="AP7" s="64">
        <f t="shared" si="12"/>
        <v>10</v>
      </c>
      <c r="AQ7" s="64">
        <f t="shared" si="12"/>
        <v>9.5</v>
      </c>
      <c r="AR7" s="64">
        <f t="shared" si="12"/>
        <v>15.1</v>
      </c>
      <c r="AS7" s="64">
        <f t="shared" si="12"/>
        <v>15</v>
      </c>
      <c r="AT7" s="61"/>
      <c r="AU7" s="65" t="str">
        <f>AU8</f>
        <v>-</v>
      </c>
      <c r="AV7" s="65">
        <f t="shared" ref="AV7:BD7" si="13">AV8</f>
        <v>0</v>
      </c>
      <c r="AW7" s="65">
        <f t="shared" si="13"/>
        <v>0</v>
      </c>
      <c r="AX7" s="65">
        <f t="shared" si="13"/>
        <v>0</v>
      </c>
      <c r="AY7" s="65">
        <f t="shared" si="13"/>
        <v>0</v>
      </c>
      <c r="AZ7" s="65">
        <f t="shared" si="13"/>
        <v>247</v>
      </c>
      <c r="BA7" s="65">
        <f t="shared" si="13"/>
        <v>202</v>
      </c>
      <c r="BB7" s="65">
        <f t="shared" si="13"/>
        <v>177</v>
      </c>
      <c r="BC7" s="65">
        <f t="shared" si="13"/>
        <v>145</v>
      </c>
      <c r="BD7" s="65">
        <f t="shared" si="13"/>
        <v>108</v>
      </c>
      <c r="BE7" s="63"/>
      <c r="BF7" s="64" t="str">
        <f>BF8</f>
        <v>-</v>
      </c>
      <c r="BG7" s="64">
        <f t="shared" ref="BG7:BO7" si="14">BG8</f>
        <v>41</v>
      </c>
      <c r="BH7" s="64">
        <f t="shared" si="14"/>
        <v>54</v>
      </c>
      <c r="BI7" s="64">
        <f t="shared" si="14"/>
        <v>56</v>
      </c>
      <c r="BJ7" s="64">
        <f t="shared" si="14"/>
        <v>37.5</v>
      </c>
      <c r="BK7" s="64">
        <f t="shared" si="14"/>
        <v>18.3</v>
      </c>
      <c r="BL7" s="64">
        <f t="shared" si="14"/>
        <v>18.2</v>
      </c>
      <c r="BM7" s="64">
        <f t="shared" si="14"/>
        <v>17.5</v>
      </c>
      <c r="BN7" s="64">
        <f t="shared" si="14"/>
        <v>14.3</v>
      </c>
      <c r="BO7" s="64">
        <f t="shared" si="14"/>
        <v>11.8</v>
      </c>
      <c r="BP7" s="61"/>
      <c r="BQ7" s="65" t="str">
        <f>BQ8</f>
        <v>-</v>
      </c>
      <c r="BR7" s="65">
        <f t="shared" ref="BR7:BZ7" si="15">BR8</f>
        <v>61356</v>
      </c>
      <c r="BS7" s="65">
        <f t="shared" si="15"/>
        <v>89910</v>
      </c>
      <c r="BT7" s="65">
        <f t="shared" si="15"/>
        <v>96238</v>
      </c>
      <c r="BU7" s="65">
        <f t="shared" si="15"/>
        <v>65937</v>
      </c>
      <c r="BV7" s="65">
        <f t="shared" si="15"/>
        <v>31473</v>
      </c>
      <c r="BW7" s="65">
        <f t="shared" si="15"/>
        <v>37843</v>
      </c>
      <c r="BX7" s="65">
        <f t="shared" si="15"/>
        <v>36318</v>
      </c>
      <c r="BY7" s="65">
        <f t="shared" si="15"/>
        <v>37745</v>
      </c>
      <c r="BZ7" s="65">
        <f t="shared" si="15"/>
        <v>35151</v>
      </c>
      <c r="CA7" s="63"/>
      <c r="CB7" s="64" t="s">
        <v>117</v>
      </c>
      <c r="CC7" s="64" t="s">
        <v>117</v>
      </c>
      <c r="CD7" s="64" t="s">
        <v>117</v>
      </c>
      <c r="CE7" s="64" t="s">
        <v>117</v>
      </c>
      <c r="CF7" s="64" t="s">
        <v>117</v>
      </c>
      <c r="CG7" s="64" t="s">
        <v>117</v>
      </c>
      <c r="CH7" s="64" t="s">
        <v>117</v>
      </c>
      <c r="CI7" s="64" t="s">
        <v>117</v>
      </c>
      <c r="CJ7" s="64" t="s">
        <v>117</v>
      </c>
      <c r="CK7" s="64" t="s">
        <v>115</v>
      </c>
      <c r="CL7" s="61"/>
      <c r="CM7" s="63" t="str">
        <f>CM8</f>
        <v>-</v>
      </c>
      <c r="CN7" s="63">
        <f>CN8</f>
        <v>211919</v>
      </c>
      <c r="CO7" s="64" t="s">
        <v>117</v>
      </c>
      <c r="CP7" s="64" t="s">
        <v>117</v>
      </c>
      <c r="CQ7" s="64" t="s">
        <v>117</v>
      </c>
      <c r="CR7" s="64" t="s">
        <v>117</v>
      </c>
      <c r="CS7" s="64" t="s">
        <v>117</v>
      </c>
      <c r="CT7" s="64" t="s">
        <v>117</v>
      </c>
      <c r="CU7" s="64" t="s">
        <v>117</v>
      </c>
      <c r="CV7" s="64" t="s">
        <v>117</v>
      </c>
      <c r="CW7" s="64" t="s">
        <v>117</v>
      </c>
      <c r="CX7" s="64" t="s">
        <v>115</v>
      </c>
      <c r="CY7" s="61"/>
      <c r="CZ7" s="64" t="str">
        <f>CZ8</f>
        <v>-</v>
      </c>
      <c r="DA7" s="64">
        <f t="shared" ref="DA7:DI7" si="16">DA8</f>
        <v>0</v>
      </c>
      <c r="DB7" s="64">
        <f t="shared" si="16"/>
        <v>0</v>
      </c>
      <c r="DC7" s="64">
        <f t="shared" si="16"/>
        <v>0</v>
      </c>
      <c r="DD7" s="64">
        <f t="shared" si="16"/>
        <v>0</v>
      </c>
      <c r="DE7" s="64">
        <f t="shared" si="16"/>
        <v>438</v>
      </c>
      <c r="DF7" s="64">
        <f t="shared" si="16"/>
        <v>351.1</v>
      </c>
      <c r="DG7" s="64">
        <f t="shared" si="16"/>
        <v>278.89999999999998</v>
      </c>
      <c r="DH7" s="64">
        <f t="shared" si="16"/>
        <v>205.5</v>
      </c>
      <c r="DI7" s="64">
        <f t="shared" si="16"/>
        <v>187.9</v>
      </c>
      <c r="DJ7" s="61"/>
      <c r="DK7" s="64" t="str">
        <f>DK8</f>
        <v>-</v>
      </c>
      <c r="DL7" s="64">
        <f t="shared" ref="DL7:DT7" si="17">DL8</f>
        <v>118.5</v>
      </c>
      <c r="DM7" s="64">
        <f t="shared" si="17"/>
        <v>109.7</v>
      </c>
      <c r="DN7" s="64">
        <f t="shared" si="17"/>
        <v>112.1</v>
      </c>
      <c r="DO7" s="64">
        <f t="shared" si="17"/>
        <v>116.1</v>
      </c>
      <c r="DP7" s="64">
        <f t="shared" si="17"/>
        <v>189.3</v>
      </c>
      <c r="DQ7" s="64">
        <f t="shared" si="17"/>
        <v>182.5</v>
      </c>
      <c r="DR7" s="64">
        <f t="shared" si="17"/>
        <v>185.2</v>
      </c>
      <c r="DS7" s="64">
        <f t="shared" si="17"/>
        <v>184.1</v>
      </c>
      <c r="DT7" s="64">
        <f t="shared" si="17"/>
        <v>186.8</v>
      </c>
      <c r="DU7" s="61"/>
    </row>
    <row r="8" spans="1:125" s="66" customFormat="1">
      <c r="A8" s="49"/>
      <c r="B8" s="67">
        <v>2017</v>
      </c>
      <c r="C8" s="67">
        <v>271004</v>
      </c>
      <c r="D8" s="67">
        <v>47</v>
      </c>
      <c r="E8" s="67">
        <v>14</v>
      </c>
      <c r="F8" s="67">
        <v>0</v>
      </c>
      <c r="G8" s="67">
        <v>20</v>
      </c>
      <c r="H8" s="67" t="s">
        <v>118</v>
      </c>
      <c r="I8" s="67" t="s">
        <v>119</v>
      </c>
      <c r="J8" s="67" t="s">
        <v>120</v>
      </c>
      <c r="K8" s="67" t="s">
        <v>121</v>
      </c>
      <c r="L8" s="67" t="s">
        <v>122</v>
      </c>
      <c r="M8" s="67" t="s">
        <v>123</v>
      </c>
      <c r="N8" s="67" t="s">
        <v>124</v>
      </c>
      <c r="O8" s="68" t="s">
        <v>125</v>
      </c>
      <c r="P8" s="69" t="s">
        <v>126</v>
      </c>
      <c r="Q8" s="69" t="s">
        <v>127</v>
      </c>
      <c r="R8" s="70">
        <v>23</v>
      </c>
      <c r="S8" s="69" t="s">
        <v>128</v>
      </c>
      <c r="T8" s="69" t="s">
        <v>129</v>
      </c>
      <c r="U8" s="70">
        <v>7600</v>
      </c>
      <c r="V8" s="70">
        <v>248</v>
      </c>
      <c r="W8" s="70">
        <v>600</v>
      </c>
      <c r="X8" s="69" t="s">
        <v>130</v>
      </c>
      <c r="Y8" s="71" t="s">
        <v>122</v>
      </c>
      <c r="Z8" s="71">
        <v>169</v>
      </c>
      <c r="AA8" s="71">
        <v>217</v>
      </c>
      <c r="AB8" s="71">
        <v>230</v>
      </c>
      <c r="AC8" s="71">
        <v>160.1</v>
      </c>
      <c r="AD8" s="71">
        <v>104.2</v>
      </c>
      <c r="AE8" s="71">
        <v>110.9</v>
      </c>
      <c r="AF8" s="71">
        <v>113.4</v>
      </c>
      <c r="AG8" s="71">
        <v>191.4</v>
      </c>
      <c r="AH8" s="71">
        <v>141.30000000000001</v>
      </c>
      <c r="AI8" s="68">
        <v>319.10000000000002</v>
      </c>
      <c r="AJ8" s="71" t="s">
        <v>122</v>
      </c>
      <c r="AK8" s="71">
        <v>0</v>
      </c>
      <c r="AL8" s="71">
        <v>0</v>
      </c>
      <c r="AM8" s="71">
        <v>0</v>
      </c>
      <c r="AN8" s="71">
        <v>0</v>
      </c>
      <c r="AO8" s="71">
        <v>11.6</v>
      </c>
      <c r="AP8" s="71">
        <v>10</v>
      </c>
      <c r="AQ8" s="71">
        <v>9.5</v>
      </c>
      <c r="AR8" s="71">
        <v>15.1</v>
      </c>
      <c r="AS8" s="71">
        <v>15</v>
      </c>
      <c r="AT8" s="68">
        <v>5.6</v>
      </c>
      <c r="AU8" s="72" t="s">
        <v>122</v>
      </c>
      <c r="AV8" s="72">
        <v>0</v>
      </c>
      <c r="AW8" s="72">
        <v>0</v>
      </c>
      <c r="AX8" s="72">
        <v>0</v>
      </c>
      <c r="AY8" s="72">
        <v>0</v>
      </c>
      <c r="AZ8" s="72">
        <v>247</v>
      </c>
      <c r="BA8" s="72">
        <v>202</v>
      </c>
      <c r="BB8" s="72">
        <v>177</v>
      </c>
      <c r="BC8" s="72">
        <v>145</v>
      </c>
      <c r="BD8" s="72">
        <v>108</v>
      </c>
      <c r="BE8" s="72">
        <v>37</v>
      </c>
      <c r="BF8" s="71" t="s">
        <v>122</v>
      </c>
      <c r="BG8" s="71">
        <v>41</v>
      </c>
      <c r="BH8" s="71">
        <v>54</v>
      </c>
      <c r="BI8" s="71">
        <v>56</v>
      </c>
      <c r="BJ8" s="71">
        <v>37.5</v>
      </c>
      <c r="BK8" s="71">
        <v>18.3</v>
      </c>
      <c r="BL8" s="71">
        <v>18.2</v>
      </c>
      <c r="BM8" s="71">
        <v>17.5</v>
      </c>
      <c r="BN8" s="71">
        <v>14.3</v>
      </c>
      <c r="BO8" s="71">
        <v>11.8</v>
      </c>
      <c r="BP8" s="68">
        <v>26.4</v>
      </c>
      <c r="BQ8" s="72" t="s">
        <v>122</v>
      </c>
      <c r="BR8" s="72">
        <v>61356</v>
      </c>
      <c r="BS8" s="72">
        <v>89910</v>
      </c>
      <c r="BT8" s="73">
        <v>96238</v>
      </c>
      <c r="BU8" s="73">
        <v>65937</v>
      </c>
      <c r="BV8" s="72">
        <v>31473</v>
      </c>
      <c r="BW8" s="72">
        <v>37843</v>
      </c>
      <c r="BX8" s="72">
        <v>36318</v>
      </c>
      <c r="BY8" s="72">
        <v>37745</v>
      </c>
      <c r="BZ8" s="72">
        <v>35151</v>
      </c>
      <c r="CA8" s="70">
        <v>15069</v>
      </c>
      <c r="CB8" s="71" t="s">
        <v>122</v>
      </c>
      <c r="CC8" s="71" t="s">
        <v>122</v>
      </c>
      <c r="CD8" s="71" t="s">
        <v>122</v>
      </c>
      <c r="CE8" s="71" t="s">
        <v>122</v>
      </c>
      <c r="CF8" s="71" t="s">
        <v>122</v>
      </c>
      <c r="CG8" s="71" t="s">
        <v>122</v>
      </c>
      <c r="CH8" s="71" t="s">
        <v>122</v>
      </c>
      <c r="CI8" s="71" t="s">
        <v>122</v>
      </c>
      <c r="CJ8" s="71" t="s">
        <v>122</v>
      </c>
      <c r="CK8" s="71" t="s">
        <v>122</v>
      </c>
      <c r="CL8" s="68" t="s">
        <v>122</v>
      </c>
      <c r="CM8" s="70" t="s">
        <v>122</v>
      </c>
      <c r="CN8" s="70">
        <v>211919</v>
      </c>
      <c r="CO8" s="71" t="s">
        <v>122</v>
      </c>
      <c r="CP8" s="71" t="s">
        <v>122</v>
      </c>
      <c r="CQ8" s="71" t="s">
        <v>122</v>
      </c>
      <c r="CR8" s="71" t="s">
        <v>122</v>
      </c>
      <c r="CS8" s="71" t="s">
        <v>122</v>
      </c>
      <c r="CT8" s="71" t="s">
        <v>122</v>
      </c>
      <c r="CU8" s="71" t="s">
        <v>122</v>
      </c>
      <c r="CV8" s="71" t="s">
        <v>122</v>
      </c>
      <c r="CW8" s="71" t="s">
        <v>122</v>
      </c>
      <c r="CX8" s="71" t="s">
        <v>122</v>
      </c>
      <c r="CY8" s="68" t="s">
        <v>122</v>
      </c>
      <c r="CZ8" s="71" t="s">
        <v>122</v>
      </c>
      <c r="DA8" s="71">
        <v>0</v>
      </c>
      <c r="DB8" s="71">
        <v>0</v>
      </c>
      <c r="DC8" s="71">
        <v>0</v>
      </c>
      <c r="DD8" s="71">
        <v>0</v>
      </c>
      <c r="DE8" s="71">
        <v>438</v>
      </c>
      <c r="DF8" s="71">
        <v>351.1</v>
      </c>
      <c r="DG8" s="71">
        <v>278.89999999999998</v>
      </c>
      <c r="DH8" s="71">
        <v>205.5</v>
      </c>
      <c r="DI8" s="71">
        <v>187.9</v>
      </c>
      <c r="DJ8" s="68">
        <v>120.3</v>
      </c>
      <c r="DK8" s="71" t="s">
        <v>122</v>
      </c>
      <c r="DL8" s="71">
        <v>118.5</v>
      </c>
      <c r="DM8" s="71">
        <v>109.7</v>
      </c>
      <c r="DN8" s="71">
        <v>112.1</v>
      </c>
      <c r="DO8" s="71">
        <v>116.1</v>
      </c>
      <c r="DP8" s="71">
        <v>189.3</v>
      </c>
      <c r="DQ8" s="71">
        <v>182.5</v>
      </c>
      <c r="DR8" s="71">
        <v>185.2</v>
      </c>
      <c r="DS8" s="71">
        <v>184.1</v>
      </c>
      <c r="DT8" s="71">
        <v>186.8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石川　克也</cp:lastModifiedBy>
  <cp:lastPrinted>2019-01-23T06:00:12Z</cp:lastPrinted>
  <dcterms:created xsi:type="dcterms:W3CDTF">2018-12-07T10:32:46Z</dcterms:created>
  <dcterms:modified xsi:type="dcterms:W3CDTF">2019-01-23T06:06:22Z</dcterms:modified>
  <cp:category/>
</cp:coreProperties>
</file>