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計理担当\１２会計（駐車場）\H30\01 照会\11  300115　公営企業に係る経営比較分析表（H29決算）の分析等\3 原課回答\経営比較分析表\"/>
    </mc:Choice>
  </mc:AlternateContent>
  <workbookProtection workbookAlgorithmName="SHA-512" workbookHashValue="hzYI3gWaA+zM/vykwILStcMADAhH2zIx3OSjYUahBmVbcoJ/RvvG6tCGL/EK6CJruKYZ7AJv1jWYc4pijhguHw==" workbookSaltValue="IYeU6yKgLATVkn2xyONgzw==" workbookSpinCount="100000" lockStructure="1"/>
  <bookViews>
    <workbookView xWindow="0" yWindow="0" windowWidth="15360" windowHeight="7635"/>
  </bookViews>
  <sheets>
    <sheet name="法非適用_駐車場整備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HP76" i="4"/>
  <c r="BG30" i="4"/>
  <c r="AV76" i="4"/>
  <c r="KO51" i="4"/>
  <c r="LE76" i="4"/>
  <c r="KO30" i="4"/>
  <c r="BG51" i="4"/>
  <c r="FX30" i="4"/>
  <c r="FX51" i="4"/>
  <c r="FE51" i="4"/>
  <c r="HA76" i="4"/>
  <c r="AN51" i="4"/>
  <c r="FE30" i="4"/>
  <c r="AN30" i="4"/>
  <c r="AG76" i="4"/>
  <c r="JV51" i="4"/>
  <c r="KP76" i="4"/>
  <c r="JV30" i="4"/>
  <c r="KA76" i="4"/>
  <c r="EL51" i="4"/>
  <c r="JC30" i="4"/>
  <c r="GL76" i="4"/>
  <c r="U51" i="4"/>
  <c r="EL30" i="4"/>
  <c r="U30" i="4"/>
  <c r="R76" i="4"/>
  <c r="JC51" i="4"/>
</calcChain>
</file>

<file path=xl/sharedStrings.xml><?xml version="1.0" encoding="utf-8"?>
<sst xmlns="http://schemas.openxmlformats.org/spreadsheetml/2006/main" count="294" uniqueCount="136">
  <si>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</si>
  <si>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</si>
  <si>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</si>
  <si>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</si>
  <si>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</si>
  <si>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</si>
  <si>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</si>
  <si>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</si>
  <si>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</si>
  <si>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</si>
  <si>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</si>
  <si>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</si>
  <si>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</si>
  <si>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</si>
  <si>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</si>
  <si>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</si>
  <si>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</si>
  <si>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</si>
  <si>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</si>
  <si>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</si>
  <si>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</si>
  <si>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</si>
  <si>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</si>
  <si>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</si>
  <si>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</si>
  <si>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</si>
  <si>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</si>
  <si>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</si>
  <si>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</si>
  <si>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</si>
  <si>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</si>
  <si>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</si>
  <si>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</si>
  <si>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</si>
  <si>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</si>
  <si>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</si>
  <si>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</si>
  <si>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</si>
  <si>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</si>
  <si>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</si>
  <si>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</si>
  <si>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</si>
  <si>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</si>
  <si>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</si>
  <si>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</si>
  <si>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</si>
  <si>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</si>
  <si>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</si>
  <si>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</si>
  <si>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</si>
  <si>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</si>
  <si>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</si>
  <si>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</si>
  <si>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</si>
  <si>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</si>
  <si>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</si>
  <si>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</si>
  <si>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</si>
  <si>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</si>
  <si>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</si>
  <si>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</si>
  <si>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</si>
  <si>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</si>
  <si>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</si>
  <si>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</si>
  <si>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</si>
  <si>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</si>
  <si>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</si>
  <si>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</si>
  <si>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</si>
  <si>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</si>
  <si>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</si>
  <si>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</si>
  <si>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</si>
  <si>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</si>
  <si>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</si>
  <si>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</si>
  <si>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</si>
  <si>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</si>
  <si>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</si>
  <si>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</si>
  <si>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</si>
  <si>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</si>
  <si>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</si>
  <si>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</si>
  <si>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</si>
  <si>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</si>
  <si>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</si>
  <si>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</si>
  <si>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</si>
  <si>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</si>
  <si>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</si>
  <si>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</si>
  <si>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</si>
  <si>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</si>
  <si>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</si>
  <si>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</si>
  <si>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</si>
  <si>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</si>
  <si>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</si>
  <si>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</si>
  <si>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</si>
  <si>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</si>
  <si>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</si>
  <si>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</si>
  <si>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</si>
  <si>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</si>
  <si>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</si>
  <si>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</si>
  <si>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グラフ参照用</t>
    <rPh sb="3" eb="6">
      <t>サンショウヨウ</t>
    </rPh>
    <phoneticPr fontId="6"/>
  </si>
  <si>
    <t xml:space="preserve"> </t>
    <phoneticPr fontId="6"/>
  </si>
  <si>
    <t>表参照用</t>
    <rPh sb="0" eb="1">
      <t>ヒョウ</t>
    </rPh>
    <rPh sb="1" eb="4">
      <t>サンショウヨウ</t>
    </rPh>
    <phoneticPr fontId="6"/>
  </si>
  <si>
    <t xml:space="preserve"> </t>
  </si>
  <si>
    <t xml:space="preserve"> </t>
    <phoneticPr fontId="6"/>
  </si>
  <si>
    <t>大阪府　大阪市</t>
  </si>
  <si>
    <t>安土町地下駐車場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</si>
  <si>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</si>
  <si>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</si>
  <si>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</si>
  <si>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</si>
  <si>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</si>
  <si>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</si>
  <si>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</si>
  <si>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</si>
  <si>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</si>
  <si>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</si>
  <si>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</si>
  <si>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</si>
  <si>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</si>
  <si>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</si>
  <si>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</si>
  <si>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</si>
  <si>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・各種利用促進策を実施し、収益増に向けた効率的な駐車場運営を行っています。
・収支状況は、上記のとおり、類似施設と比較して高い水準ではありますが、今後機械設備の更新工事費等管理コストの増加が考えられます。
　周辺商業施設との提携や、適切な料金設定を行うことで、収益をさらに増加させるとともに、更新工事の時期、内容を精査し、維持管理コストを適切な水準に抑え、収支向上を図ってまいります。
・安土町地下駐車場は、大阪市駐車基本計画を基に市内の路上駐車違反防止のため本市が管理運営を行っており、今後も同目的達成のため、本市が管理を継続していく方針です。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94" eb="196">
      <t>アヅチ</t>
    </rPh>
    <rPh sb="196" eb="197">
      <t>マチ</t>
    </rPh>
    <rPh sb="197" eb="199">
      <t>チカ</t>
    </rPh>
    <phoneticPr fontId="16"/>
  </si>
  <si>
    <t xml:space="preserve">・①収益的収支比率は、黒字であれば100％以上となる指標です。類似団体と比べて高い水準で推移しております。
・②③他会計補助金は発生しておりません。
・④売上高GOP比率は、施設の営業に関する収益性を表す指標です。類似施設と比べて高い数値を維持しております。
・⑤EBITDAとは、営業収益と同様、その経年の推移を見て企業の収益が継続して成長しているかどうかを判断するための指標です。類似施設と比べて高い数値を維持しております。
</t>
    <phoneticPr fontId="6"/>
  </si>
  <si>
    <t>・⑦安土町地下駐車場は、現時点において周辺の駐車需要を充たすために必要な施設であり、駐車場用地以外の用途転用は予定していません。
・⑧設備投資見込額は、今後10年間で見込む建設改良費・修繕費等の金額です。安土町地下駐車場については、今後駐車場収入で更新費用を賄ったうえで収支黒が発生していく見込みです（設備投資見込額はH30.7.23現在のものです）。
・⑩企業債の残高はありません。</t>
    <rPh sb="2" eb="7">
      <t>アヅチマチチカ</t>
    </rPh>
    <rPh sb="102" eb="104">
      <t>アヅチ</t>
    </rPh>
    <rPh sb="104" eb="105">
      <t>マチ</t>
    </rPh>
    <phoneticPr fontId="16"/>
  </si>
  <si>
    <t>・⑪収容台数に対する一日当たり平均駐車台数の割合をいいます。
　類似施設と比べて数値が低くなっておりますが、大阪市内の繁華街に位置しており、長時間利用の車両が多いことが要因です。</t>
    <rPh sb="2" eb="7">
      <t>アヅチマチチカアヅチマチ</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</si>
</sst>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5"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8" fontId="13" fillId="0" borderId="13"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13"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232</c:v>
                </c:pt>
                <c:pt idx="2">
                  <c:v>215</c:v>
                </c:pt>
                <c:pt idx="3">
                  <c:v>228</c:v>
                </c:pt>
                <c:pt idx="4">
                  <c:v>143.9</c:v>
                </c:pt>
              </c:numCache>
            </c:numRef>
          </c:val>
          <c:extLst xmlns:c16r2="http://schemas.microsoft.com/office/drawing/2015/06/chart">
            <c:ext xmlns:c16="http://schemas.microsoft.com/office/drawing/2014/chart" uri="{C3380CC4-5D6E-409C-BE32-E72D297353CC}">
              <c16:uniqueId val="{00000000-D184-4853-82AA-9BA9B2052ADC}"/>
            </c:ext>
          </c:extLst>
        </c:ser>
        <c:dLbls>
          <c:showLegendKey val="0"/>
          <c:showVal val="0"/>
          <c:showCatName val="0"/>
          <c:showSerName val="0"/>
          <c:showPercent val="0"/>
          <c:showBubbleSize val="0"/>
        </c:dLbls>
        <c:gapWidth val="150"/>
        <c:axId val="904661408"/>
        <c:axId val="90466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D184-4853-82AA-9BA9B2052ADC}"/>
            </c:ext>
          </c:extLst>
        </c:ser>
        <c:dLbls>
          <c:showLegendKey val="0"/>
          <c:showVal val="0"/>
          <c:showCatName val="0"/>
          <c:showSerName val="0"/>
          <c:showPercent val="0"/>
          <c:showBubbleSize val="0"/>
        </c:dLbls>
        <c:marker val="1"/>
        <c:smooth val="0"/>
        <c:axId val="904661408"/>
        <c:axId val="904661800"/>
      </c:lineChart>
      <c:dateAx>
        <c:axId val="904661408"/>
        <c:scaling>
          <c:orientation val="minMax"/>
        </c:scaling>
        <c:delete val="1"/>
        <c:axPos val="b"/>
        <c:numFmt formatCode="ge" sourceLinked="1"/>
        <c:majorTickMark val="none"/>
        <c:minorTickMark val="none"/>
        <c:tickLblPos val="none"/>
        <c:crossAx val="904661800"/>
        <c:crosses val="autoZero"/>
        <c:auto val="1"/>
        <c:lblOffset val="100"/>
        <c:baseTimeUnit val="years"/>
      </c:dateAx>
      <c:valAx>
        <c:axId val="90466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66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C9-4F65-AE50-C2E3430759B0}"/>
            </c:ext>
          </c:extLst>
        </c:ser>
        <c:dLbls>
          <c:showLegendKey val="0"/>
          <c:showVal val="0"/>
          <c:showCatName val="0"/>
          <c:showSerName val="0"/>
          <c:showPercent val="0"/>
          <c:showBubbleSize val="0"/>
        </c:dLbls>
        <c:gapWidth val="150"/>
        <c:axId val="468604896"/>
        <c:axId val="46860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5DC9-4F65-AE50-C2E3430759B0}"/>
            </c:ext>
          </c:extLst>
        </c:ser>
        <c:dLbls>
          <c:showLegendKey val="0"/>
          <c:showVal val="0"/>
          <c:showCatName val="0"/>
          <c:showSerName val="0"/>
          <c:showPercent val="0"/>
          <c:showBubbleSize val="0"/>
        </c:dLbls>
        <c:marker val="1"/>
        <c:smooth val="0"/>
        <c:axId val="468604896"/>
        <c:axId val="468604112"/>
      </c:lineChart>
      <c:dateAx>
        <c:axId val="468604896"/>
        <c:scaling>
          <c:orientation val="minMax"/>
        </c:scaling>
        <c:delete val="1"/>
        <c:axPos val="b"/>
        <c:numFmt formatCode="ge" sourceLinked="1"/>
        <c:majorTickMark val="none"/>
        <c:minorTickMark val="none"/>
        <c:tickLblPos val="none"/>
        <c:crossAx val="468604112"/>
        <c:crosses val="autoZero"/>
        <c:auto val="1"/>
        <c:lblOffset val="100"/>
        <c:baseTimeUnit val="years"/>
      </c:dateAx>
      <c:valAx>
        <c:axId val="46860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60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1B1-47CA-A369-968298087DB0}"/>
            </c:ext>
          </c:extLst>
        </c:ser>
        <c:dLbls>
          <c:showLegendKey val="0"/>
          <c:showVal val="0"/>
          <c:showCatName val="0"/>
          <c:showSerName val="0"/>
          <c:showPercent val="0"/>
          <c:showBubbleSize val="0"/>
        </c:dLbls>
        <c:gapWidth val="150"/>
        <c:axId val="468602936"/>
        <c:axId val="46860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1B1-47CA-A369-968298087DB0}"/>
            </c:ext>
          </c:extLst>
        </c:ser>
        <c:dLbls>
          <c:showLegendKey val="0"/>
          <c:showVal val="0"/>
          <c:showCatName val="0"/>
          <c:showSerName val="0"/>
          <c:showPercent val="0"/>
          <c:showBubbleSize val="0"/>
        </c:dLbls>
        <c:marker val="1"/>
        <c:smooth val="0"/>
        <c:axId val="468602936"/>
        <c:axId val="468604504"/>
      </c:lineChart>
      <c:dateAx>
        <c:axId val="468602936"/>
        <c:scaling>
          <c:orientation val="minMax"/>
        </c:scaling>
        <c:delete val="1"/>
        <c:axPos val="b"/>
        <c:numFmt formatCode="ge" sourceLinked="1"/>
        <c:majorTickMark val="none"/>
        <c:minorTickMark val="none"/>
        <c:tickLblPos val="none"/>
        <c:crossAx val="468604504"/>
        <c:crosses val="autoZero"/>
        <c:auto val="1"/>
        <c:lblOffset val="100"/>
        <c:baseTimeUnit val="years"/>
      </c:dateAx>
      <c:valAx>
        <c:axId val="46860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60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B7F-41DA-A08F-4EFE6567994C}"/>
            </c:ext>
          </c:extLst>
        </c:ser>
        <c:dLbls>
          <c:showLegendKey val="0"/>
          <c:showVal val="0"/>
          <c:showCatName val="0"/>
          <c:showSerName val="0"/>
          <c:showPercent val="0"/>
          <c:showBubbleSize val="0"/>
        </c:dLbls>
        <c:gapWidth val="150"/>
        <c:axId val="468606072"/>
        <c:axId val="4686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B7F-41DA-A08F-4EFE6567994C}"/>
            </c:ext>
          </c:extLst>
        </c:ser>
        <c:dLbls>
          <c:showLegendKey val="0"/>
          <c:showVal val="0"/>
          <c:showCatName val="0"/>
          <c:showSerName val="0"/>
          <c:showPercent val="0"/>
          <c:showBubbleSize val="0"/>
        </c:dLbls>
        <c:marker val="1"/>
        <c:smooth val="0"/>
        <c:axId val="468606072"/>
        <c:axId val="468606464"/>
      </c:lineChart>
      <c:dateAx>
        <c:axId val="468606072"/>
        <c:scaling>
          <c:orientation val="minMax"/>
        </c:scaling>
        <c:delete val="1"/>
        <c:axPos val="b"/>
        <c:numFmt formatCode="ge" sourceLinked="1"/>
        <c:majorTickMark val="none"/>
        <c:minorTickMark val="none"/>
        <c:tickLblPos val="none"/>
        <c:crossAx val="468606464"/>
        <c:crosses val="autoZero"/>
        <c:auto val="1"/>
        <c:lblOffset val="100"/>
        <c:baseTimeUnit val="years"/>
      </c:dateAx>
      <c:valAx>
        <c:axId val="46860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60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BD-4149-BEF6-C69DD694A18F}"/>
            </c:ext>
          </c:extLst>
        </c:ser>
        <c:dLbls>
          <c:showLegendKey val="0"/>
          <c:showVal val="0"/>
          <c:showCatName val="0"/>
          <c:showSerName val="0"/>
          <c:showPercent val="0"/>
          <c:showBubbleSize val="0"/>
        </c:dLbls>
        <c:gapWidth val="150"/>
        <c:axId val="470210120"/>
        <c:axId val="4702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FBBD-4149-BEF6-C69DD694A18F}"/>
            </c:ext>
          </c:extLst>
        </c:ser>
        <c:dLbls>
          <c:showLegendKey val="0"/>
          <c:showVal val="0"/>
          <c:showCatName val="0"/>
          <c:showSerName val="0"/>
          <c:showPercent val="0"/>
          <c:showBubbleSize val="0"/>
        </c:dLbls>
        <c:marker val="1"/>
        <c:smooth val="0"/>
        <c:axId val="470210120"/>
        <c:axId val="470211296"/>
      </c:lineChart>
      <c:dateAx>
        <c:axId val="470210120"/>
        <c:scaling>
          <c:orientation val="minMax"/>
        </c:scaling>
        <c:delete val="1"/>
        <c:axPos val="b"/>
        <c:numFmt formatCode="ge" sourceLinked="1"/>
        <c:majorTickMark val="none"/>
        <c:minorTickMark val="none"/>
        <c:tickLblPos val="none"/>
        <c:crossAx val="470211296"/>
        <c:crosses val="autoZero"/>
        <c:auto val="1"/>
        <c:lblOffset val="100"/>
        <c:baseTimeUnit val="years"/>
      </c:dateAx>
      <c:valAx>
        <c:axId val="47021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21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DE-4D77-98A4-FC353511C048}"/>
            </c:ext>
          </c:extLst>
        </c:ser>
        <c:dLbls>
          <c:showLegendKey val="0"/>
          <c:showVal val="0"/>
          <c:showCatName val="0"/>
          <c:showSerName val="0"/>
          <c:showPercent val="0"/>
          <c:showBubbleSize val="0"/>
        </c:dLbls>
        <c:gapWidth val="150"/>
        <c:axId val="470211688"/>
        <c:axId val="47021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C1DE-4D77-98A4-FC353511C048}"/>
            </c:ext>
          </c:extLst>
        </c:ser>
        <c:dLbls>
          <c:showLegendKey val="0"/>
          <c:showVal val="0"/>
          <c:showCatName val="0"/>
          <c:showSerName val="0"/>
          <c:showPercent val="0"/>
          <c:showBubbleSize val="0"/>
        </c:dLbls>
        <c:marker val="1"/>
        <c:smooth val="0"/>
        <c:axId val="470211688"/>
        <c:axId val="470210904"/>
      </c:lineChart>
      <c:dateAx>
        <c:axId val="470211688"/>
        <c:scaling>
          <c:orientation val="minMax"/>
        </c:scaling>
        <c:delete val="1"/>
        <c:axPos val="b"/>
        <c:numFmt formatCode="ge" sourceLinked="1"/>
        <c:majorTickMark val="none"/>
        <c:minorTickMark val="none"/>
        <c:tickLblPos val="none"/>
        <c:crossAx val="470210904"/>
        <c:crosses val="autoZero"/>
        <c:auto val="1"/>
        <c:lblOffset val="100"/>
        <c:baseTimeUnit val="years"/>
      </c:dateAx>
      <c:valAx>
        <c:axId val="470210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21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108.2</c:v>
                </c:pt>
                <c:pt idx="2">
                  <c:v>103.6</c:v>
                </c:pt>
                <c:pt idx="3">
                  <c:v>100.6</c:v>
                </c:pt>
                <c:pt idx="4">
                  <c:v>106.8</c:v>
                </c:pt>
              </c:numCache>
            </c:numRef>
          </c:val>
          <c:extLst xmlns:c16r2="http://schemas.microsoft.com/office/drawing/2015/06/chart">
            <c:ext xmlns:c16="http://schemas.microsoft.com/office/drawing/2014/chart" uri="{C3380CC4-5D6E-409C-BE32-E72D297353CC}">
              <c16:uniqueId val="{00000000-3A8F-48F9-ACBB-C487B15018D2}"/>
            </c:ext>
          </c:extLst>
        </c:ser>
        <c:dLbls>
          <c:showLegendKey val="0"/>
          <c:showVal val="0"/>
          <c:showCatName val="0"/>
          <c:showSerName val="0"/>
          <c:showPercent val="0"/>
          <c:showBubbleSize val="0"/>
        </c:dLbls>
        <c:gapWidth val="150"/>
        <c:axId val="587921320"/>
        <c:axId val="58792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3A8F-48F9-ACBB-C487B15018D2}"/>
            </c:ext>
          </c:extLst>
        </c:ser>
        <c:dLbls>
          <c:showLegendKey val="0"/>
          <c:showVal val="0"/>
          <c:showCatName val="0"/>
          <c:showSerName val="0"/>
          <c:showPercent val="0"/>
          <c:showBubbleSize val="0"/>
        </c:dLbls>
        <c:marker val="1"/>
        <c:smooth val="0"/>
        <c:axId val="587921320"/>
        <c:axId val="587920144"/>
      </c:lineChart>
      <c:dateAx>
        <c:axId val="587921320"/>
        <c:scaling>
          <c:orientation val="minMax"/>
        </c:scaling>
        <c:delete val="1"/>
        <c:axPos val="b"/>
        <c:numFmt formatCode="ge" sourceLinked="1"/>
        <c:majorTickMark val="none"/>
        <c:minorTickMark val="none"/>
        <c:tickLblPos val="none"/>
        <c:crossAx val="587920144"/>
        <c:crosses val="autoZero"/>
        <c:auto val="1"/>
        <c:lblOffset val="100"/>
        <c:baseTimeUnit val="years"/>
      </c:dateAx>
      <c:valAx>
        <c:axId val="58792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92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57</c:v>
                </c:pt>
                <c:pt idx="2">
                  <c:v>53</c:v>
                </c:pt>
                <c:pt idx="3">
                  <c:v>56</c:v>
                </c:pt>
                <c:pt idx="4">
                  <c:v>30.5</c:v>
                </c:pt>
              </c:numCache>
            </c:numRef>
          </c:val>
          <c:extLst xmlns:c16r2="http://schemas.microsoft.com/office/drawing/2015/06/chart">
            <c:ext xmlns:c16="http://schemas.microsoft.com/office/drawing/2014/chart" uri="{C3380CC4-5D6E-409C-BE32-E72D297353CC}">
              <c16:uniqueId val="{00000000-3B38-431C-BD55-546878192B7B}"/>
            </c:ext>
          </c:extLst>
        </c:ser>
        <c:dLbls>
          <c:showLegendKey val="0"/>
          <c:showVal val="0"/>
          <c:showCatName val="0"/>
          <c:showSerName val="0"/>
          <c:showPercent val="0"/>
          <c:showBubbleSize val="0"/>
        </c:dLbls>
        <c:gapWidth val="150"/>
        <c:axId val="587921712"/>
        <c:axId val="58792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3B38-431C-BD55-546878192B7B}"/>
            </c:ext>
          </c:extLst>
        </c:ser>
        <c:dLbls>
          <c:showLegendKey val="0"/>
          <c:showVal val="0"/>
          <c:showCatName val="0"/>
          <c:showSerName val="0"/>
          <c:showPercent val="0"/>
          <c:showBubbleSize val="0"/>
        </c:dLbls>
        <c:marker val="1"/>
        <c:smooth val="0"/>
        <c:axId val="587921712"/>
        <c:axId val="587920536"/>
      </c:lineChart>
      <c:dateAx>
        <c:axId val="587921712"/>
        <c:scaling>
          <c:orientation val="minMax"/>
        </c:scaling>
        <c:delete val="1"/>
        <c:axPos val="b"/>
        <c:numFmt formatCode="ge" sourceLinked="1"/>
        <c:majorTickMark val="none"/>
        <c:minorTickMark val="none"/>
        <c:tickLblPos val="none"/>
        <c:crossAx val="587920536"/>
        <c:crosses val="autoZero"/>
        <c:auto val="1"/>
        <c:lblOffset val="100"/>
        <c:baseTimeUnit val="years"/>
      </c:dateAx>
      <c:valAx>
        <c:axId val="58792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92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109027</c:v>
                </c:pt>
                <c:pt idx="2">
                  <c:v>95079</c:v>
                </c:pt>
                <c:pt idx="3">
                  <c:v>99527</c:v>
                </c:pt>
                <c:pt idx="4">
                  <c:v>59886</c:v>
                </c:pt>
              </c:numCache>
            </c:numRef>
          </c:val>
          <c:extLst xmlns:c16r2="http://schemas.microsoft.com/office/drawing/2015/06/chart">
            <c:ext xmlns:c16="http://schemas.microsoft.com/office/drawing/2014/chart" uri="{C3380CC4-5D6E-409C-BE32-E72D297353CC}">
              <c16:uniqueId val="{00000000-A3A4-4B90-B605-747CFC2D0674}"/>
            </c:ext>
          </c:extLst>
        </c:ser>
        <c:dLbls>
          <c:showLegendKey val="0"/>
          <c:showVal val="0"/>
          <c:showCatName val="0"/>
          <c:showSerName val="0"/>
          <c:showPercent val="0"/>
          <c:showBubbleSize val="0"/>
        </c:dLbls>
        <c:gapWidth val="150"/>
        <c:axId val="587922496"/>
        <c:axId val="58792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A3A4-4B90-B605-747CFC2D0674}"/>
            </c:ext>
          </c:extLst>
        </c:ser>
        <c:dLbls>
          <c:showLegendKey val="0"/>
          <c:showVal val="0"/>
          <c:showCatName val="0"/>
          <c:showSerName val="0"/>
          <c:showPercent val="0"/>
          <c:showBubbleSize val="0"/>
        </c:dLbls>
        <c:marker val="1"/>
        <c:smooth val="0"/>
        <c:axId val="587922496"/>
        <c:axId val="587922888"/>
      </c:lineChart>
      <c:dateAx>
        <c:axId val="587922496"/>
        <c:scaling>
          <c:orientation val="minMax"/>
        </c:scaling>
        <c:delete val="1"/>
        <c:axPos val="b"/>
        <c:numFmt formatCode="ge" sourceLinked="1"/>
        <c:majorTickMark val="none"/>
        <c:minorTickMark val="none"/>
        <c:tickLblPos val="none"/>
        <c:crossAx val="587922888"/>
        <c:crosses val="autoZero"/>
        <c:auto val="1"/>
        <c:lblOffset val="100"/>
        <c:baseTimeUnit val="years"/>
      </c:dateAx>
      <c:valAx>
        <c:axId val="587922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792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安土町地下駐車場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9500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133</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f>データ!Z7</f>
        <v>232</v>
      </c>
      <c r="AO31" s="118"/>
      <c r="AP31" s="118"/>
      <c r="AQ31" s="118"/>
      <c r="AR31" s="118"/>
      <c r="AS31" s="118"/>
      <c r="AT31" s="118"/>
      <c r="AU31" s="118"/>
      <c r="AV31" s="118"/>
      <c r="AW31" s="118"/>
      <c r="AX31" s="118"/>
      <c r="AY31" s="118"/>
      <c r="AZ31" s="118"/>
      <c r="BA31" s="118"/>
      <c r="BB31" s="118"/>
      <c r="BC31" s="118"/>
      <c r="BD31" s="118"/>
      <c r="BE31" s="118"/>
      <c r="BF31" s="118"/>
      <c r="BG31" s="118">
        <f>データ!AA7</f>
        <v>215</v>
      </c>
      <c r="BH31" s="118"/>
      <c r="BI31" s="118"/>
      <c r="BJ31" s="118"/>
      <c r="BK31" s="118"/>
      <c r="BL31" s="118"/>
      <c r="BM31" s="118"/>
      <c r="BN31" s="118"/>
      <c r="BO31" s="118"/>
      <c r="BP31" s="118"/>
      <c r="BQ31" s="118"/>
      <c r="BR31" s="118"/>
      <c r="BS31" s="118"/>
      <c r="BT31" s="118"/>
      <c r="BU31" s="118"/>
      <c r="BV31" s="118"/>
      <c r="BW31" s="118"/>
      <c r="BX31" s="118"/>
      <c r="BY31" s="118"/>
      <c r="BZ31" s="118">
        <f>データ!AB7</f>
        <v>228</v>
      </c>
      <c r="CA31" s="118"/>
      <c r="CB31" s="118"/>
      <c r="CC31" s="118"/>
      <c r="CD31" s="118"/>
      <c r="CE31" s="118"/>
      <c r="CF31" s="118"/>
      <c r="CG31" s="118"/>
      <c r="CH31" s="118"/>
      <c r="CI31" s="118"/>
      <c r="CJ31" s="118"/>
      <c r="CK31" s="118"/>
      <c r="CL31" s="118"/>
      <c r="CM31" s="118"/>
      <c r="CN31" s="118"/>
      <c r="CO31" s="118"/>
      <c r="CP31" s="118"/>
      <c r="CQ31" s="118"/>
      <c r="CR31" s="118"/>
      <c r="CS31" s="118">
        <f>データ!AC7</f>
        <v>143.9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f>データ!DL7</f>
        <v>108.2</v>
      </c>
      <c r="JW31" s="120"/>
      <c r="JX31" s="120"/>
      <c r="JY31" s="120"/>
      <c r="JZ31" s="120"/>
      <c r="KA31" s="120"/>
      <c r="KB31" s="120"/>
      <c r="KC31" s="120"/>
      <c r="KD31" s="120"/>
      <c r="KE31" s="120"/>
      <c r="KF31" s="120"/>
      <c r="KG31" s="120"/>
      <c r="KH31" s="120"/>
      <c r="KI31" s="120"/>
      <c r="KJ31" s="120"/>
      <c r="KK31" s="120"/>
      <c r="KL31" s="120"/>
      <c r="KM31" s="120"/>
      <c r="KN31" s="121"/>
      <c r="KO31" s="119">
        <f>データ!DM7</f>
        <v>103.6</v>
      </c>
      <c r="KP31" s="120"/>
      <c r="KQ31" s="120"/>
      <c r="KR31" s="120"/>
      <c r="KS31" s="120"/>
      <c r="KT31" s="120"/>
      <c r="KU31" s="120"/>
      <c r="KV31" s="120"/>
      <c r="KW31" s="120"/>
      <c r="KX31" s="120"/>
      <c r="KY31" s="120"/>
      <c r="KZ31" s="120"/>
      <c r="LA31" s="120"/>
      <c r="LB31" s="120"/>
      <c r="LC31" s="120"/>
      <c r="LD31" s="120"/>
      <c r="LE31" s="120"/>
      <c r="LF31" s="120"/>
      <c r="LG31" s="121"/>
      <c r="LH31" s="119">
        <f>データ!DN7</f>
        <v>100.6</v>
      </c>
      <c r="LI31" s="120"/>
      <c r="LJ31" s="120"/>
      <c r="LK31" s="120"/>
      <c r="LL31" s="120"/>
      <c r="LM31" s="120"/>
      <c r="LN31" s="120"/>
      <c r="LO31" s="120"/>
      <c r="LP31" s="120"/>
      <c r="LQ31" s="120"/>
      <c r="LR31" s="120"/>
      <c r="LS31" s="120"/>
      <c r="LT31" s="120"/>
      <c r="LU31" s="120"/>
      <c r="LV31" s="120"/>
      <c r="LW31" s="120"/>
      <c r="LX31" s="120"/>
      <c r="LY31" s="120"/>
      <c r="LZ31" s="121"/>
      <c r="MA31" s="119">
        <f>データ!DO7</f>
        <v>106.8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134</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135</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f>データ!BG7</f>
        <v>57</v>
      </c>
      <c r="FF52" s="118"/>
      <c r="FG52" s="118"/>
      <c r="FH52" s="118"/>
      <c r="FI52" s="118"/>
      <c r="FJ52" s="118"/>
      <c r="FK52" s="118"/>
      <c r="FL52" s="118"/>
      <c r="FM52" s="118"/>
      <c r="FN52" s="118"/>
      <c r="FO52" s="118"/>
      <c r="FP52" s="118"/>
      <c r="FQ52" s="118"/>
      <c r="FR52" s="118"/>
      <c r="FS52" s="118"/>
      <c r="FT52" s="118"/>
      <c r="FU52" s="118"/>
      <c r="FV52" s="118"/>
      <c r="FW52" s="118"/>
      <c r="FX52" s="118">
        <f>データ!BH7</f>
        <v>53</v>
      </c>
      <c r="FY52" s="118"/>
      <c r="FZ52" s="118"/>
      <c r="GA52" s="118"/>
      <c r="GB52" s="118"/>
      <c r="GC52" s="118"/>
      <c r="GD52" s="118"/>
      <c r="GE52" s="118"/>
      <c r="GF52" s="118"/>
      <c r="GG52" s="118"/>
      <c r="GH52" s="118"/>
      <c r="GI52" s="118"/>
      <c r="GJ52" s="118"/>
      <c r="GK52" s="118"/>
      <c r="GL52" s="118"/>
      <c r="GM52" s="118"/>
      <c r="GN52" s="118"/>
      <c r="GO52" s="118"/>
      <c r="GP52" s="118"/>
      <c r="GQ52" s="118">
        <f>データ!BI7</f>
        <v>56</v>
      </c>
      <c r="GR52" s="118"/>
      <c r="GS52" s="118"/>
      <c r="GT52" s="118"/>
      <c r="GU52" s="118"/>
      <c r="GV52" s="118"/>
      <c r="GW52" s="118"/>
      <c r="GX52" s="118"/>
      <c r="GY52" s="118"/>
      <c r="GZ52" s="118"/>
      <c r="HA52" s="118"/>
      <c r="HB52" s="118"/>
      <c r="HC52" s="118"/>
      <c r="HD52" s="118"/>
      <c r="HE52" s="118"/>
      <c r="HF52" s="118"/>
      <c r="HG52" s="118"/>
      <c r="HH52" s="118"/>
      <c r="HI52" s="118"/>
      <c r="HJ52" s="118">
        <f>データ!BJ7</f>
        <v>30.5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f>データ!BR7</f>
        <v>109027</v>
      </c>
      <c r="JW52" s="126"/>
      <c r="JX52" s="126"/>
      <c r="JY52" s="126"/>
      <c r="JZ52" s="126"/>
      <c r="KA52" s="126"/>
      <c r="KB52" s="126"/>
      <c r="KC52" s="126"/>
      <c r="KD52" s="126"/>
      <c r="KE52" s="126"/>
      <c r="KF52" s="126"/>
      <c r="KG52" s="126"/>
      <c r="KH52" s="126"/>
      <c r="KI52" s="126"/>
      <c r="KJ52" s="126"/>
      <c r="KK52" s="126"/>
      <c r="KL52" s="126"/>
      <c r="KM52" s="126"/>
      <c r="KN52" s="126"/>
      <c r="KO52" s="126">
        <f>データ!BS7</f>
        <v>95079</v>
      </c>
      <c r="KP52" s="126"/>
      <c r="KQ52" s="126"/>
      <c r="KR52" s="126"/>
      <c r="KS52" s="126"/>
      <c r="KT52" s="126"/>
      <c r="KU52" s="126"/>
      <c r="KV52" s="126"/>
      <c r="KW52" s="126"/>
      <c r="KX52" s="126"/>
      <c r="KY52" s="126"/>
      <c r="KZ52" s="126"/>
      <c r="LA52" s="126"/>
      <c r="LB52" s="126"/>
      <c r="LC52" s="126"/>
      <c r="LD52" s="126"/>
      <c r="LE52" s="126"/>
      <c r="LF52" s="126"/>
      <c r="LG52" s="126"/>
      <c r="LH52" s="126">
        <f>データ!BT7</f>
        <v>99527</v>
      </c>
      <c r="LI52" s="126"/>
      <c r="LJ52" s="126"/>
      <c r="LK52" s="126"/>
      <c r="LL52" s="126"/>
      <c r="LM52" s="126"/>
      <c r="LN52" s="126"/>
      <c r="LO52" s="126"/>
      <c r="LP52" s="126"/>
      <c r="LQ52" s="126"/>
      <c r="LR52" s="126"/>
      <c r="LS52" s="126"/>
      <c r="LT52" s="126"/>
      <c r="LU52" s="126"/>
      <c r="LV52" s="126"/>
      <c r="LW52" s="126"/>
      <c r="LX52" s="126"/>
      <c r="LY52" s="126"/>
      <c r="LZ52" s="126"/>
      <c r="MA52" s="126">
        <f>データ!BU7</f>
        <v>59886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132</v>
      </c>
      <c r="NE66" s="113"/>
      <c r="NF66" s="113"/>
      <c r="NG66" s="113"/>
      <c r="NH66" s="113"/>
      <c r="NI66" s="113"/>
      <c r="NJ66" s="113"/>
      <c r="NK66" s="113"/>
      <c r="NL66" s="113"/>
      <c r="NM66" s="113"/>
      <c r="NN66" s="113"/>
      <c r="NO66" s="113"/>
      <c r="NP66" s="113"/>
      <c r="NQ66" s="113"/>
      <c r="NR66" s="11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2451917</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364016</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t="str">
        <f>データ!CZ7</f>
        <v>-</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iik2rjmVuH1lWaSFikU7MQAh+9Bsndt+KbNUCeCmPoO/2IxKMmazGLUp6boaeHXS7+5jWFHM4j4fxH4Vbo5Eg==" saltValue="h5jWF2vHKyKDjRMX+qQAy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271004</v>
      </c>
      <c r="D6" s="60">
        <f t="shared" si="1"/>
        <v>47</v>
      </c>
      <c r="E6" s="60">
        <f t="shared" si="1"/>
        <v>14</v>
      </c>
      <c r="F6" s="60">
        <f t="shared" si="1"/>
        <v>0</v>
      </c>
      <c r="G6" s="60">
        <f t="shared" si="1"/>
        <v>21</v>
      </c>
      <c r="H6" s="60" t="str">
        <f>SUBSTITUTE(H8,"　","")</f>
        <v>大阪府大阪市</v>
      </c>
      <c r="I6" s="60" t="str">
        <f t="shared" si="1"/>
        <v>安土町地下駐車場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17</v>
      </c>
      <c r="S6" s="62" t="str">
        <f t="shared" si="1"/>
        <v>商業施設</v>
      </c>
      <c r="T6" s="62" t="str">
        <f t="shared" si="1"/>
        <v>有</v>
      </c>
      <c r="U6" s="63">
        <f t="shared" si="1"/>
        <v>9500</v>
      </c>
      <c r="V6" s="63">
        <f t="shared" si="1"/>
        <v>500</v>
      </c>
      <c r="W6" s="63">
        <f t="shared" si="1"/>
        <v>400</v>
      </c>
      <c r="X6" s="62" t="str">
        <f t="shared" si="1"/>
        <v>利用料金制</v>
      </c>
      <c r="Y6" s="64" t="e">
        <f>IF(Y8="-",NA(),Y8)</f>
        <v>#N/A</v>
      </c>
      <c r="Z6" s="64">
        <f t="shared" ref="Z6:AH6" si="2">IF(Z8="-",NA(),Z8)</f>
        <v>232</v>
      </c>
      <c r="AA6" s="64">
        <f t="shared" si="2"/>
        <v>215</v>
      </c>
      <c r="AB6" s="64">
        <f t="shared" si="2"/>
        <v>228</v>
      </c>
      <c r="AC6" s="64">
        <f t="shared" si="2"/>
        <v>143.9</v>
      </c>
      <c r="AD6" s="64">
        <f t="shared" si="2"/>
        <v>104.2</v>
      </c>
      <c r="AE6" s="64">
        <f t="shared" si="2"/>
        <v>110.9</v>
      </c>
      <c r="AF6" s="64">
        <f t="shared" si="2"/>
        <v>113.4</v>
      </c>
      <c r="AG6" s="64">
        <f t="shared" si="2"/>
        <v>191.4</v>
      </c>
      <c r="AH6" s="64">
        <f t="shared" si="2"/>
        <v>141.30000000000001</v>
      </c>
      <c r="AI6" s="61" t="str">
        <f>IF(AI8="-","",IF(AI8="-","【-】","【"&amp;SUBSTITUTE(TEXT(AI8,"#,##0.0"),"-","△")&amp;"】"))</f>
        <v>【319.1】</v>
      </c>
      <c r="AJ6" s="64" t="e">
        <f>IF(AJ8="-",NA(),AJ8)</f>
        <v>#N/A</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t="e">
        <f>IF(AU8="-",NA(),AU8)</f>
        <v>#N/A</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t="e">
        <f>IF(BF8="-",NA(),BF8)</f>
        <v>#N/A</v>
      </c>
      <c r="BG6" s="64">
        <f t="shared" ref="BG6:BO6" si="5">IF(BG8="-",NA(),BG8)</f>
        <v>57</v>
      </c>
      <c r="BH6" s="64">
        <f t="shared" si="5"/>
        <v>53</v>
      </c>
      <c r="BI6" s="64">
        <f t="shared" si="5"/>
        <v>56</v>
      </c>
      <c r="BJ6" s="64">
        <f t="shared" si="5"/>
        <v>30.5</v>
      </c>
      <c r="BK6" s="64">
        <f t="shared" si="5"/>
        <v>18.3</v>
      </c>
      <c r="BL6" s="64">
        <f t="shared" si="5"/>
        <v>18.2</v>
      </c>
      <c r="BM6" s="64">
        <f t="shared" si="5"/>
        <v>17.5</v>
      </c>
      <c r="BN6" s="64">
        <f t="shared" si="5"/>
        <v>14.3</v>
      </c>
      <c r="BO6" s="64">
        <f t="shared" si="5"/>
        <v>11.8</v>
      </c>
      <c r="BP6" s="61" t="str">
        <f>IF(BP8="-","",IF(BP8="-","【-】","【"&amp;SUBSTITUTE(TEXT(BP8,"#,##0.0"),"-","△")&amp;"】"))</f>
        <v>【26.4】</v>
      </c>
      <c r="BQ6" s="65" t="e">
        <f>IF(BQ8="-",NA(),BQ8)</f>
        <v>#N/A</v>
      </c>
      <c r="BR6" s="65">
        <f t="shared" ref="BR6:BZ6" si="6">IF(BR8="-",NA(),BR8)</f>
        <v>109027</v>
      </c>
      <c r="BS6" s="65">
        <f t="shared" si="6"/>
        <v>95079</v>
      </c>
      <c r="BT6" s="65">
        <f t="shared" si="6"/>
        <v>99527</v>
      </c>
      <c r="BU6" s="65">
        <f t="shared" si="6"/>
        <v>59886</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110</v>
      </c>
      <c r="CM6" s="63">
        <f t="shared" ref="CM6:CN6" si="7">CM8</f>
        <v>2451917</v>
      </c>
      <c r="CN6" s="63">
        <f t="shared" si="7"/>
        <v>364016</v>
      </c>
      <c r="CO6" s="64"/>
      <c r="CP6" s="64"/>
      <c r="CQ6" s="64"/>
      <c r="CR6" s="64"/>
      <c r="CS6" s="64"/>
      <c r="CT6" s="64"/>
      <c r="CU6" s="64"/>
      <c r="CV6" s="64"/>
      <c r="CW6" s="64"/>
      <c r="CX6" s="64"/>
      <c r="CY6" s="61" t="s">
        <v>110</v>
      </c>
      <c r="CZ6" s="64" t="e">
        <f>IF(CZ8="-",NA(),CZ8)</f>
        <v>#N/A</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t="e">
        <f>IF(DK8="-",NA(),DK8)</f>
        <v>#N/A</v>
      </c>
      <c r="DL6" s="64">
        <f t="shared" ref="DL6:DT6" si="9">IF(DL8="-",NA(),DL8)</f>
        <v>108.2</v>
      </c>
      <c r="DM6" s="64">
        <f t="shared" si="9"/>
        <v>103.6</v>
      </c>
      <c r="DN6" s="64">
        <f t="shared" si="9"/>
        <v>100.6</v>
      </c>
      <c r="DO6" s="64">
        <f t="shared" si="9"/>
        <v>106.8</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111</v>
      </c>
      <c r="B7" s="60">
        <f t="shared" ref="B7:X7" si="10">B8</f>
        <v>2017</v>
      </c>
      <c r="C7" s="60">
        <f t="shared" si="10"/>
        <v>271004</v>
      </c>
      <c r="D7" s="60">
        <f t="shared" si="10"/>
        <v>47</v>
      </c>
      <c r="E7" s="60">
        <f t="shared" si="10"/>
        <v>14</v>
      </c>
      <c r="F7" s="60">
        <f t="shared" si="10"/>
        <v>0</v>
      </c>
      <c r="G7" s="60">
        <f t="shared" si="10"/>
        <v>21</v>
      </c>
      <c r="H7" s="60" t="str">
        <f t="shared" si="10"/>
        <v>大阪府　大阪市</v>
      </c>
      <c r="I7" s="60" t="str">
        <f t="shared" si="10"/>
        <v>安土町地下駐車場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17</v>
      </c>
      <c r="S7" s="62" t="str">
        <f t="shared" si="10"/>
        <v>商業施設</v>
      </c>
      <c r="T7" s="62" t="str">
        <f t="shared" si="10"/>
        <v>有</v>
      </c>
      <c r="U7" s="63">
        <f t="shared" si="10"/>
        <v>9500</v>
      </c>
      <c r="V7" s="63">
        <f t="shared" si="10"/>
        <v>500</v>
      </c>
      <c r="W7" s="63">
        <f t="shared" si="10"/>
        <v>400</v>
      </c>
      <c r="X7" s="62" t="str">
        <f t="shared" si="10"/>
        <v>利用料金制</v>
      </c>
      <c r="Y7" s="64" t="str">
        <f>Y8</f>
        <v>-</v>
      </c>
      <c r="Z7" s="64">
        <f t="shared" ref="Z7:AH7" si="11">Z8</f>
        <v>232</v>
      </c>
      <c r="AA7" s="64">
        <f t="shared" si="11"/>
        <v>215</v>
      </c>
      <c r="AB7" s="64">
        <f t="shared" si="11"/>
        <v>228</v>
      </c>
      <c r="AC7" s="64">
        <f t="shared" si="11"/>
        <v>143.9</v>
      </c>
      <c r="AD7" s="64">
        <f t="shared" si="11"/>
        <v>104.2</v>
      </c>
      <c r="AE7" s="64">
        <f t="shared" si="11"/>
        <v>110.9</v>
      </c>
      <c r="AF7" s="64">
        <f t="shared" si="11"/>
        <v>113.4</v>
      </c>
      <c r="AG7" s="64">
        <f t="shared" si="11"/>
        <v>191.4</v>
      </c>
      <c r="AH7" s="64">
        <f t="shared" si="11"/>
        <v>141.30000000000001</v>
      </c>
      <c r="AI7" s="61"/>
      <c r="AJ7" s="64" t="str">
        <f>AJ8</f>
        <v>-</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t="str">
        <f>AU8</f>
        <v>-</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t="str">
        <f>BF8</f>
        <v>-</v>
      </c>
      <c r="BG7" s="64">
        <f t="shared" ref="BG7:BO7" si="14">BG8</f>
        <v>57</v>
      </c>
      <c r="BH7" s="64">
        <f t="shared" si="14"/>
        <v>53</v>
      </c>
      <c r="BI7" s="64">
        <f t="shared" si="14"/>
        <v>56</v>
      </c>
      <c r="BJ7" s="64">
        <f t="shared" si="14"/>
        <v>30.5</v>
      </c>
      <c r="BK7" s="64">
        <f t="shared" si="14"/>
        <v>18.3</v>
      </c>
      <c r="BL7" s="64">
        <f t="shared" si="14"/>
        <v>18.2</v>
      </c>
      <c r="BM7" s="64">
        <f t="shared" si="14"/>
        <v>17.5</v>
      </c>
      <c r="BN7" s="64">
        <f t="shared" si="14"/>
        <v>14.3</v>
      </c>
      <c r="BO7" s="64">
        <f t="shared" si="14"/>
        <v>11.8</v>
      </c>
      <c r="BP7" s="61"/>
      <c r="BQ7" s="65" t="str">
        <f>BQ8</f>
        <v>-</v>
      </c>
      <c r="BR7" s="65">
        <f t="shared" ref="BR7:BZ7" si="15">BR8</f>
        <v>109027</v>
      </c>
      <c r="BS7" s="65">
        <f t="shared" si="15"/>
        <v>95079</v>
      </c>
      <c r="BT7" s="65">
        <f t="shared" si="15"/>
        <v>99527</v>
      </c>
      <c r="BU7" s="65">
        <f t="shared" si="15"/>
        <v>59886</v>
      </c>
      <c r="BV7" s="65">
        <f t="shared" si="15"/>
        <v>31473</v>
      </c>
      <c r="BW7" s="65">
        <f t="shared" si="15"/>
        <v>37843</v>
      </c>
      <c r="BX7" s="65">
        <f t="shared" si="15"/>
        <v>36318</v>
      </c>
      <c r="BY7" s="65">
        <f t="shared" si="15"/>
        <v>37745</v>
      </c>
      <c r="BZ7" s="65">
        <f t="shared" si="15"/>
        <v>35151</v>
      </c>
      <c r="CA7" s="63"/>
      <c r="CB7" s="64" t="s">
        <v>112</v>
      </c>
      <c r="CC7" s="64" t="s">
        <v>112</v>
      </c>
      <c r="CD7" s="64" t="s">
        <v>112</v>
      </c>
      <c r="CE7" s="64" t="s">
        <v>112</v>
      </c>
      <c r="CF7" s="64" t="s">
        <v>112</v>
      </c>
      <c r="CG7" s="64" t="s">
        <v>112</v>
      </c>
      <c r="CH7" s="64" t="s">
        <v>112</v>
      </c>
      <c r="CI7" s="64" t="s">
        <v>112</v>
      </c>
      <c r="CJ7" s="64" t="s">
        <v>112</v>
      </c>
      <c r="CK7" s="64" t="s">
        <v>113</v>
      </c>
      <c r="CL7" s="61"/>
      <c r="CM7" s="63">
        <f>CM8</f>
        <v>2451917</v>
      </c>
      <c r="CN7" s="63">
        <f>CN8</f>
        <v>364016</v>
      </c>
      <c r="CO7" s="64" t="s">
        <v>112</v>
      </c>
      <c r="CP7" s="64" t="s">
        <v>112</v>
      </c>
      <c r="CQ7" s="64" t="s">
        <v>112</v>
      </c>
      <c r="CR7" s="64" t="s">
        <v>112</v>
      </c>
      <c r="CS7" s="64" t="s">
        <v>112</v>
      </c>
      <c r="CT7" s="64" t="s">
        <v>112</v>
      </c>
      <c r="CU7" s="64" t="s">
        <v>112</v>
      </c>
      <c r="CV7" s="64" t="s">
        <v>112</v>
      </c>
      <c r="CW7" s="64" t="s">
        <v>112</v>
      </c>
      <c r="CX7" s="64" t="s">
        <v>113</v>
      </c>
      <c r="CY7" s="61"/>
      <c r="CZ7" s="64" t="str">
        <f>CZ8</f>
        <v>-</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t="str">
        <f>DK8</f>
        <v>-</v>
      </c>
      <c r="DL7" s="64">
        <f t="shared" ref="DL7:DT7" si="17">DL8</f>
        <v>108.2</v>
      </c>
      <c r="DM7" s="64">
        <f t="shared" si="17"/>
        <v>103.6</v>
      </c>
      <c r="DN7" s="64">
        <f t="shared" si="17"/>
        <v>100.6</v>
      </c>
      <c r="DO7" s="64">
        <f t="shared" si="17"/>
        <v>106.8</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271004</v>
      </c>
      <c r="D8" s="67">
        <v>47</v>
      </c>
      <c r="E8" s="67">
        <v>14</v>
      </c>
      <c r="F8" s="67">
        <v>0</v>
      </c>
      <c r="G8" s="67">
        <v>21</v>
      </c>
      <c r="H8" s="67" t="s">
        <v>114</v>
      </c>
      <c r="I8" s="67" t="s">
        <v>115</v>
      </c>
      <c r="J8" s="67" t="s">
        <v>116</v>
      </c>
      <c r="K8" s="67" t="s">
        <v>117</v>
      </c>
      <c r="L8" s="67" t="s">
        <v>118</v>
      </c>
      <c r="M8" s="67" t="s">
        <v>119</v>
      </c>
      <c r="N8" s="67" t="s">
        <v>120</v>
      </c>
      <c r="O8" s="68" t="s">
        <v>121</v>
      </c>
      <c r="P8" s="69" t="s">
        <v>122</v>
      </c>
      <c r="Q8" s="69" t="s">
        <v>123</v>
      </c>
      <c r="R8" s="70">
        <v>17</v>
      </c>
      <c r="S8" s="69" t="s">
        <v>124</v>
      </c>
      <c r="T8" s="69" t="s">
        <v>125</v>
      </c>
      <c r="U8" s="70">
        <v>9500</v>
      </c>
      <c r="V8" s="70">
        <v>500</v>
      </c>
      <c r="W8" s="70">
        <v>400</v>
      </c>
      <c r="X8" s="69" t="s">
        <v>126</v>
      </c>
      <c r="Y8" s="71" t="s">
        <v>118</v>
      </c>
      <c r="Z8" s="71">
        <v>232</v>
      </c>
      <c r="AA8" s="71">
        <v>215</v>
      </c>
      <c r="AB8" s="71">
        <v>228</v>
      </c>
      <c r="AC8" s="71">
        <v>143.9</v>
      </c>
      <c r="AD8" s="71">
        <v>104.2</v>
      </c>
      <c r="AE8" s="71">
        <v>110.9</v>
      </c>
      <c r="AF8" s="71">
        <v>113.4</v>
      </c>
      <c r="AG8" s="71">
        <v>191.4</v>
      </c>
      <c r="AH8" s="71">
        <v>141.30000000000001</v>
      </c>
      <c r="AI8" s="68">
        <v>319.10000000000002</v>
      </c>
      <c r="AJ8" s="71" t="s">
        <v>118</v>
      </c>
      <c r="AK8" s="71">
        <v>0</v>
      </c>
      <c r="AL8" s="71">
        <v>0</v>
      </c>
      <c r="AM8" s="71">
        <v>0</v>
      </c>
      <c r="AN8" s="71">
        <v>0</v>
      </c>
      <c r="AO8" s="71">
        <v>11.6</v>
      </c>
      <c r="AP8" s="71">
        <v>10</v>
      </c>
      <c r="AQ8" s="71">
        <v>9.5</v>
      </c>
      <c r="AR8" s="71">
        <v>15.1</v>
      </c>
      <c r="AS8" s="71">
        <v>15</v>
      </c>
      <c r="AT8" s="68">
        <v>5.6</v>
      </c>
      <c r="AU8" s="72" t="s">
        <v>118</v>
      </c>
      <c r="AV8" s="72">
        <v>0</v>
      </c>
      <c r="AW8" s="72">
        <v>0</v>
      </c>
      <c r="AX8" s="72">
        <v>0</v>
      </c>
      <c r="AY8" s="72">
        <v>0</v>
      </c>
      <c r="AZ8" s="72">
        <v>247</v>
      </c>
      <c r="BA8" s="72">
        <v>202</v>
      </c>
      <c r="BB8" s="72">
        <v>177</v>
      </c>
      <c r="BC8" s="72">
        <v>145</v>
      </c>
      <c r="BD8" s="72">
        <v>108</v>
      </c>
      <c r="BE8" s="72">
        <v>37</v>
      </c>
      <c r="BF8" s="71" t="s">
        <v>118</v>
      </c>
      <c r="BG8" s="71">
        <v>57</v>
      </c>
      <c r="BH8" s="71">
        <v>53</v>
      </c>
      <c r="BI8" s="71">
        <v>56</v>
      </c>
      <c r="BJ8" s="71">
        <v>30.5</v>
      </c>
      <c r="BK8" s="71">
        <v>18.3</v>
      </c>
      <c r="BL8" s="71">
        <v>18.2</v>
      </c>
      <c r="BM8" s="71">
        <v>17.5</v>
      </c>
      <c r="BN8" s="71">
        <v>14.3</v>
      </c>
      <c r="BO8" s="71">
        <v>11.8</v>
      </c>
      <c r="BP8" s="68">
        <v>26.4</v>
      </c>
      <c r="BQ8" s="72" t="s">
        <v>118</v>
      </c>
      <c r="BR8" s="72">
        <v>109027</v>
      </c>
      <c r="BS8" s="72">
        <v>95079</v>
      </c>
      <c r="BT8" s="73">
        <v>99527</v>
      </c>
      <c r="BU8" s="73">
        <v>59886</v>
      </c>
      <c r="BV8" s="72">
        <v>31473</v>
      </c>
      <c r="BW8" s="72">
        <v>37843</v>
      </c>
      <c r="BX8" s="72">
        <v>36318</v>
      </c>
      <c r="BY8" s="72">
        <v>37745</v>
      </c>
      <c r="BZ8" s="72">
        <v>35151</v>
      </c>
      <c r="CA8" s="70">
        <v>15069</v>
      </c>
      <c r="CB8" s="71" t="s">
        <v>118</v>
      </c>
      <c r="CC8" s="71" t="s">
        <v>118</v>
      </c>
      <c r="CD8" s="71" t="s">
        <v>118</v>
      </c>
      <c r="CE8" s="71" t="s">
        <v>118</v>
      </c>
      <c r="CF8" s="71" t="s">
        <v>118</v>
      </c>
      <c r="CG8" s="71" t="s">
        <v>118</v>
      </c>
      <c r="CH8" s="71" t="s">
        <v>118</v>
      </c>
      <c r="CI8" s="71" t="s">
        <v>118</v>
      </c>
      <c r="CJ8" s="71" t="s">
        <v>118</v>
      </c>
      <c r="CK8" s="71" t="s">
        <v>118</v>
      </c>
      <c r="CL8" s="68" t="s">
        <v>118</v>
      </c>
      <c r="CM8" s="70">
        <v>2451917</v>
      </c>
      <c r="CN8" s="70">
        <v>364016</v>
      </c>
      <c r="CO8" s="71" t="s">
        <v>118</v>
      </c>
      <c r="CP8" s="71" t="s">
        <v>118</v>
      </c>
      <c r="CQ8" s="71" t="s">
        <v>118</v>
      </c>
      <c r="CR8" s="71" t="s">
        <v>118</v>
      </c>
      <c r="CS8" s="71" t="s">
        <v>118</v>
      </c>
      <c r="CT8" s="71" t="s">
        <v>118</v>
      </c>
      <c r="CU8" s="71" t="s">
        <v>118</v>
      </c>
      <c r="CV8" s="71" t="s">
        <v>118</v>
      </c>
      <c r="CW8" s="71" t="s">
        <v>118</v>
      </c>
      <c r="CX8" s="71" t="s">
        <v>118</v>
      </c>
      <c r="CY8" s="68" t="s">
        <v>118</v>
      </c>
      <c r="CZ8" s="71" t="s">
        <v>118</v>
      </c>
      <c r="DA8" s="71">
        <v>0</v>
      </c>
      <c r="DB8" s="71">
        <v>0</v>
      </c>
      <c r="DC8" s="71">
        <v>0</v>
      </c>
      <c r="DD8" s="71">
        <v>0</v>
      </c>
      <c r="DE8" s="71">
        <v>438</v>
      </c>
      <c r="DF8" s="71">
        <v>351.1</v>
      </c>
      <c r="DG8" s="71">
        <v>278.89999999999998</v>
      </c>
      <c r="DH8" s="71">
        <v>205.5</v>
      </c>
      <c r="DI8" s="71">
        <v>187.9</v>
      </c>
      <c r="DJ8" s="68">
        <v>120.3</v>
      </c>
      <c r="DK8" s="71" t="s">
        <v>118</v>
      </c>
      <c r="DL8" s="71">
        <v>108.2</v>
      </c>
      <c r="DM8" s="71">
        <v>103.6</v>
      </c>
      <c r="DN8" s="71">
        <v>100.6</v>
      </c>
      <c r="DO8" s="71">
        <v>106.8</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福田　早友里</cp:lastModifiedBy>
  <cp:lastPrinted>2019-01-23T06:06:57Z</cp:lastPrinted>
  <dcterms:created xsi:type="dcterms:W3CDTF">2018-12-07T10:32:47Z</dcterms:created>
  <dcterms:modified xsi:type="dcterms:W3CDTF">2019-02-04T02:34:40Z</dcterms:modified>
  <cp:category/>
</cp:coreProperties>
</file>