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qN9KHwV/nNancRVdrniCBsDO2u5lCzsKeXfAQOlrccWEzY4EeHkjXcAAgQN1bmwsLgnwtsGrseSFbTFQMnh7hA==" workbookSaltValue="jvO4XRzcqoIoKf86wC7IJ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LT76" i="4"/>
  <c r="GQ51" i="4"/>
  <c r="LH30" i="4"/>
  <c r="IE76" i="4"/>
  <c r="BZ51" i="4"/>
  <c r="GQ30" i="4"/>
  <c r="HA76" i="4"/>
  <c r="AN51" i="4"/>
  <c r="FE30" i="4"/>
  <c r="AG76" i="4"/>
  <c r="JV30" i="4"/>
  <c r="AN30" i="4"/>
  <c r="JV51" i="4"/>
  <c r="KP76" i="4"/>
  <c r="FE51" i="4"/>
  <c r="BG30" i="4"/>
  <c r="HP76" i="4"/>
  <c r="AV76" i="4"/>
  <c r="KO51" i="4"/>
  <c r="FX30" i="4"/>
  <c r="LE76" i="4"/>
  <c r="FX51" i="4"/>
  <c r="KO30" i="4"/>
  <c r="BG51" i="4"/>
  <c r="KA76" i="4"/>
  <c r="EL51" i="4"/>
  <c r="JC30" i="4"/>
  <c r="JC51" i="4"/>
  <c r="GL76" i="4"/>
  <c r="U51" i="4"/>
  <c r="EL30" i="4"/>
  <c r="U30" i="4"/>
  <c r="R76" i="4"/>
</calcChain>
</file>

<file path=xl/sharedStrings.xml><?xml version="1.0" encoding="utf-8"?>
<sst xmlns="http://schemas.openxmlformats.org/spreadsheetml/2006/main" count="295" uniqueCount="148">
  <si>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</si>
  <si>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</si>
  <si>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</si>
  <si>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</si>
  <si>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</si>
  <si>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</si>
  <si>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</si>
  <si>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</si>
  <si>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</si>
  <si>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</si>
  <si>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</si>
  <si>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</si>
  <si>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</si>
  <si>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</si>
  <si>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</si>
  <si>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</si>
  <si>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</si>
  <si>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</si>
  <si>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</si>
  <si>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</si>
  <si>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</si>
  <si>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</si>
  <si>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</si>
  <si>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</si>
  <si>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</si>
  <si>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</si>
  <si>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</si>
  <si>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</si>
  <si>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</si>
  <si>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</si>
  <si>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</si>
  <si>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</si>
  <si>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</si>
  <si>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</si>
  <si>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</si>
  <si>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</si>
  <si>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</si>
  <si>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</si>
  <si>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</si>
  <si>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</si>
  <si>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</si>
  <si>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</si>
  <si>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</si>
  <si>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</si>
  <si>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</si>
  <si>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</si>
  <si>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</si>
  <si>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</si>
  <si>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</si>
  <si>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</si>
  <si>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</si>
  <si>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</si>
  <si>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</si>
  <si>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</si>
  <si>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</si>
  <si>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</si>
  <si>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</si>
  <si>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</si>
  <si>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</si>
  <si>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</si>
  <si>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</si>
  <si>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</si>
  <si>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</si>
  <si>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</si>
  <si>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</si>
  <si>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</si>
  <si>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</si>
  <si>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</si>
  <si>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</si>
  <si>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</si>
  <si>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</si>
  <si>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</si>
  <si>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</si>
  <si>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</si>
  <si>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</si>
  <si>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</si>
  <si>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</si>
  <si>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</si>
  <si>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</si>
  <si>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</si>
  <si>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</si>
  <si>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</si>
  <si>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</si>
  <si>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</si>
  <si>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</si>
  <si>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</si>
  <si>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</si>
  <si>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</si>
  <si>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</si>
  <si>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</si>
  <si>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</si>
  <si>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</si>
  <si>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</si>
  <si>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</si>
  <si>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</si>
  <si>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</si>
  <si>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</si>
  <si>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</si>
  <si>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</si>
  <si>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</si>
  <si>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</si>
  <si>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</si>
  <si>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</si>
  <si>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</si>
  <si>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</si>
  <si>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</si>
  <si>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</si>
  <si>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</si>
  <si>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</si>
  <si>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当該値(N-4)</t>
    <phoneticPr fontId="6"/>
  </si>
  <si>
    <t>当該値(N-2)</t>
    <phoneticPr fontId="6"/>
  </si>
  <si>
    <t>当該値(N-1)</t>
    <phoneticPr fontId="6"/>
  </si>
  <si>
    <t>当該値(N)</t>
    <phoneticPr fontId="6"/>
  </si>
  <si>
    <t>当該値(N-3)</t>
    <phoneticPr fontId="6"/>
  </si>
  <si>
    <t>当該値(N-2)</t>
    <phoneticPr fontId="6"/>
  </si>
  <si>
    <t>当該値(N-1)</t>
    <phoneticPr fontId="6"/>
  </si>
  <si>
    <t>当該値(N-4)</t>
    <phoneticPr fontId="6"/>
  </si>
  <si>
    <t>当該値(N-3)</t>
    <phoneticPr fontId="6"/>
  </si>
  <si>
    <t>当該値(N-3)</t>
    <phoneticPr fontId="6"/>
  </si>
  <si>
    <t>当該値(N)</t>
    <phoneticPr fontId="6"/>
  </si>
  <si>
    <t>当該値(N-2)</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</si>
  <si>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</si>
  <si>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</si>
  <si>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</si>
  <si>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</si>
  <si>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 xml:space="preserve"> </t>
    <phoneticPr fontId="6"/>
  </si>
  <si>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</si>
  <si>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</si>
  <si>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</si>
  <si>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</si>
  <si>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</si>
  <si>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</si>
  <si>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</si>
  <si>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</si>
  <si>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</si>
  <si>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</si>
  <si>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</si>
  <si>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</si>
  <si>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</si>
  <si>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</si>
  <si>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</si>
  <si>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</si>
  <si>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</si>
  <si>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</si>
  <si>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t>
    <rPh sb="64" eb="65">
      <t>オヨ</t>
    </rPh>
    <rPh sb="66" eb="68">
      <t>カンコウ</t>
    </rPh>
    <rPh sb="68" eb="70">
      <t>シセツ</t>
    </rPh>
    <rPh sb="71" eb="73">
      <t>キンセツ</t>
    </rPh>
    <phoneticPr fontId="16"/>
  </si>
  <si>
    <t>・⑦谷町筋地下駐車場は道路付属物（道路法第2条第2項）であり、敷地の地価を計上しておりません。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が発生していく見込みです（設備投資見込額はH30.7.23現在のものです）。
・⑩企業債の残高はありません。</t>
    <rPh sb="2" eb="3">
      <t>タニ</t>
    </rPh>
    <rPh sb="3" eb="4">
      <t>マチ</t>
    </rPh>
    <rPh sb="4" eb="5">
      <t>スジ</t>
    </rPh>
    <rPh sb="85" eb="86">
      <t>タニ</t>
    </rPh>
    <rPh sb="86" eb="87">
      <t>マチ</t>
    </rPh>
    <rPh sb="87" eb="88">
      <t>スジ</t>
    </rPh>
    <phoneticPr fontId="16"/>
  </si>
  <si>
    <t xml:space="preserve">・①収益的収支比率は、黒字であれば100％以上となる指標です。類似団体と同等並の水準で推移しておりましたが、経年比較で数値が低下しているのは周辺の駐車場需要が低下しているからです。
・②③他会計補助金は発生しておりません。
・④売上高GOP比率は、施設の営業に関する収益性を表す指標です。類似施設と比べて高い数値を維持しております。経年比較で数値が低下しているのは、①と同様です。
・⑤EBITDAとは、営業収益と同様、その経年の推移を見て企業の収益が継続して成長しているかどうかを判断するための指標です。類似施設と比べて高い数値を維持しております。経年比較で数値が低下しているのは、①と同様です。
</t>
    <rPh sb="36" eb="38">
      <t>ドウトウ</t>
    </rPh>
    <rPh sb="38" eb="39">
      <t>ナ</t>
    </rPh>
    <rPh sb="54" eb="56">
      <t>ケイネン</t>
    </rPh>
    <rPh sb="56" eb="58">
      <t>ヒカク</t>
    </rPh>
    <rPh sb="59" eb="61">
      <t>スウチ</t>
    </rPh>
    <rPh sb="62" eb="64">
      <t>テイカ</t>
    </rPh>
    <rPh sb="70" eb="72">
      <t>シュウヘン</t>
    </rPh>
    <rPh sb="73" eb="76">
      <t>チュウシャジョウ</t>
    </rPh>
    <rPh sb="76" eb="78">
      <t>ジュヨウ</t>
    </rPh>
    <rPh sb="79" eb="81">
      <t>テイカ</t>
    </rPh>
    <rPh sb="166" eb="168">
      <t>ケイネン</t>
    </rPh>
    <rPh sb="168" eb="170">
      <t>ヒカク</t>
    </rPh>
    <rPh sb="171" eb="173">
      <t>スウチ</t>
    </rPh>
    <rPh sb="174" eb="176">
      <t>テイカ</t>
    </rPh>
    <rPh sb="185" eb="187">
      <t>ドウヨウ</t>
    </rPh>
    <rPh sb="294" eb="296">
      <t>ドウヨウ</t>
    </rPh>
    <phoneticPr fontId="16"/>
  </si>
  <si>
    <t>・各種利用促進策を実施し、収益増に向けた効率的な駐車場運営を行っています。
・今後機械設備の更新工事費等管理コストの増加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46" eb="147">
      <t>タニ</t>
    </rPh>
    <rPh sb="147" eb="148">
      <t>マチ</t>
    </rPh>
    <rPh sb="148" eb="149">
      <t>スジ</t>
    </rPh>
    <rPh sb="149" eb="151">
      <t>チカ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</si>
</sst>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163</c:v>
                </c:pt>
                <c:pt idx="2">
                  <c:v>144</c:v>
                </c:pt>
                <c:pt idx="3">
                  <c:v>134</c:v>
                </c:pt>
                <c:pt idx="4">
                  <c:v>103.6</c:v>
                </c:pt>
              </c:numCache>
            </c:numRef>
          </c:val>
          <c:extLst xmlns:c16r2="http://schemas.microsoft.com/office/drawing/2015/06/chart">
            <c:ext xmlns:c16="http://schemas.microsoft.com/office/drawing/2014/chart" uri="{C3380CC4-5D6E-409C-BE32-E72D297353CC}">
              <c16:uniqueId val="{00000000-7627-4EA9-8FEE-B908D9FE4C81}"/>
            </c:ext>
          </c:extLst>
        </c:ser>
        <c:dLbls>
          <c:showLegendKey val="0"/>
          <c:showVal val="0"/>
          <c:showCatName val="0"/>
          <c:showSerName val="0"/>
          <c:showPercent val="0"/>
          <c:showBubbleSize val="0"/>
        </c:dLbls>
        <c:gapWidth val="150"/>
        <c:axId val="295603032"/>
        <c:axId val="2956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7627-4EA9-8FEE-B908D9FE4C81}"/>
            </c:ext>
          </c:extLst>
        </c:ser>
        <c:dLbls>
          <c:showLegendKey val="0"/>
          <c:showVal val="0"/>
          <c:showCatName val="0"/>
          <c:showSerName val="0"/>
          <c:showPercent val="0"/>
          <c:showBubbleSize val="0"/>
        </c:dLbls>
        <c:marker val="1"/>
        <c:smooth val="0"/>
        <c:axId val="295603032"/>
        <c:axId val="295608128"/>
      </c:lineChart>
      <c:dateAx>
        <c:axId val="295603032"/>
        <c:scaling>
          <c:orientation val="minMax"/>
        </c:scaling>
        <c:delete val="1"/>
        <c:axPos val="b"/>
        <c:numFmt formatCode="ge" sourceLinked="1"/>
        <c:majorTickMark val="none"/>
        <c:minorTickMark val="none"/>
        <c:tickLblPos val="none"/>
        <c:crossAx val="295608128"/>
        <c:crosses val="autoZero"/>
        <c:auto val="1"/>
        <c:lblOffset val="100"/>
        <c:baseTimeUnit val="years"/>
      </c:dateAx>
      <c:valAx>
        <c:axId val="29560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60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5A-4467-B369-FCBE7121437F}"/>
            </c:ext>
          </c:extLst>
        </c:ser>
        <c:dLbls>
          <c:showLegendKey val="0"/>
          <c:showVal val="0"/>
          <c:showCatName val="0"/>
          <c:showSerName val="0"/>
          <c:showPercent val="0"/>
          <c:showBubbleSize val="0"/>
        </c:dLbls>
        <c:gapWidth val="150"/>
        <c:axId val="295608520"/>
        <c:axId val="2956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8A5A-4467-B369-FCBE7121437F}"/>
            </c:ext>
          </c:extLst>
        </c:ser>
        <c:dLbls>
          <c:showLegendKey val="0"/>
          <c:showVal val="0"/>
          <c:showCatName val="0"/>
          <c:showSerName val="0"/>
          <c:showPercent val="0"/>
          <c:showBubbleSize val="0"/>
        </c:dLbls>
        <c:marker val="1"/>
        <c:smooth val="0"/>
        <c:axId val="295608520"/>
        <c:axId val="295603424"/>
      </c:lineChart>
      <c:dateAx>
        <c:axId val="295608520"/>
        <c:scaling>
          <c:orientation val="minMax"/>
        </c:scaling>
        <c:delete val="1"/>
        <c:axPos val="b"/>
        <c:numFmt formatCode="ge" sourceLinked="1"/>
        <c:majorTickMark val="none"/>
        <c:minorTickMark val="none"/>
        <c:tickLblPos val="none"/>
        <c:crossAx val="295603424"/>
        <c:crosses val="autoZero"/>
        <c:auto val="1"/>
        <c:lblOffset val="100"/>
        <c:baseTimeUnit val="years"/>
      </c:dateAx>
      <c:valAx>
        <c:axId val="29560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60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E53-4EBD-A422-5AD453E5310C}"/>
            </c:ext>
          </c:extLst>
        </c:ser>
        <c:dLbls>
          <c:showLegendKey val="0"/>
          <c:showVal val="0"/>
          <c:showCatName val="0"/>
          <c:showSerName val="0"/>
          <c:showPercent val="0"/>
          <c:showBubbleSize val="0"/>
        </c:dLbls>
        <c:gapWidth val="150"/>
        <c:axId val="295604208"/>
        <c:axId val="29560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E53-4EBD-A422-5AD453E5310C}"/>
            </c:ext>
          </c:extLst>
        </c:ser>
        <c:dLbls>
          <c:showLegendKey val="0"/>
          <c:showVal val="0"/>
          <c:showCatName val="0"/>
          <c:showSerName val="0"/>
          <c:showPercent val="0"/>
          <c:showBubbleSize val="0"/>
        </c:dLbls>
        <c:marker val="1"/>
        <c:smooth val="0"/>
        <c:axId val="295604208"/>
        <c:axId val="295602640"/>
      </c:lineChart>
      <c:dateAx>
        <c:axId val="295604208"/>
        <c:scaling>
          <c:orientation val="minMax"/>
        </c:scaling>
        <c:delete val="1"/>
        <c:axPos val="b"/>
        <c:numFmt formatCode="ge" sourceLinked="1"/>
        <c:majorTickMark val="none"/>
        <c:minorTickMark val="none"/>
        <c:tickLblPos val="none"/>
        <c:crossAx val="295602640"/>
        <c:crosses val="autoZero"/>
        <c:auto val="1"/>
        <c:lblOffset val="100"/>
        <c:baseTimeUnit val="years"/>
      </c:dateAx>
      <c:valAx>
        <c:axId val="29560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60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D7C-45E5-9D9E-3D599298FED0}"/>
            </c:ext>
          </c:extLst>
        </c:ser>
        <c:dLbls>
          <c:showLegendKey val="0"/>
          <c:showVal val="0"/>
          <c:showCatName val="0"/>
          <c:showSerName val="0"/>
          <c:showPercent val="0"/>
          <c:showBubbleSize val="0"/>
        </c:dLbls>
        <c:gapWidth val="150"/>
        <c:axId val="295606560"/>
        <c:axId val="29560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D7C-45E5-9D9E-3D599298FED0}"/>
            </c:ext>
          </c:extLst>
        </c:ser>
        <c:dLbls>
          <c:showLegendKey val="0"/>
          <c:showVal val="0"/>
          <c:showCatName val="0"/>
          <c:showSerName val="0"/>
          <c:showPercent val="0"/>
          <c:showBubbleSize val="0"/>
        </c:dLbls>
        <c:marker val="1"/>
        <c:smooth val="0"/>
        <c:axId val="295606560"/>
        <c:axId val="295605776"/>
      </c:lineChart>
      <c:dateAx>
        <c:axId val="295606560"/>
        <c:scaling>
          <c:orientation val="minMax"/>
        </c:scaling>
        <c:delete val="1"/>
        <c:axPos val="b"/>
        <c:numFmt formatCode="ge" sourceLinked="1"/>
        <c:majorTickMark val="none"/>
        <c:minorTickMark val="none"/>
        <c:tickLblPos val="none"/>
        <c:crossAx val="295605776"/>
        <c:crosses val="autoZero"/>
        <c:auto val="1"/>
        <c:lblOffset val="100"/>
        <c:baseTimeUnit val="years"/>
      </c:dateAx>
      <c:valAx>
        <c:axId val="29560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6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CD-4D5E-B2E5-71FE762B45D2}"/>
            </c:ext>
          </c:extLst>
        </c:ser>
        <c:dLbls>
          <c:showLegendKey val="0"/>
          <c:showVal val="0"/>
          <c:showCatName val="0"/>
          <c:showSerName val="0"/>
          <c:showPercent val="0"/>
          <c:showBubbleSize val="0"/>
        </c:dLbls>
        <c:gapWidth val="150"/>
        <c:axId val="254737872"/>
        <c:axId val="2547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A2CD-4D5E-B2E5-71FE762B45D2}"/>
            </c:ext>
          </c:extLst>
        </c:ser>
        <c:dLbls>
          <c:showLegendKey val="0"/>
          <c:showVal val="0"/>
          <c:showCatName val="0"/>
          <c:showSerName val="0"/>
          <c:showPercent val="0"/>
          <c:showBubbleSize val="0"/>
        </c:dLbls>
        <c:marker val="1"/>
        <c:smooth val="0"/>
        <c:axId val="254737872"/>
        <c:axId val="254739440"/>
      </c:lineChart>
      <c:dateAx>
        <c:axId val="254737872"/>
        <c:scaling>
          <c:orientation val="minMax"/>
        </c:scaling>
        <c:delete val="1"/>
        <c:axPos val="b"/>
        <c:numFmt formatCode="ge" sourceLinked="1"/>
        <c:majorTickMark val="none"/>
        <c:minorTickMark val="none"/>
        <c:tickLblPos val="none"/>
        <c:crossAx val="254739440"/>
        <c:crosses val="autoZero"/>
        <c:auto val="1"/>
        <c:lblOffset val="100"/>
        <c:baseTimeUnit val="years"/>
      </c:dateAx>
      <c:valAx>
        <c:axId val="25473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73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BD-419C-A9EB-B6AB67AE8136}"/>
            </c:ext>
          </c:extLst>
        </c:ser>
        <c:dLbls>
          <c:showLegendKey val="0"/>
          <c:showVal val="0"/>
          <c:showCatName val="0"/>
          <c:showSerName val="0"/>
          <c:showPercent val="0"/>
          <c:showBubbleSize val="0"/>
        </c:dLbls>
        <c:gapWidth val="150"/>
        <c:axId val="297169592"/>
        <c:axId val="2971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41BD-419C-A9EB-B6AB67AE8136}"/>
            </c:ext>
          </c:extLst>
        </c:ser>
        <c:dLbls>
          <c:showLegendKey val="0"/>
          <c:showVal val="0"/>
          <c:showCatName val="0"/>
          <c:showSerName val="0"/>
          <c:showPercent val="0"/>
          <c:showBubbleSize val="0"/>
        </c:dLbls>
        <c:marker val="1"/>
        <c:smooth val="0"/>
        <c:axId val="297169592"/>
        <c:axId val="297169984"/>
      </c:lineChart>
      <c:dateAx>
        <c:axId val="297169592"/>
        <c:scaling>
          <c:orientation val="minMax"/>
        </c:scaling>
        <c:delete val="1"/>
        <c:axPos val="b"/>
        <c:numFmt formatCode="ge" sourceLinked="1"/>
        <c:majorTickMark val="none"/>
        <c:minorTickMark val="none"/>
        <c:tickLblPos val="none"/>
        <c:crossAx val="297169984"/>
        <c:crosses val="autoZero"/>
        <c:auto val="1"/>
        <c:lblOffset val="100"/>
        <c:baseTimeUnit val="years"/>
      </c:dateAx>
      <c:valAx>
        <c:axId val="29716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16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99.5</c:v>
                </c:pt>
                <c:pt idx="2">
                  <c:v>99.5</c:v>
                </c:pt>
                <c:pt idx="3">
                  <c:v>92.4</c:v>
                </c:pt>
                <c:pt idx="4">
                  <c:v>100</c:v>
                </c:pt>
              </c:numCache>
            </c:numRef>
          </c:val>
          <c:extLst xmlns:c16r2="http://schemas.microsoft.com/office/drawing/2015/06/chart">
            <c:ext xmlns:c16="http://schemas.microsoft.com/office/drawing/2014/chart" uri="{C3380CC4-5D6E-409C-BE32-E72D297353CC}">
              <c16:uniqueId val="{00000000-EF1A-4FD3-AA57-2B46405CAAB4}"/>
            </c:ext>
          </c:extLst>
        </c:ser>
        <c:dLbls>
          <c:showLegendKey val="0"/>
          <c:showVal val="0"/>
          <c:showCatName val="0"/>
          <c:showSerName val="0"/>
          <c:showPercent val="0"/>
          <c:showBubbleSize val="0"/>
        </c:dLbls>
        <c:gapWidth val="150"/>
        <c:axId val="297175472"/>
        <c:axId val="29717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EF1A-4FD3-AA57-2B46405CAAB4}"/>
            </c:ext>
          </c:extLst>
        </c:ser>
        <c:dLbls>
          <c:showLegendKey val="0"/>
          <c:showVal val="0"/>
          <c:showCatName val="0"/>
          <c:showSerName val="0"/>
          <c:showPercent val="0"/>
          <c:showBubbleSize val="0"/>
        </c:dLbls>
        <c:marker val="1"/>
        <c:smooth val="0"/>
        <c:axId val="297175472"/>
        <c:axId val="297175080"/>
      </c:lineChart>
      <c:dateAx>
        <c:axId val="297175472"/>
        <c:scaling>
          <c:orientation val="minMax"/>
        </c:scaling>
        <c:delete val="1"/>
        <c:axPos val="b"/>
        <c:numFmt formatCode="ge" sourceLinked="1"/>
        <c:majorTickMark val="none"/>
        <c:minorTickMark val="none"/>
        <c:tickLblPos val="none"/>
        <c:crossAx val="297175080"/>
        <c:crosses val="autoZero"/>
        <c:auto val="1"/>
        <c:lblOffset val="100"/>
        <c:baseTimeUnit val="years"/>
      </c:dateAx>
      <c:valAx>
        <c:axId val="29717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17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38</c:v>
                </c:pt>
                <c:pt idx="2">
                  <c:v>31</c:v>
                </c:pt>
                <c:pt idx="3">
                  <c:v>25</c:v>
                </c:pt>
                <c:pt idx="4">
                  <c:v>3.5</c:v>
                </c:pt>
              </c:numCache>
            </c:numRef>
          </c:val>
          <c:extLst xmlns:c16r2="http://schemas.microsoft.com/office/drawing/2015/06/chart">
            <c:ext xmlns:c16="http://schemas.microsoft.com/office/drawing/2014/chart" uri="{C3380CC4-5D6E-409C-BE32-E72D297353CC}">
              <c16:uniqueId val="{00000000-F746-4529-9045-24198F868C21}"/>
            </c:ext>
          </c:extLst>
        </c:ser>
        <c:dLbls>
          <c:showLegendKey val="0"/>
          <c:showVal val="0"/>
          <c:showCatName val="0"/>
          <c:showSerName val="0"/>
          <c:showPercent val="0"/>
          <c:showBubbleSize val="0"/>
        </c:dLbls>
        <c:gapWidth val="150"/>
        <c:axId val="297168808"/>
        <c:axId val="2971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F746-4529-9045-24198F868C21}"/>
            </c:ext>
          </c:extLst>
        </c:ser>
        <c:dLbls>
          <c:showLegendKey val="0"/>
          <c:showVal val="0"/>
          <c:showCatName val="0"/>
          <c:showSerName val="0"/>
          <c:showPercent val="0"/>
          <c:showBubbleSize val="0"/>
        </c:dLbls>
        <c:marker val="1"/>
        <c:smooth val="0"/>
        <c:axId val="297168808"/>
        <c:axId val="297171944"/>
      </c:lineChart>
      <c:dateAx>
        <c:axId val="297168808"/>
        <c:scaling>
          <c:orientation val="minMax"/>
        </c:scaling>
        <c:delete val="1"/>
        <c:axPos val="b"/>
        <c:numFmt formatCode="ge" sourceLinked="1"/>
        <c:majorTickMark val="none"/>
        <c:minorTickMark val="none"/>
        <c:tickLblPos val="none"/>
        <c:crossAx val="297171944"/>
        <c:crosses val="autoZero"/>
        <c:auto val="1"/>
        <c:lblOffset val="100"/>
        <c:baseTimeUnit val="years"/>
      </c:dateAx>
      <c:valAx>
        <c:axId val="29717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16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30117</c:v>
                </c:pt>
                <c:pt idx="2">
                  <c:v>24453</c:v>
                </c:pt>
                <c:pt idx="3">
                  <c:v>18151</c:v>
                </c:pt>
                <c:pt idx="4">
                  <c:v>2674</c:v>
                </c:pt>
              </c:numCache>
            </c:numRef>
          </c:val>
          <c:extLst xmlns:c16r2="http://schemas.microsoft.com/office/drawing/2015/06/chart">
            <c:ext xmlns:c16="http://schemas.microsoft.com/office/drawing/2014/chart" uri="{C3380CC4-5D6E-409C-BE32-E72D297353CC}">
              <c16:uniqueId val="{00000000-0BBB-41E5-8DB4-E0C25EF46230}"/>
            </c:ext>
          </c:extLst>
        </c:ser>
        <c:dLbls>
          <c:showLegendKey val="0"/>
          <c:showVal val="0"/>
          <c:showCatName val="0"/>
          <c:showSerName val="0"/>
          <c:showPercent val="0"/>
          <c:showBubbleSize val="0"/>
        </c:dLbls>
        <c:gapWidth val="150"/>
        <c:axId val="297173120"/>
        <c:axId val="29717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0BBB-41E5-8DB4-E0C25EF46230}"/>
            </c:ext>
          </c:extLst>
        </c:ser>
        <c:dLbls>
          <c:showLegendKey val="0"/>
          <c:showVal val="0"/>
          <c:showCatName val="0"/>
          <c:showSerName val="0"/>
          <c:showPercent val="0"/>
          <c:showBubbleSize val="0"/>
        </c:dLbls>
        <c:marker val="1"/>
        <c:smooth val="0"/>
        <c:axId val="297173120"/>
        <c:axId val="297170768"/>
      </c:lineChart>
      <c:dateAx>
        <c:axId val="297173120"/>
        <c:scaling>
          <c:orientation val="minMax"/>
        </c:scaling>
        <c:delete val="1"/>
        <c:axPos val="b"/>
        <c:numFmt formatCode="ge" sourceLinked="1"/>
        <c:majorTickMark val="none"/>
        <c:minorTickMark val="none"/>
        <c:tickLblPos val="none"/>
        <c:crossAx val="297170768"/>
        <c:crosses val="autoZero"/>
        <c:auto val="1"/>
        <c:lblOffset val="100"/>
        <c:baseTimeUnit val="years"/>
      </c:dateAx>
      <c:valAx>
        <c:axId val="29717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1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6"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谷町筋地下駐車場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8400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146</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163</v>
      </c>
      <c r="AO31" s="118"/>
      <c r="AP31" s="118"/>
      <c r="AQ31" s="118"/>
      <c r="AR31" s="118"/>
      <c r="AS31" s="118"/>
      <c r="AT31" s="118"/>
      <c r="AU31" s="118"/>
      <c r="AV31" s="118"/>
      <c r="AW31" s="118"/>
      <c r="AX31" s="118"/>
      <c r="AY31" s="118"/>
      <c r="AZ31" s="118"/>
      <c r="BA31" s="118"/>
      <c r="BB31" s="118"/>
      <c r="BC31" s="118"/>
      <c r="BD31" s="118"/>
      <c r="BE31" s="118"/>
      <c r="BF31" s="118"/>
      <c r="BG31" s="118">
        <f>データ!AA7</f>
        <v>144</v>
      </c>
      <c r="BH31" s="118"/>
      <c r="BI31" s="118"/>
      <c r="BJ31" s="118"/>
      <c r="BK31" s="118"/>
      <c r="BL31" s="118"/>
      <c r="BM31" s="118"/>
      <c r="BN31" s="118"/>
      <c r="BO31" s="118"/>
      <c r="BP31" s="118"/>
      <c r="BQ31" s="118"/>
      <c r="BR31" s="118"/>
      <c r="BS31" s="118"/>
      <c r="BT31" s="118"/>
      <c r="BU31" s="118"/>
      <c r="BV31" s="118"/>
      <c r="BW31" s="118"/>
      <c r="BX31" s="118"/>
      <c r="BY31" s="118"/>
      <c r="BZ31" s="118">
        <f>データ!AB7</f>
        <v>134</v>
      </c>
      <c r="CA31" s="118"/>
      <c r="CB31" s="118"/>
      <c r="CC31" s="118"/>
      <c r="CD31" s="118"/>
      <c r="CE31" s="118"/>
      <c r="CF31" s="118"/>
      <c r="CG31" s="118"/>
      <c r="CH31" s="118"/>
      <c r="CI31" s="118"/>
      <c r="CJ31" s="118"/>
      <c r="CK31" s="118"/>
      <c r="CL31" s="118"/>
      <c r="CM31" s="118"/>
      <c r="CN31" s="118"/>
      <c r="CO31" s="118"/>
      <c r="CP31" s="118"/>
      <c r="CQ31" s="118"/>
      <c r="CR31" s="118"/>
      <c r="CS31" s="118">
        <f>データ!AC7</f>
        <v>103.6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99.5</v>
      </c>
      <c r="JW31" s="120"/>
      <c r="JX31" s="120"/>
      <c r="JY31" s="120"/>
      <c r="JZ31" s="120"/>
      <c r="KA31" s="120"/>
      <c r="KB31" s="120"/>
      <c r="KC31" s="120"/>
      <c r="KD31" s="120"/>
      <c r="KE31" s="120"/>
      <c r="KF31" s="120"/>
      <c r="KG31" s="120"/>
      <c r="KH31" s="120"/>
      <c r="KI31" s="120"/>
      <c r="KJ31" s="120"/>
      <c r="KK31" s="120"/>
      <c r="KL31" s="120"/>
      <c r="KM31" s="120"/>
      <c r="KN31" s="121"/>
      <c r="KO31" s="119">
        <f>データ!DM7</f>
        <v>99.5</v>
      </c>
      <c r="KP31" s="120"/>
      <c r="KQ31" s="120"/>
      <c r="KR31" s="120"/>
      <c r="KS31" s="120"/>
      <c r="KT31" s="120"/>
      <c r="KU31" s="120"/>
      <c r="KV31" s="120"/>
      <c r="KW31" s="120"/>
      <c r="KX31" s="120"/>
      <c r="KY31" s="120"/>
      <c r="KZ31" s="120"/>
      <c r="LA31" s="120"/>
      <c r="LB31" s="120"/>
      <c r="LC31" s="120"/>
      <c r="LD31" s="120"/>
      <c r="LE31" s="120"/>
      <c r="LF31" s="120"/>
      <c r="LG31" s="121"/>
      <c r="LH31" s="119">
        <f>データ!DN7</f>
        <v>92.4</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145</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144</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38</v>
      </c>
      <c r="FF52" s="118"/>
      <c r="FG52" s="118"/>
      <c r="FH52" s="118"/>
      <c r="FI52" s="118"/>
      <c r="FJ52" s="118"/>
      <c r="FK52" s="118"/>
      <c r="FL52" s="118"/>
      <c r="FM52" s="118"/>
      <c r="FN52" s="118"/>
      <c r="FO52" s="118"/>
      <c r="FP52" s="118"/>
      <c r="FQ52" s="118"/>
      <c r="FR52" s="118"/>
      <c r="FS52" s="118"/>
      <c r="FT52" s="118"/>
      <c r="FU52" s="118"/>
      <c r="FV52" s="118"/>
      <c r="FW52" s="118"/>
      <c r="FX52" s="118">
        <f>データ!BH7</f>
        <v>31</v>
      </c>
      <c r="FY52" s="118"/>
      <c r="FZ52" s="118"/>
      <c r="GA52" s="118"/>
      <c r="GB52" s="118"/>
      <c r="GC52" s="118"/>
      <c r="GD52" s="118"/>
      <c r="GE52" s="118"/>
      <c r="GF52" s="118"/>
      <c r="GG52" s="118"/>
      <c r="GH52" s="118"/>
      <c r="GI52" s="118"/>
      <c r="GJ52" s="118"/>
      <c r="GK52" s="118"/>
      <c r="GL52" s="118"/>
      <c r="GM52" s="118"/>
      <c r="GN52" s="118"/>
      <c r="GO52" s="118"/>
      <c r="GP52" s="118"/>
      <c r="GQ52" s="118">
        <f>データ!BI7</f>
        <v>25</v>
      </c>
      <c r="GR52" s="118"/>
      <c r="GS52" s="118"/>
      <c r="GT52" s="118"/>
      <c r="GU52" s="118"/>
      <c r="GV52" s="118"/>
      <c r="GW52" s="118"/>
      <c r="GX52" s="118"/>
      <c r="GY52" s="118"/>
      <c r="GZ52" s="118"/>
      <c r="HA52" s="118"/>
      <c r="HB52" s="118"/>
      <c r="HC52" s="118"/>
      <c r="HD52" s="118"/>
      <c r="HE52" s="118"/>
      <c r="HF52" s="118"/>
      <c r="HG52" s="118"/>
      <c r="HH52" s="118"/>
      <c r="HI52" s="118"/>
      <c r="HJ52" s="118">
        <f>データ!BJ7</f>
        <v>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f>データ!BR7</f>
        <v>30117</v>
      </c>
      <c r="JW52" s="126"/>
      <c r="JX52" s="126"/>
      <c r="JY52" s="126"/>
      <c r="JZ52" s="126"/>
      <c r="KA52" s="126"/>
      <c r="KB52" s="126"/>
      <c r="KC52" s="126"/>
      <c r="KD52" s="126"/>
      <c r="KE52" s="126"/>
      <c r="KF52" s="126"/>
      <c r="KG52" s="126"/>
      <c r="KH52" s="126"/>
      <c r="KI52" s="126"/>
      <c r="KJ52" s="126"/>
      <c r="KK52" s="126"/>
      <c r="KL52" s="126"/>
      <c r="KM52" s="126"/>
      <c r="KN52" s="126"/>
      <c r="KO52" s="126">
        <f>データ!BS7</f>
        <v>24453</v>
      </c>
      <c r="KP52" s="126"/>
      <c r="KQ52" s="126"/>
      <c r="KR52" s="126"/>
      <c r="KS52" s="126"/>
      <c r="KT52" s="126"/>
      <c r="KU52" s="126"/>
      <c r="KV52" s="126"/>
      <c r="KW52" s="126"/>
      <c r="KX52" s="126"/>
      <c r="KY52" s="126"/>
      <c r="KZ52" s="126"/>
      <c r="LA52" s="126"/>
      <c r="LB52" s="126"/>
      <c r="LC52" s="126"/>
      <c r="LD52" s="126"/>
      <c r="LE52" s="126"/>
      <c r="LF52" s="126"/>
      <c r="LG52" s="126"/>
      <c r="LH52" s="126">
        <f>データ!BT7</f>
        <v>18151</v>
      </c>
      <c r="LI52" s="126"/>
      <c r="LJ52" s="126"/>
      <c r="LK52" s="126"/>
      <c r="LL52" s="126"/>
      <c r="LM52" s="126"/>
      <c r="LN52" s="126"/>
      <c r="LO52" s="126"/>
      <c r="LP52" s="126"/>
      <c r="LQ52" s="126"/>
      <c r="LR52" s="126"/>
      <c r="LS52" s="126"/>
      <c r="LT52" s="126"/>
      <c r="LU52" s="126"/>
      <c r="LV52" s="126"/>
      <c r="LW52" s="126"/>
      <c r="LX52" s="126"/>
      <c r="LY52" s="126"/>
      <c r="LZ52" s="126"/>
      <c r="MA52" s="126">
        <f>データ!BU7</f>
        <v>2674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147</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316581</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Z9Nc0y/EFk6EArgr45rlAPZ/ti7ruAB/WL31/TUc+RfQ77egdguHSXQpx1N0p/POF8nbClfexl4bXfh5X4Tyg==" saltValue="D1KF3ty6iIiGLK4xt11Or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109</v>
      </c>
      <c r="AV5" s="59" t="s">
        <v>113</v>
      </c>
      <c r="AW5" s="59" t="s">
        <v>114</v>
      </c>
      <c r="AX5" s="59" t="s">
        <v>115</v>
      </c>
      <c r="AY5" s="59" t="s">
        <v>112</v>
      </c>
      <c r="AZ5" s="59" t="s">
        <v>103</v>
      </c>
      <c r="BA5" s="59" t="s">
        <v>104</v>
      </c>
      <c r="BB5" s="59" t="s">
        <v>105</v>
      </c>
      <c r="BC5" s="59" t="s">
        <v>106</v>
      </c>
      <c r="BD5" s="59" t="s">
        <v>107</v>
      </c>
      <c r="BE5" s="59" t="s">
        <v>108</v>
      </c>
      <c r="BF5" s="59" t="s">
        <v>116</v>
      </c>
      <c r="BG5" s="59" t="s">
        <v>117</v>
      </c>
      <c r="BH5" s="59" t="s">
        <v>114</v>
      </c>
      <c r="BI5" s="59" t="s">
        <v>115</v>
      </c>
      <c r="BJ5" s="59" t="s">
        <v>112</v>
      </c>
      <c r="BK5" s="59" t="s">
        <v>103</v>
      </c>
      <c r="BL5" s="59" t="s">
        <v>104</v>
      </c>
      <c r="BM5" s="59" t="s">
        <v>105</v>
      </c>
      <c r="BN5" s="59" t="s">
        <v>106</v>
      </c>
      <c r="BO5" s="59" t="s">
        <v>107</v>
      </c>
      <c r="BP5" s="59" t="s">
        <v>108</v>
      </c>
      <c r="BQ5" s="59" t="s">
        <v>98</v>
      </c>
      <c r="BR5" s="59" t="s">
        <v>118</v>
      </c>
      <c r="BS5" s="59" t="s">
        <v>114</v>
      </c>
      <c r="BT5" s="59" t="s">
        <v>101</v>
      </c>
      <c r="BU5" s="59" t="s">
        <v>119</v>
      </c>
      <c r="BV5" s="59" t="s">
        <v>103</v>
      </c>
      <c r="BW5" s="59" t="s">
        <v>104</v>
      </c>
      <c r="BX5" s="59" t="s">
        <v>105</v>
      </c>
      <c r="BY5" s="59" t="s">
        <v>106</v>
      </c>
      <c r="BZ5" s="59" t="s">
        <v>107</v>
      </c>
      <c r="CA5" s="59" t="s">
        <v>108</v>
      </c>
      <c r="CB5" s="59" t="s">
        <v>109</v>
      </c>
      <c r="CC5" s="59" t="s">
        <v>117</v>
      </c>
      <c r="CD5" s="59" t="s">
        <v>110</v>
      </c>
      <c r="CE5" s="59" t="s">
        <v>115</v>
      </c>
      <c r="CF5" s="59" t="s">
        <v>119</v>
      </c>
      <c r="CG5" s="59" t="s">
        <v>103</v>
      </c>
      <c r="CH5" s="59" t="s">
        <v>104</v>
      </c>
      <c r="CI5" s="59" t="s">
        <v>105</v>
      </c>
      <c r="CJ5" s="59" t="s">
        <v>106</v>
      </c>
      <c r="CK5" s="59" t="s">
        <v>107</v>
      </c>
      <c r="CL5" s="59" t="s">
        <v>108</v>
      </c>
      <c r="CM5" s="151"/>
      <c r="CN5" s="151"/>
      <c r="CO5" s="59" t="s">
        <v>109</v>
      </c>
      <c r="CP5" s="59" t="s">
        <v>99</v>
      </c>
      <c r="CQ5" s="59" t="s">
        <v>120</v>
      </c>
      <c r="CR5" s="59" t="s">
        <v>115</v>
      </c>
      <c r="CS5" s="59" t="s">
        <v>119</v>
      </c>
      <c r="CT5" s="59" t="s">
        <v>103</v>
      </c>
      <c r="CU5" s="59" t="s">
        <v>104</v>
      </c>
      <c r="CV5" s="59" t="s">
        <v>105</v>
      </c>
      <c r="CW5" s="59" t="s">
        <v>106</v>
      </c>
      <c r="CX5" s="59" t="s">
        <v>107</v>
      </c>
      <c r="CY5" s="59" t="s">
        <v>108</v>
      </c>
      <c r="CZ5" s="59" t="s">
        <v>109</v>
      </c>
      <c r="DA5" s="59" t="s">
        <v>117</v>
      </c>
      <c r="DB5" s="59" t="s">
        <v>114</v>
      </c>
      <c r="DC5" s="59" t="s">
        <v>115</v>
      </c>
      <c r="DD5" s="59" t="s">
        <v>102</v>
      </c>
      <c r="DE5" s="59" t="s">
        <v>103</v>
      </c>
      <c r="DF5" s="59" t="s">
        <v>104</v>
      </c>
      <c r="DG5" s="59" t="s">
        <v>105</v>
      </c>
      <c r="DH5" s="59" t="s">
        <v>106</v>
      </c>
      <c r="DI5" s="59" t="s">
        <v>107</v>
      </c>
      <c r="DJ5" s="59" t="s">
        <v>44</v>
      </c>
      <c r="DK5" s="59" t="s">
        <v>109</v>
      </c>
      <c r="DL5" s="59" t="s">
        <v>99</v>
      </c>
      <c r="DM5" s="59" t="s">
        <v>114</v>
      </c>
      <c r="DN5" s="59" t="s">
        <v>101</v>
      </c>
      <c r="DO5" s="59" t="s">
        <v>112</v>
      </c>
      <c r="DP5" s="59" t="s">
        <v>103</v>
      </c>
      <c r="DQ5" s="59" t="s">
        <v>104</v>
      </c>
      <c r="DR5" s="59" t="s">
        <v>105</v>
      </c>
      <c r="DS5" s="59" t="s">
        <v>106</v>
      </c>
      <c r="DT5" s="59" t="s">
        <v>107</v>
      </c>
      <c r="DU5" s="59" t="s">
        <v>108</v>
      </c>
    </row>
    <row r="6" spans="1:125" s="66" customFormat="1">
      <c r="A6" s="49" t="s">
        <v>121</v>
      </c>
      <c r="B6" s="60">
        <f>B8</f>
        <v>2017</v>
      </c>
      <c r="C6" s="60">
        <f t="shared" ref="C6:X6" si="1">C8</f>
        <v>271004</v>
      </c>
      <c r="D6" s="60">
        <f t="shared" si="1"/>
        <v>47</v>
      </c>
      <c r="E6" s="60">
        <f t="shared" si="1"/>
        <v>14</v>
      </c>
      <c r="F6" s="60">
        <f t="shared" si="1"/>
        <v>0</v>
      </c>
      <c r="G6" s="60">
        <f t="shared" si="1"/>
        <v>22</v>
      </c>
      <c r="H6" s="60" t="str">
        <f>SUBSTITUTE(H8,"　","")</f>
        <v>大阪府大阪市</v>
      </c>
      <c r="I6" s="60" t="str">
        <f t="shared" si="1"/>
        <v>谷町筋地下駐車場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有</v>
      </c>
      <c r="U6" s="63">
        <f t="shared" si="1"/>
        <v>8400</v>
      </c>
      <c r="V6" s="63">
        <f t="shared" si="1"/>
        <v>211</v>
      </c>
      <c r="W6" s="63">
        <f t="shared" si="1"/>
        <v>600</v>
      </c>
      <c r="X6" s="62" t="str">
        <f t="shared" si="1"/>
        <v>利用料金制</v>
      </c>
      <c r="Y6" s="64" t="e">
        <f>IF(Y8="-",NA(),Y8)</f>
        <v>#N/A</v>
      </c>
      <c r="Z6" s="64">
        <f t="shared" ref="Z6:AH6" si="2">IF(Z8="-",NA(),Z8)</f>
        <v>163</v>
      </c>
      <c r="AA6" s="64">
        <f t="shared" si="2"/>
        <v>144</v>
      </c>
      <c r="AB6" s="64">
        <f t="shared" si="2"/>
        <v>134</v>
      </c>
      <c r="AC6" s="64">
        <f t="shared" si="2"/>
        <v>103.6</v>
      </c>
      <c r="AD6" s="64">
        <f t="shared" si="2"/>
        <v>120.7</v>
      </c>
      <c r="AE6" s="64">
        <f t="shared" si="2"/>
        <v>135.30000000000001</v>
      </c>
      <c r="AF6" s="64">
        <f t="shared" si="2"/>
        <v>133.5</v>
      </c>
      <c r="AG6" s="64">
        <f t="shared" si="2"/>
        <v>136.30000000000001</v>
      </c>
      <c r="AH6" s="64">
        <f t="shared" si="2"/>
        <v>130.9</v>
      </c>
      <c r="AI6" s="61" t="str">
        <f>IF(AI8="-","",IF(AI8="-","【-】","【"&amp;SUBSTITUTE(TEXT(AI8,"#,##0.0"),"-","△")&amp;"】"))</f>
        <v>【319.1】</v>
      </c>
      <c r="AJ6" s="64" t="e">
        <f>IF(AJ8="-",NA(),AJ8)</f>
        <v>#N/A</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t="e">
        <f>IF(AU8="-",NA(),AU8)</f>
        <v>#N/A</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t="e">
        <f>IF(BF8="-",NA(),BF8)</f>
        <v>#N/A</v>
      </c>
      <c r="BG6" s="64">
        <f t="shared" ref="BG6:BO6" si="5">IF(BG8="-",NA(),BG8)</f>
        <v>38</v>
      </c>
      <c r="BH6" s="64">
        <f t="shared" si="5"/>
        <v>31</v>
      </c>
      <c r="BI6" s="64">
        <f t="shared" si="5"/>
        <v>25</v>
      </c>
      <c r="BJ6" s="64">
        <f t="shared" si="5"/>
        <v>3.5</v>
      </c>
      <c r="BK6" s="64">
        <f t="shared" si="5"/>
        <v>15.3</v>
      </c>
      <c r="BL6" s="64">
        <f t="shared" si="5"/>
        <v>11.2</v>
      </c>
      <c r="BM6" s="64">
        <f t="shared" si="5"/>
        <v>8</v>
      </c>
      <c r="BN6" s="64">
        <f t="shared" si="5"/>
        <v>13.7</v>
      </c>
      <c r="BO6" s="64">
        <f t="shared" si="5"/>
        <v>7.5</v>
      </c>
      <c r="BP6" s="61" t="str">
        <f>IF(BP8="-","",IF(BP8="-","【-】","【"&amp;SUBSTITUTE(TEXT(BP8,"#,##0.0"),"-","△")&amp;"】"))</f>
        <v>【26.4】</v>
      </c>
      <c r="BQ6" s="65" t="e">
        <f>IF(BQ8="-",NA(),BQ8)</f>
        <v>#N/A</v>
      </c>
      <c r="BR6" s="65">
        <f t="shared" ref="BR6:BZ6" si="6">IF(BR8="-",NA(),BR8)</f>
        <v>30117</v>
      </c>
      <c r="BS6" s="65">
        <f t="shared" si="6"/>
        <v>24453</v>
      </c>
      <c r="BT6" s="65">
        <f t="shared" si="6"/>
        <v>18151</v>
      </c>
      <c r="BU6" s="65">
        <f t="shared" si="6"/>
        <v>2674</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122</v>
      </c>
      <c r="CM6" s="63" t="str">
        <f t="shared" ref="CM6:CN6" si="7">CM8</f>
        <v>-</v>
      </c>
      <c r="CN6" s="63">
        <f t="shared" si="7"/>
        <v>316581</v>
      </c>
      <c r="CO6" s="64"/>
      <c r="CP6" s="64"/>
      <c r="CQ6" s="64"/>
      <c r="CR6" s="64"/>
      <c r="CS6" s="64"/>
      <c r="CT6" s="64"/>
      <c r="CU6" s="64"/>
      <c r="CV6" s="64"/>
      <c r="CW6" s="64"/>
      <c r="CX6" s="64"/>
      <c r="CY6" s="61" t="s">
        <v>122</v>
      </c>
      <c r="CZ6" s="64" t="e">
        <f>IF(CZ8="-",NA(),CZ8)</f>
        <v>#N/A</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t="e">
        <f>IF(DK8="-",NA(),DK8)</f>
        <v>#N/A</v>
      </c>
      <c r="DL6" s="64">
        <f t="shared" ref="DL6:DT6" si="9">IF(DL8="-",NA(),DL8)</f>
        <v>99.5</v>
      </c>
      <c r="DM6" s="64">
        <f t="shared" si="9"/>
        <v>99.5</v>
      </c>
      <c r="DN6" s="64">
        <f t="shared" si="9"/>
        <v>92.4</v>
      </c>
      <c r="DO6" s="64">
        <f t="shared" si="9"/>
        <v>100</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123</v>
      </c>
      <c r="B7" s="60">
        <f t="shared" ref="B7:X7" si="10">B8</f>
        <v>2017</v>
      </c>
      <c r="C7" s="60">
        <f t="shared" si="10"/>
        <v>271004</v>
      </c>
      <c r="D7" s="60">
        <f t="shared" si="10"/>
        <v>47</v>
      </c>
      <c r="E7" s="60">
        <f t="shared" si="10"/>
        <v>14</v>
      </c>
      <c r="F7" s="60">
        <f t="shared" si="10"/>
        <v>0</v>
      </c>
      <c r="G7" s="60">
        <f t="shared" si="10"/>
        <v>22</v>
      </c>
      <c r="H7" s="60" t="str">
        <f t="shared" si="10"/>
        <v>大阪府　大阪市</v>
      </c>
      <c r="I7" s="60" t="str">
        <f t="shared" si="10"/>
        <v>谷町筋地下駐車場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有</v>
      </c>
      <c r="U7" s="63">
        <f t="shared" si="10"/>
        <v>8400</v>
      </c>
      <c r="V7" s="63">
        <f t="shared" si="10"/>
        <v>211</v>
      </c>
      <c r="W7" s="63">
        <f t="shared" si="10"/>
        <v>600</v>
      </c>
      <c r="X7" s="62" t="str">
        <f t="shared" si="10"/>
        <v>利用料金制</v>
      </c>
      <c r="Y7" s="64" t="str">
        <f>Y8</f>
        <v>-</v>
      </c>
      <c r="Z7" s="64">
        <f t="shared" ref="Z7:AH7" si="11">Z8</f>
        <v>163</v>
      </c>
      <c r="AA7" s="64">
        <f t="shared" si="11"/>
        <v>144</v>
      </c>
      <c r="AB7" s="64">
        <f t="shared" si="11"/>
        <v>134</v>
      </c>
      <c r="AC7" s="64">
        <f t="shared" si="11"/>
        <v>103.6</v>
      </c>
      <c r="AD7" s="64">
        <f t="shared" si="11"/>
        <v>120.7</v>
      </c>
      <c r="AE7" s="64">
        <f t="shared" si="11"/>
        <v>135.30000000000001</v>
      </c>
      <c r="AF7" s="64">
        <f t="shared" si="11"/>
        <v>133.5</v>
      </c>
      <c r="AG7" s="64">
        <f t="shared" si="11"/>
        <v>136.30000000000001</v>
      </c>
      <c r="AH7" s="64">
        <f t="shared" si="11"/>
        <v>130.9</v>
      </c>
      <c r="AI7" s="61"/>
      <c r="AJ7" s="64" t="str">
        <f>AJ8</f>
        <v>-</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t="str">
        <f>AU8</f>
        <v>-</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t="str">
        <f>BF8</f>
        <v>-</v>
      </c>
      <c r="BG7" s="64">
        <f t="shared" ref="BG7:BO7" si="14">BG8</f>
        <v>38</v>
      </c>
      <c r="BH7" s="64">
        <f t="shared" si="14"/>
        <v>31</v>
      </c>
      <c r="BI7" s="64">
        <f t="shared" si="14"/>
        <v>25</v>
      </c>
      <c r="BJ7" s="64">
        <f t="shared" si="14"/>
        <v>3.5</v>
      </c>
      <c r="BK7" s="64">
        <f t="shared" si="14"/>
        <v>15.3</v>
      </c>
      <c r="BL7" s="64">
        <f t="shared" si="14"/>
        <v>11.2</v>
      </c>
      <c r="BM7" s="64">
        <f t="shared" si="14"/>
        <v>8</v>
      </c>
      <c r="BN7" s="64">
        <f t="shared" si="14"/>
        <v>13.7</v>
      </c>
      <c r="BO7" s="64">
        <f t="shared" si="14"/>
        <v>7.5</v>
      </c>
      <c r="BP7" s="61"/>
      <c r="BQ7" s="65" t="str">
        <f>BQ8</f>
        <v>-</v>
      </c>
      <c r="BR7" s="65">
        <f t="shared" ref="BR7:BZ7" si="15">BR8</f>
        <v>30117</v>
      </c>
      <c r="BS7" s="65">
        <f t="shared" si="15"/>
        <v>24453</v>
      </c>
      <c r="BT7" s="65">
        <f t="shared" si="15"/>
        <v>18151</v>
      </c>
      <c r="BU7" s="65">
        <f t="shared" si="15"/>
        <v>2674</v>
      </c>
      <c r="BV7" s="65">
        <f t="shared" si="15"/>
        <v>19003</v>
      </c>
      <c r="BW7" s="65">
        <f t="shared" si="15"/>
        <v>19615</v>
      </c>
      <c r="BX7" s="65">
        <f t="shared" si="15"/>
        <v>21116</v>
      </c>
      <c r="BY7" s="65">
        <f t="shared" si="15"/>
        <v>20714</v>
      </c>
      <c r="BZ7" s="65">
        <f t="shared" si="15"/>
        <v>16622</v>
      </c>
      <c r="CA7" s="63"/>
      <c r="CB7" s="64" t="s">
        <v>124</v>
      </c>
      <c r="CC7" s="64" t="s">
        <v>124</v>
      </c>
      <c r="CD7" s="64" t="s">
        <v>124</v>
      </c>
      <c r="CE7" s="64" t="s">
        <v>124</v>
      </c>
      <c r="CF7" s="64" t="s">
        <v>124</v>
      </c>
      <c r="CG7" s="64" t="s">
        <v>124</v>
      </c>
      <c r="CH7" s="64" t="s">
        <v>124</v>
      </c>
      <c r="CI7" s="64" t="s">
        <v>124</v>
      </c>
      <c r="CJ7" s="64" t="s">
        <v>124</v>
      </c>
      <c r="CK7" s="64" t="s">
        <v>122</v>
      </c>
      <c r="CL7" s="61"/>
      <c r="CM7" s="63" t="str">
        <f>CM8</f>
        <v>-</v>
      </c>
      <c r="CN7" s="63">
        <f>CN8</f>
        <v>316581</v>
      </c>
      <c r="CO7" s="64" t="s">
        <v>124</v>
      </c>
      <c r="CP7" s="64" t="s">
        <v>124</v>
      </c>
      <c r="CQ7" s="64" t="s">
        <v>124</v>
      </c>
      <c r="CR7" s="64" t="s">
        <v>124</v>
      </c>
      <c r="CS7" s="64" t="s">
        <v>124</v>
      </c>
      <c r="CT7" s="64" t="s">
        <v>124</v>
      </c>
      <c r="CU7" s="64" t="s">
        <v>124</v>
      </c>
      <c r="CV7" s="64" t="s">
        <v>124</v>
      </c>
      <c r="CW7" s="64" t="s">
        <v>124</v>
      </c>
      <c r="CX7" s="64" t="s">
        <v>125</v>
      </c>
      <c r="CY7" s="61"/>
      <c r="CZ7" s="64" t="str">
        <f>CZ8</f>
        <v>-</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t="str">
        <f>DK8</f>
        <v>-</v>
      </c>
      <c r="DL7" s="64">
        <f t="shared" ref="DL7:DT7" si="17">DL8</f>
        <v>99.5</v>
      </c>
      <c r="DM7" s="64">
        <f t="shared" si="17"/>
        <v>99.5</v>
      </c>
      <c r="DN7" s="64">
        <f t="shared" si="17"/>
        <v>92.4</v>
      </c>
      <c r="DO7" s="64">
        <f t="shared" si="17"/>
        <v>100</v>
      </c>
      <c r="DP7" s="64">
        <f t="shared" si="17"/>
        <v>172.8</v>
      </c>
      <c r="DQ7" s="64">
        <f t="shared" si="17"/>
        <v>167.7</v>
      </c>
      <c r="DR7" s="64">
        <f t="shared" si="17"/>
        <v>169.3</v>
      </c>
      <c r="DS7" s="64">
        <f t="shared" si="17"/>
        <v>166.6</v>
      </c>
      <c r="DT7" s="64">
        <f t="shared" si="17"/>
        <v>227.1</v>
      </c>
      <c r="DU7" s="61"/>
    </row>
    <row r="8" spans="1:125" s="66" customFormat="1">
      <c r="A8" s="49"/>
      <c r="B8" s="67">
        <v>2017</v>
      </c>
      <c r="C8" s="67">
        <v>271004</v>
      </c>
      <c r="D8" s="67">
        <v>47</v>
      </c>
      <c r="E8" s="67">
        <v>14</v>
      </c>
      <c r="F8" s="67">
        <v>0</v>
      </c>
      <c r="G8" s="67">
        <v>22</v>
      </c>
      <c r="H8" s="67" t="s">
        <v>126</v>
      </c>
      <c r="I8" s="67" t="s">
        <v>127</v>
      </c>
      <c r="J8" s="67" t="s">
        <v>128</v>
      </c>
      <c r="K8" s="67" t="s">
        <v>129</v>
      </c>
      <c r="L8" s="67" t="s">
        <v>130</v>
      </c>
      <c r="M8" s="67" t="s">
        <v>131</v>
      </c>
      <c r="N8" s="67" t="s">
        <v>132</v>
      </c>
      <c r="O8" s="68" t="s">
        <v>133</v>
      </c>
      <c r="P8" s="69" t="s">
        <v>134</v>
      </c>
      <c r="Q8" s="69" t="s">
        <v>135</v>
      </c>
      <c r="R8" s="70">
        <v>19</v>
      </c>
      <c r="S8" s="69" t="s">
        <v>136</v>
      </c>
      <c r="T8" s="69" t="s">
        <v>137</v>
      </c>
      <c r="U8" s="70">
        <v>8400</v>
      </c>
      <c r="V8" s="70">
        <v>211</v>
      </c>
      <c r="W8" s="70">
        <v>600</v>
      </c>
      <c r="X8" s="69" t="s">
        <v>138</v>
      </c>
      <c r="Y8" s="71" t="s">
        <v>130</v>
      </c>
      <c r="Z8" s="71">
        <v>163</v>
      </c>
      <c r="AA8" s="71">
        <v>144</v>
      </c>
      <c r="AB8" s="71">
        <v>134</v>
      </c>
      <c r="AC8" s="71">
        <v>103.6</v>
      </c>
      <c r="AD8" s="71">
        <v>120.7</v>
      </c>
      <c r="AE8" s="71">
        <v>135.30000000000001</v>
      </c>
      <c r="AF8" s="71">
        <v>133.5</v>
      </c>
      <c r="AG8" s="71">
        <v>136.30000000000001</v>
      </c>
      <c r="AH8" s="71">
        <v>130.9</v>
      </c>
      <c r="AI8" s="68">
        <v>319.10000000000002</v>
      </c>
      <c r="AJ8" s="71" t="s">
        <v>130</v>
      </c>
      <c r="AK8" s="71">
        <v>0</v>
      </c>
      <c r="AL8" s="71">
        <v>0</v>
      </c>
      <c r="AM8" s="71">
        <v>0</v>
      </c>
      <c r="AN8" s="71">
        <v>0</v>
      </c>
      <c r="AO8" s="71">
        <v>10.4</v>
      </c>
      <c r="AP8" s="71">
        <v>7.6</v>
      </c>
      <c r="AQ8" s="71">
        <v>7.1</v>
      </c>
      <c r="AR8" s="71">
        <v>5.5</v>
      </c>
      <c r="AS8" s="71">
        <v>5.2</v>
      </c>
      <c r="AT8" s="68">
        <v>5.6</v>
      </c>
      <c r="AU8" s="72" t="s">
        <v>130</v>
      </c>
      <c r="AV8" s="72">
        <v>0</v>
      </c>
      <c r="AW8" s="72">
        <v>0</v>
      </c>
      <c r="AX8" s="72">
        <v>0</v>
      </c>
      <c r="AY8" s="72">
        <v>0</v>
      </c>
      <c r="AZ8" s="72">
        <v>143</v>
      </c>
      <c r="BA8" s="72">
        <v>79</v>
      </c>
      <c r="BB8" s="72">
        <v>56</v>
      </c>
      <c r="BC8" s="72">
        <v>42</v>
      </c>
      <c r="BD8" s="72">
        <v>44</v>
      </c>
      <c r="BE8" s="72">
        <v>37</v>
      </c>
      <c r="BF8" s="71" t="s">
        <v>130</v>
      </c>
      <c r="BG8" s="71">
        <v>38</v>
      </c>
      <c r="BH8" s="71">
        <v>31</v>
      </c>
      <c r="BI8" s="71">
        <v>25</v>
      </c>
      <c r="BJ8" s="71">
        <v>3.5</v>
      </c>
      <c r="BK8" s="71">
        <v>15.3</v>
      </c>
      <c r="BL8" s="71">
        <v>11.2</v>
      </c>
      <c r="BM8" s="71">
        <v>8</v>
      </c>
      <c r="BN8" s="71">
        <v>13.7</v>
      </c>
      <c r="BO8" s="71">
        <v>7.5</v>
      </c>
      <c r="BP8" s="68">
        <v>26.4</v>
      </c>
      <c r="BQ8" s="72" t="s">
        <v>130</v>
      </c>
      <c r="BR8" s="72">
        <v>30117</v>
      </c>
      <c r="BS8" s="72">
        <v>24453</v>
      </c>
      <c r="BT8" s="73">
        <v>18151</v>
      </c>
      <c r="BU8" s="73">
        <v>2674</v>
      </c>
      <c r="BV8" s="72">
        <v>19003</v>
      </c>
      <c r="BW8" s="72">
        <v>19615</v>
      </c>
      <c r="BX8" s="72">
        <v>21116</v>
      </c>
      <c r="BY8" s="72">
        <v>20714</v>
      </c>
      <c r="BZ8" s="72">
        <v>16622</v>
      </c>
      <c r="CA8" s="70">
        <v>15069</v>
      </c>
      <c r="CB8" s="71" t="s">
        <v>130</v>
      </c>
      <c r="CC8" s="71" t="s">
        <v>130</v>
      </c>
      <c r="CD8" s="71" t="s">
        <v>130</v>
      </c>
      <c r="CE8" s="71" t="s">
        <v>130</v>
      </c>
      <c r="CF8" s="71" t="s">
        <v>130</v>
      </c>
      <c r="CG8" s="71" t="s">
        <v>130</v>
      </c>
      <c r="CH8" s="71" t="s">
        <v>130</v>
      </c>
      <c r="CI8" s="71" t="s">
        <v>130</v>
      </c>
      <c r="CJ8" s="71" t="s">
        <v>130</v>
      </c>
      <c r="CK8" s="71" t="s">
        <v>130</v>
      </c>
      <c r="CL8" s="68" t="s">
        <v>130</v>
      </c>
      <c r="CM8" s="70" t="s">
        <v>130</v>
      </c>
      <c r="CN8" s="70">
        <v>316581</v>
      </c>
      <c r="CO8" s="71" t="s">
        <v>130</v>
      </c>
      <c r="CP8" s="71" t="s">
        <v>130</v>
      </c>
      <c r="CQ8" s="71" t="s">
        <v>130</v>
      </c>
      <c r="CR8" s="71" t="s">
        <v>130</v>
      </c>
      <c r="CS8" s="71" t="s">
        <v>130</v>
      </c>
      <c r="CT8" s="71" t="s">
        <v>130</v>
      </c>
      <c r="CU8" s="71" t="s">
        <v>130</v>
      </c>
      <c r="CV8" s="71" t="s">
        <v>130</v>
      </c>
      <c r="CW8" s="71" t="s">
        <v>130</v>
      </c>
      <c r="CX8" s="71" t="s">
        <v>130</v>
      </c>
      <c r="CY8" s="68" t="s">
        <v>130</v>
      </c>
      <c r="CZ8" s="71" t="s">
        <v>130</v>
      </c>
      <c r="DA8" s="71">
        <v>0</v>
      </c>
      <c r="DB8" s="71">
        <v>0</v>
      </c>
      <c r="DC8" s="71">
        <v>0</v>
      </c>
      <c r="DD8" s="71">
        <v>0</v>
      </c>
      <c r="DE8" s="71">
        <v>192.7</v>
      </c>
      <c r="DF8" s="71">
        <v>141.9</v>
      </c>
      <c r="DG8" s="71">
        <v>181.6</v>
      </c>
      <c r="DH8" s="71">
        <v>148.9</v>
      </c>
      <c r="DI8" s="71">
        <v>135.30000000000001</v>
      </c>
      <c r="DJ8" s="68">
        <v>120.3</v>
      </c>
      <c r="DK8" s="71" t="s">
        <v>130</v>
      </c>
      <c r="DL8" s="71">
        <v>99.5</v>
      </c>
      <c r="DM8" s="71">
        <v>99.5</v>
      </c>
      <c r="DN8" s="71">
        <v>92.4</v>
      </c>
      <c r="DO8" s="71">
        <v>100</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2019-01-23T06:36:06Z</cp:lastPrinted>
  <dcterms:created xsi:type="dcterms:W3CDTF">2018-12-07T10:32:48Z</dcterms:created>
  <dcterms:modified xsi:type="dcterms:W3CDTF">2019-01-23T06:40:03Z</dcterms:modified>
  <cp:category/>
</cp:coreProperties>
</file>