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ユーザ作業用フォルダ\事業調整担当\6市立駐車場担当\07.市立駐車場・有料道路\市立駐車場\■20　その他\◆４８　公営企業会計及び経営戦略\02_H30年度\20190115　1月23日〆経営比較分析表の分析について\経営比較分析表\経営比較分析表\"/>
    </mc:Choice>
  </mc:AlternateContent>
  <workbookProtection workbookAlgorithmName="SHA-512" workbookHashValue="brDDC2rfVGpZDF9jei/RCK1LP+JQ6bPX5UdxtudtduPvkMq9ZhtkEcdl4IapRTGw6mmhx4OzZaEcSfKCYr2oBA==" workbookSaltValue="7vac3gPSRXanYvR18FJ5u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BZ30" i="4"/>
  <c r="GQ30" i="4"/>
  <c r="BG30" i="4"/>
  <c r="HP76" i="4"/>
  <c r="BG51" i="4"/>
  <c r="FX30" i="4"/>
  <c r="AV76" i="4"/>
  <c r="KO51" i="4"/>
  <c r="LE76" i="4"/>
  <c r="FX51" i="4"/>
  <c r="KO30" i="4"/>
  <c r="KP76" i="4"/>
  <c r="HA76" i="4"/>
  <c r="AN51" i="4"/>
  <c r="FE30" i="4"/>
  <c r="AG76" i="4"/>
  <c r="AN30" i="4"/>
  <c r="JV51" i="4"/>
  <c r="FE51" i="4"/>
  <c r="JV30" i="4"/>
  <c r="R76" i="4"/>
  <c r="KA76" i="4"/>
  <c r="EL51" i="4"/>
  <c r="JC30" i="4"/>
  <c r="U30" i="4"/>
  <c r="JC51" i="4"/>
  <c r="GL76" i="4"/>
  <c r="U51" i="4"/>
  <c r="EL30" i="4"/>
</calcChain>
</file>

<file path=xl/sharedStrings.xml><?xml version="1.0" encoding="utf-8"?>
<sst xmlns="http://schemas.openxmlformats.org/spreadsheetml/2006/main" count="295" uniqueCount="144">
  <si>
    <t>経営比較分析表（平成29年度決算）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</si>
  <si>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</si>
  <si>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</si>
  <si>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</si>
  <si>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</si>
  <si>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</si>
  <si>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</si>
  <si>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</si>
  <si>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</si>
  <si>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</si>
  <si>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</si>
  <si>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</si>
  <si>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</si>
  <si>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</si>
  <si>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</si>
  <si>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</si>
  <si>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</si>
  <si>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</si>
  <si>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</si>
  <si>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</si>
  <si>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</si>
  <si>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</si>
  <si>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平成29年度全国平均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</si>
  <si>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</si>
  <si>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</si>
  <si>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</si>
  <si>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</si>
  <si>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</si>
  <si>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</si>
  <si>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</si>
  <si>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「経常損益」</t>
    <phoneticPr fontId="6"/>
  </si>
  <si>
    <t>「他会計補助金割合」</t>
    <phoneticPr fontId="6"/>
  </si>
  <si>
    <t>「施設の効率性」</t>
    <phoneticPr fontId="6"/>
  </si>
  <si>
    <t>3. 利用の状況について</t>
    <phoneticPr fontId="6"/>
  </si>
  <si>
    <t>「他会計補助金額」</t>
    <phoneticPr fontId="6"/>
  </si>
  <si>
    <t>「売上高に対する営業総利益」</t>
    <phoneticPr fontId="6"/>
  </si>
  <si>
    <t>「減価償却前営業利益」</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</si>
  <si>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</si>
  <si>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</si>
  <si>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</si>
  <si>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</si>
  <si>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「施設全体の減価償却の状況」</t>
    <phoneticPr fontId="6"/>
  </si>
  <si>
    <t>「累積欠損」</t>
    <phoneticPr fontId="6"/>
  </si>
  <si>
    <t>「債務残高」</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</si>
  <si>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</si>
  <si>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</si>
  <si>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</si>
  <si>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</si>
  <si>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</si>
  <si>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</si>
  <si>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</si>
  <si>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</si>
  <si>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</si>
  <si>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</si>
  <si>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</si>
  <si>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</si>
  <si>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</si>
  <si>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</si>
  <si>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</si>
  <si>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</si>
  <si>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</si>
  <si>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</si>
  <si>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</si>
  <si>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</si>
  <si>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</si>
  <si>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</si>
  <si>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</si>
  <si>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</si>
  <si>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</si>
  <si>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</si>
  <si>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</si>
  <si>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</si>
  <si>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</si>
  <si>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</si>
  <si>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</si>
  <si>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</si>
  <si>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</si>
  <si>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</si>
  <si>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</si>
  <si>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</si>
  <si>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</si>
  <si>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</si>
  <si>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</si>
  <si>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</si>
  <si>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</si>
  <si>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</si>
  <si>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</si>
  <si>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</si>
  <si>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</si>
  <si>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</si>
  <si>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</si>
  <si>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</si>
  <si>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</si>
  <si>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</si>
  <si>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</si>
  <si>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</si>
  <si>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</si>
  <si>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</si>
  <si>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</si>
  <si>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</si>
  <si>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</si>
  <si>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</si>
  <si>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</si>
  <si>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</si>
  <si>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</si>
  <si>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</si>
  <si>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</si>
  <si>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</si>
  <si>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当該値(N-4)</t>
    <phoneticPr fontId="6"/>
  </si>
  <si>
    <t>当該値(N-2)</t>
    <phoneticPr fontId="6"/>
  </si>
  <si>
    <t>当該値(N-1)</t>
    <phoneticPr fontId="6"/>
  </si>
  <si>
    <t>当該値(N)</t>
    <phoneticPr fontId="6"/>
  </si>
  <si>
    <t>当該値(N-3)</t>
    <phoneticPr fontId="6"/>
  </si>
  <si>
    <t>当該値(N-3)</t>
    <phoneticPr fontId="6"/>
  </si>
  <si>
    <t>当該値(N-2)</t>
    <phoneticPr fontId="6"/>
  </si>
  <si>
    <t>グラフ参照用</t>
    <rPh sb="3" eb="6">
      <t>サンショウヨウ</t>
    </rPh>
    <phoneticPr fontId="6"/>
  </si>
  <si>
    <t xml:space="preserve"> </t>
    <phoneticPr fontId="6"/>
  </si>
  <si>
    <t xml:space="preserve"> </t>
    <phoneticPr fontId="6"/>
  </si>
  <si>
    <t>表参照用</t>
    <rPh sb="0" eb="1">
      <t>ヒョウ</t>
    </rPh>
    <rPh sb="1" eb="4">
      <t>サンショウヨウ</t>
    </rPh>
    <phoneticPr fontId="6"/>
  </si>
  <si>
    <t xml:space="preserve"> </t>
  </si>
  <si>
    <t xml:space="preserve"> </t>
    <phoneticPr fontId="6"/>
  </si>
  <si>
    <t xml:space="preserve"> </t>
    <phoneticPr fontId="6"/>
  </si>
  <si>
    <t>大阪府　大阪市</t>
  </si>
  <si>
    <t>長堀バス駐車場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</si>
  <si>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</si>
  <si>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</si>
  <si>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</si>
  <si>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</si>
  <si>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</si>
  <si>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</si>
  <si>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</si>
  <si>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</si>
  <si>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</si>
  <si>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</si>
  <si>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</si>
  <si>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</si>
  <si>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</si>
  <si>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</si>
  <si>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</si>
  <si>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</si>
  <si>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・⑪稼動率は、収容台数に対する一日当たり平均駐車台数の割合をいいます。
　類似施設と比較し、同水準を維持しております。本件バス駐車場の利用層は、周辺の観光エリアに外国人旅行客を降車させた後、次の集合時間までの一時駐車目的が多く、そのため、駐車車両の回転率は高い数値となっています。</t>
    <rPh sb="46" eb="47">
      <t>ドウ</t>
    </rPh>
    <rPh sb="50" eb="52">
      <t>イジ</t>
    </rPh>
    <rPh sb="59" eb="61">
      <t>ホンケン</t>
    </rPh>
    <rPh sb="63" eb="66">
      <t>チュウシャジョウ</t>
    </rPh>
    <rPh sb="67" eb="69">
      <t>リヨウ</t>
    </rPh>
    <rPh sb="69" eb="70">
      <t>ソウ</t>
    </rPh>
    <rPh sb="72" eb="74">
      <t>シュウヘン</t>
    </rPh>
    <rPh sb="75" eb="77">
      <t>カンコウ</t>
    </rPh>
    <rPh sb="81" eb="83">
      <t>ガイコク</t>
    </rPh>
    <rPh sb="83" eb="84">
      <t>ジン</t>
    </rPh>
    <rPh sb="84" eb="87">
      <t>リョコウキャク</t>
    </rPh>
    <rPh sb="88" eb="90">
      <t>コウシャ</t>
    </rPh>
    <rPh sb="93" eb="94">
      <t>ノチ</t>
    </rPh>
    <rPh sb="95" eb="96">
      <t>ツギ</t>
    </rPh>
    <rPh sb="97" eb="99">
      <t>シュウゴウ</t>
    </rPh>
    <rPh sb="99" eb="101">
      <t>ジカン</t>
    </rPh>
    <rPh sb="104" eb="106">
      <t>イチジ</t>
    </rPh>
    <rPh sb="106" eb="108">
      <t>チュウシャ</t>
    </rPh>
    <rPh sb="108" eb="110">
      <t>モクテキ</t>
    </rPh>
    <rPh sb="111" eb="112">
      <t>オオ</t>
    </rPh>
    <rPh sb="119" eb="121">
      <t>チュウシャ</t>
    </rPh>
    <rPh sb="121" eb="123">
      <t>シャリョウ</t>
    </rPh>
    <rPh sb="124" eb="126">
      <t>カイテン</t>
    </rPh>
    <rPh sb="126" eb="127">
      <t>リツ</t>
    </rPh>
    <rPh sb="128" eb="129">
      <t>タカ</t>
    </rPh>
    <rPh sb="130" eb="132">
      <t>スウチ</t>
    </rPh>
    <phoneticPr fontId="16"/>
  </si>
  <si>
    <t>・⑦長堀バス駐車場は道路付属物（道路法第2条第2項）であり、敷地の地価を計上しておりません。
・⑧設備投資見込額は、今後10年間で見込む建設改良費・修繕費等の金額です。長堀バス駐車場については、今後駐車場収入で更新費用を賄ったうえで収支黒が発生していく見込みです（設備投資見込額はH30.7.23現在のものです）。
・⑩企業債の残高はありません。</t>
    <phoneticPr fontId="6"/>
  </si>
  <si>
    <t>・各種利用促進策を実施し、収益増に向けた効率的な駐車場運営を行っています。
・H28以降、上記のとおり、インバウンド需要を適切に取り込むことに成功したため、収益状況が好転しました。
　もっとも、外国人観光客の交通手段が、観光バスから公共交通機関に変化してきていることが調査から判明しており、今後収支水準を維持していくためにも、新たな利用層を獲得していくことが重要と考えます。
　当該需要創出に向けて、適切な料金改定の実施、周辺施設との提携等利用促進策について、指定管理者と協議してまいります。
・長堀バス駐車場は、大阪市駐車基本計画を基に市内の路上駐車違反防止のため本市が管理運営を行っており、今後も同目的達成のため、本市が管理を継続していく方針です。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42" eb="44">
      <t>イコウ</t>
    </rPh>
    <rPh sb="45" eb="47">
      <t>ジョウキ</t>
    </rPh>
    <rPh sb="58" eb="60">
      <t>ジュヨウ</t>
    </rPh>
    <rPh sb="61" eb="63">
      <t>テキセツ</t>
    </rPh>
    <rPh sb="64" eb="65">
      <t>ト</t>
    </rPh>
    <rPh sb="66" eb="67">
      <t>コ</t>
    </rPh>
    <rPh sb="71" eb="73">
      <t>セイコウ</t>
    </rPh>
    <rPh sb="78" eb="80">
      <t>シュウエキ</t>
    </rPh>
    <rPh sb="80" eb="82">
      <t>ジョウキョウ</t>
    </rPh>
    <rPh sb="83" eb="85">
      <t>コウテン</t>
    </rPh>
    <rPh sb="97" eb="99">
      <t>ガイコク</t>
    </rPh>
    <rPh sb="99" eb="100">
      <t>ジン</t>
    </rPh>
    <rPh sb="104" eb="106">
      <t>コウツウ</t>
    </rPh>
    <rPh sb="106" eb="108">
      <t>シュダン</t>
    </rPh>
    <rPh sb="110" eb="112">
      <t>カンコウ</t>
    </rPh>
    <rPh sb="116" eb="118">
      <t>コウキョウ</t>
    </rPh>
    <rPh sb="118" eb="120">
      <t>コウツウ</t>
    </rPh>
    <rPh sb="120" eb="122">
      <t>キカン</t>
    </rPh>
    <rPh sb="123" eb="125">
      <t>ヘンカ</t>
    </rPh>
    <rPh sb="134" eb="136">
      <t>チョウサ</t>
    </rPh>
    <rPh sb="138" eb="140">
      <t>ハンメイ</t>
    </rPh>
    <rPh sb="145" eb="147">
      <t>コンゴ</t>
    </rPh>
    <rPh sb="147" eb="149">
      <t>シュウシ</t>
    </rPh>
    <rPh sb="149" eb="151">
      <t>スイジュン</t>
    </rPh>
    <rPh sb="152" eb="154">
      <t>イジ</t>
    </rPh>
    <rPh sb="163" eb="164">
      <t>アラ</t>
    </rPh>
    <rPh sb="166" eb="168">
      <t>リヨウ</t>
    </rPh>
    <rPh sb="168" eb="169">
      <t>ソウ</t>
    </rPh>
    <rPh sb="170" eb="172">
      <t>カクトク</t>
    </rPh>
    <rPh sb="179" eb="181">
      <t>ジュウヨウ</t>
    </rPh>
    <rPh sb="182" eb="183">
      <t>カンガ</t>
    </rPh>
    <rPh sb="189" eb="191">
      <t>トウガイ</t>
    </rPh>
    <rPh sb="191" eb="193">
      <t>ジュヨウ</t>
    </rPh>
    <rPh sb="193" eb="195">
      <t>ソウシュツ</t>
    </rPh>
    <rPh sb="196" eb="197">
      <t>ム</t>
    </rPh>
    <rPh sb="200" eb="202">
      <t>テキセツ</t>
    </rPh>
    <rPh sb="203" eb="205">
      <t>リョウキン</t>
    </rPh>
    <rPh sb="205" eb="207">
      <t>カイテイ</t>
    </rPh>
    <rPh sb="208" eb="210">
      <t>ジッシ</t>
    </rPh>
    <rPh sb="211" eb="213">
      <t>シュウヘン</t>
    </rPh>
    <rPh sb="213" eb="215">
      <t>シセツ</t>
    </rPh>
    <rPh sb="217" eb="219">
      <t>テイケイ</t>
    </rPh>
    <rPh sb="219" eb="220">
      <t>トウ</t>
    </rPh>
    <rPh sb="220" eb="222">
      <t>リヨウ</t>
    </rPh>
    <rPh sb="222" eb="225">
      <t>ソクシンサク</t>
    </rPh>
    <rPh sb="230" eb="232">
      <t>シテイ</t>
    </rPh>
    <rPh sb="232" eb="235">
      <t>カンリシャ</t>
    </rPh>
    <rPh sb="236" eb="238">
      <t>キョウギ</t>
    </rPh>
    <rPh sb="248" eb="250">
      <t>ナガホリ</t>
    </rPh>
    <phoneticPr fontId="16"/>
  </si>
  <si>
    <t xml:space="preserve">・①収益的収支比率は、黒字であれば100％以上となる指標です。類似施設と比較した場合に、低い水準ですが、バス駐車場は供用台数が22台しかなく、収益規模が大きくないことが要因です。
・②③他会計補助金はありません。
・④売上高GOP比率は、施設の営業に関する収益性を表す指標です。類似施設との比較や、経年比較を行った場合に、H28以降においては数値が飛躍的に上昇していることが分かります。外国人観光客向けの観光バス需要を取り込むことができたことが主な要因です。
・⑤EBITDAとは、営業収益と同様、その経年の推移を見て企業の収益が継続して成長しているかどうかを判断するための指標です。類似施設と比較し、高い水準を維持しております。
</t>
    <rPh sb="44" eb="45">
      <t>ヒク</t>
    </rPh>
    <rPh sb="54" eb="57">
      <t>チュウシャジョウ</t>
    </rPh>
    <rPh sb="58" eb="60">
      <t>キョウヨウ</t>
    </rPh>
    <rPh sb="60" eb="62">
      <t>ダイスウ</t>
    </rPh>
    <rPh sb="65" eb="66">
      <t>ダイ</t>
    </rPh>
    <rPh sb="71" eb="73">
      <t>シュウエキ</t>
    </rPh>
    <rPh sb="73" eb="75">
      <t>キボ</t>
    </rPh>
    <rPh sb="76" eb="77">
      <t>オオ</t>
    </rPh>
    <rPh sb="84" eb="86">
      <t>ヨウイン</t>
    </rPh>
    <rPh sb="139" eb="141">
      <t>ルイジ</t>
    </rPh>
    <rPh sb="141" eb="143">
      <t>シセツ</t>
    </rPh>
    <rPh sb="145" eb="147">
      <t>ヒカク</t>
    </rPh>
    <rPh sb="149" eb="151">
      <t>ケイネン</t>
    </rPh>
    <rPh sb="151" eb="153">
      <t>ヒカク</t>
    </rPh>
    <rPh sb="154" eb="155">
      <t>オコナ</t>
    </rPh>
    <rPh sb="157" eb="159">
      <t>バアイ</t>
    </rPh>
    <rPh sb="164" eb="166">
      <t>イコウ</t>
    </rPh>
    <rPh sb="171" eb="173">
      <t>スウチ</t>
    </rPh>
    <rPh sb="174" eb="177">
      <t>ヒヤクテキ</t>
    </rPh>
    <rPh sb="178" eb="180">
      <t>ジョウショウ</t>
    </rPh>
    <rPh sb="187" eb="188">
      <t>ワ</t>
    </rPh>
    <rPh sb="193" eb="195">
      <t>ガイコク</t>
    </rPh>
    <rPh sb="195" eb="196">
      <t>ジン</t>
    </rPh>
    <rPh sb="196" eb="199">
      <t>カンコウキャク</t>
    </rPh>
    <rPh sb="199" eb="200">
      <t>ム</t>
    </rPh>
    <rPh sb="202" eb="204">
      <t>カンコウ</t>
    </rPh>
    <rPh sb="206" eb="208">
      <t>ジュヨウ</t>
    </rPh>
    <rPh sb="209" eb="210">
      <t>ト</t>
    </rPh>
    <rPh sb="211" eb="212">
      <t>コ</t>
    </rPh>
    <rPh sb="222" eb="223">
      <t>オモ</t>
    </rPh>
    <rPh sb="224" eb="226">
      <t>ヨウイン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</si>
</sst>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8">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0" borderId="5"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0" fontId="12" fillId="0" borderId="9" xfId="0" applyFont="1" applyBorder="1" applyAlignment="1">
      <alignment horizontal="center" vertical="center"/>
    </xf>
    <xf numFmtId="0" fontId="12"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178" fontId="13" fillId="0" borderId="13" xfId="0" applyNumberFormat="1" applyFont="1" applyBorder="1" applyAlignment="1" applyProtection="1">
      <alignment horizontal="center" vertical="center"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5" fillId="0" borderId="0" xfId="0" applyFont="1" applyBorder="1" applyAlignment="1">
      <alignment horizontal="center" vertical="center"/>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23" fillId="0" borderId="9" xfId="3" applyFont="1" applyBorder="1" applyAlignment="1" applyProtection="1">
      <alignment horizontal="left" vertical="top" wrapText="1"/>
      <protection locked="0"/>
    </xf>
    <xf numFmtId="0" fontId="23" fillId="0" borderId="0" xfId="3" applyFont="1" applyBorder="1" applyAlignment="1" applyProtection="1">
      <alignment horizontal="left" vertical="top" wrapText="1"/>
      <protection locked="0"/>
    </xf>
    <xf numFmtId="0" fontId="23" fillId="0" borderId="10" xfId="3" applyFont="1" applyBorder="1" applyAlignment="1" applyProtection="1">
      <alignment horizontal="left" vertical="top" wrapText="1"/>
      <protection locked="0"/>
    </xf>
    <xf numFmtId="0" fontId="23" fillId="0" borderId="11" xfId="3" applyFont="1" applyBorder="1" applyAlignment="1" applyProtection="1">
      <alignment horizontal="left" vertical="top" wrapText="1"/>
      <protection locked="0"/>
    </xf>
    <xf numFmtId="0" fontId="23" fillId="0" borderId="1" xfId="3" applyFont="1" applyBorder="1" applyAlignment="1" applyProtection="1">
      <alignment horizontal="left" vertical="top" wrapText="1"/>
      <protection locked="0"/>
    </xf>
    <xf numFmtId="0" fontId="23" fillId="0" borderId="12" xfId="3" applyFont="1" applyBorder="1" applyAlignment="1" applyProtection="1">
      <alignment horizontal="left" vertical="top" wrapText="1"/>
      <protection locked="0"/>
    </xf>
    <xf numFmtId="0" fontId="13"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256</c:v>
                </c:pt>
                <c:pt idx="2">
                  <c:v>202</c:v>
                </c:pt>
                <c:pt idx="3">
                  <c:v>303</c:v>
                </c:pt>
                <c:pt idx="4">
                  <c:v>292</c:v>
                </c:pt>
              </c:numCache>
            </c:numRef>
          </c:val>
          <c:extLst xmlns:c16r2="http://schemas.microsoft.com/office/drawing/2015/06/chart">
            <c:ext xmlns:c16="http://schemas.microsoft.com/office/drawing/2014/chart" uri="{C3380CC4-5D6E-409C-BE32-E72D297353CC}">
              <c16:uniqueId val="{00000000-768D-467E-AB7B-2039AB8349C9}"/>
            </c:ext>
          </c:extLst>
        </c:ser>
        <c:dLbls>
          <c:showLegendKey val="0"/>
          <c:showVal val="0"/>
          <c:showCatName val="0"/>
          <c:showSerName val="0"/>
          <c:showPercent val="0"/>
          <c:showBubbleSize val="0"/>
        </c:dLbls>
        <c:gapWidth val="150"/>
        <c:axId val="296156000"/>
        <c:axId val="29616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768D-467E-AB7B-2039AB8349C9}"/>
            </c:ext>
          </c:extLst>
        </c:ser>
        <c:dLbls>
          <c:showLegendKey val="0"/>
          <c:showVal val="0"/>
          <c:showCatName val="0"/>
          <c:showSerName val="0"/>
          <c:showPercent val="0"/>
          <c:showBubbleSize val="0"/>
        </c:dLbls>
        <c:marker val="1"/>
        <c:smooth val="0"/>
        <c:axId val="296156000"/>
        <c:axId val="296162664"/>
      </c:lineChart>
      <c:dateAx>
        <c:axId val="296156000"/>
        <c:scaling>
          <c:orientation val="minMax"/>
        </c:scaling>
        <c:delete val="1"/>
        <c:axPos val="b"/>
        <c:numFmt formatCode="ge" sourceLinked="1"/>
        <c:majorTickMark val="none"/>
        <c:minorTickMark val="none"/>
        <c:tickLblPos val="none"/>
        <c:crossAx val="296162664"/>
        <c:crosses val="autoZero"/>
        <c:auto val="1"/>
        <c:lblOffset val="100"/>
        <c:baseTimeUnit val="years"/>
      </c:dateAx>
      <c:valAx>
        <c:axId val="29616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15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AE-4B97-8A9F-9B8CA8348421}"/>
            </c:ext>
          </c:extLst>
        </c:ser>
        <c:dLbls>
          <c:showLegendKey val="0"/>
          <c:showVal val="0"/>
          <c:showCatName val="0"/>
          <c:showSerName val="0"/>
          <c:showPercent val="0"/>
          <c:showBubbleSize val="0"/>
        </c:dLbls>
        <c:gapWidth val="150"/>
        <c:axId val="296161880"/>
        <c:axId val="29615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0BAE-4B97-8A9F-9B8CA8348421}"/>
            </c:ext>
          </c:extLst>
        </c:ser>
        <c:dLbls>
          <c:showLegendKey val="0"/>
          <c:showVal val="0"/>
          <c:showCatName val="0"/>
          <c:showSerName val="0"/>
          <c:showPercent val="0"/>
          <c:showBubbleSize val="0"/>
        </c:dLbls>
        <c:marker val="1"/>
        <c:smooth val="0"/>
        <c:axId val="296161880"/>
        <c:axId val="296157960"/>
      </c:lineChart>
      <c:dateAx>
        <c:axId val="296161880"/>
        <c:scaling>
          <c:orientation val="minMax"/>
        </c:scaling>
        <c:delete val="1"/>
        <c:axPos val="b"/>
        <c:numFmt formatCode="ge" sourceLinked="1"/>
        <c:majorTickMark val="none"/>
        <c:minorTickMark val="none"/>
        <c:tickLblPos val="none"/>
        <c:crossAx val="296157960"/>
        <c:crosses val="autoZero"/>
        <c:auto val="1"/>
        <c:lblOffset val="100"/>
        <c:baseTimeUnit val="years"/>
      </c:dateAx>
      <c:valAx>
        <c:axId val="29615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16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08A-43A7-8231-5E4C4A8F7B52}"/>
            </c:ext>
          </c:extLst>
        </c:ser>
        <c:dLbls>
          <c:showLegendKey val="0"/>
          <c:showVal val="0"/>
          <c:showCatName val="0"/>
          <c:showSerName val="0"/>
          <c:showPercent val="0"/>
          <c:showBubbleSize val="0"/>
        </c:dLbls>
        <c:gapWidth val="150"/>
        <c:axId val="296163056"/>
        <c:axId val="29615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08A-43A7-8231-5E4C4A8F7B52}"/>
            </c:ext>
          </c:extLst>
        </c:ser>
        <c:dLbls>
          <c:showLegendKey val="0"/>
          <c:showVal val="0"/>
          <c:showCatName val="0"/>
          <c:showSerName val="0"/>
          <c:showPercent val="0"/>
          <c:showBubbleSize val="0"/>
        </c:dLbls>
        <c:marker val="1"/>
        <c:smooth val="0"/>
        <c:axId val="296163056"/>
        <c:axId val="296156784"/>
      </c:lineChart>
      <c:dateAx>
        <c:axId val="296163056"/>
        <c:scaling>
          <c:orientation val="minMax"/>
        </c:scaling>
        <c:delete val="1"/>
        <c:axPos val="b"/>
        <c:numFmt formatCode="ge" sourceLinked="1"/>
        <c:majorTickMark val="none"/>
        <c:minorTickMark val="none"/>
        <c:tickLblPos val="none"/>
        <c:crossAx val="296156784"/>
        <c:crosses val="autoZero"/>
        <c:auto val="1"/>
        <c:lblOffset val="100"/>
        <c:baseTimeUnit val="years"/>
      </c:dateAx>
      <c:valAx>
        <c:axId val="29615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16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CF9-45CC-9F05-9A354117DF09}"/>
            </c:ext>
          </c:extLst>
        </c:ser>
        <c:dLbls>
          <c:showLegendKey val="0"/>
          <c:showVal val="0"/>
          <c:showCatName val="0"/>
          <c:showSerName val="0"/>
          <c:showPercent val="0"/>
          <c:showBubbleSize val="0"/>
        </c:dLbls>
        <c:gapWidth val="150"/>
        <c:axId val="296161096"/>
        <c:axId val="2961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CF9-45CC-9F05-9A354117DF09}"/>
            </c:ext>
          </c:extLst>
        </c:ser>
        <c:dLbls>
          <c:showLegendKey val="0"/>
          <c:showVal val="0"/>
          <c:showCatName val="0"/>
          <c:showSerName val="0"/>
          <c:showPercent val="0"/>
          <c:showBubbleSize val="0"/>
        </c:dLbls>
        <c:marker val="1"/>
        <c:smooth val="0"/>
        <c:axId val="296161096"/>
        <c:axId val="296157568"/>
      </c:lineChart>
      <c:dateAx>
        <c:axId val="296161096"/>
        <c:scaling>
          <c:orientation val="minMax"/>
        </c:scaling>
        <c:delete val="1"/>
        <c:axPos val="b"/>
        <c:numFmt formatCode="ge" sourceLinked="1"/>
        <c:majorTickMark val="none"/>
        <c:minorTickMark val="none"/>
        <c:tickLblPos val="none"/>
        <c:crossAx val="296157568"/>
        <c:crosses val="autoZero"/>
        <c:auto val="1"/>
        <c:lblOffset val="100"/>
        <c:baseTimeUnit val="years"/>
      </c:dateAx>
      <c:valAx>
        <c:axId val="29615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16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28-48EF-ADA0-EEECB23591BE}"/>
            </c:ext>
          </c:extLst>
        </c:ser>
        <c:dLbls>
          <c:showLegendKey val="0"/>
          <c:showVal val="0"/>
          <c:showCatName val="0"/>
          <c:showSerName val="0"/>
          <c:showPercent val="0"/>
          <c:showBubbleSize val="0"/>
        </c:dLbls>
        <c:gapWidth val="150"/>
        <c:axId val="296158744"/>
        <c:axId val="2961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7C28-48EF-ADA0-EEECB23591BE}"/>
            </c:ext>
          </c:extLst>
        </c:ser>
        <c:dLbls>
          <c:showLegendKey val="0"/>
          <c:showVal val="0"/>
          <c:showCatName val="0"/>
          <c:showSerName val="0"/>
          <c:showPercent val="0"/>
          <c:showBubbleSize val="0"/>
        </c:dLbls>
        <c:marker val="1"/>
        <c:smooth val="0"/>
        <c:axId val="296158744"/>
        <c:axId val="296159136"/>
      </c:lineChart>
      <c:dateAx>
        <c:axId val="296158744"/>
        <c:scaling>
          <c:orientation val="minMax"/>
        </c:scaling>
        <c:delete val="1"/>
        <c:axPos val="b"/>
        <c:numFmt formatCode="ge" sourceLinked="1"/>
        <c:majorTickMark val="none"/>
        <c:minorTickMark val="none"/>
        <c:tickLblPos val="none"/>
        <c:crossAx val="296159136"/>
        <c:crosses val="autoZero"/>
        <c:auto val="1"/>
        <c:lblOffset val="100"/>
        <c:baseTimeUnit val="years"/>
      </c:dateAx>
      <c:valAx>
        <c:axId val="29615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15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0C-44D9-A53B-7D84DD26BA70}"/>
            </c:ext>
          </c:extLst>
        </c:ser>
        <c:dLbls>
          <c:showLegendKey val="0"/>
          <c:showVal val="0"/>
          <c:showCatName val="0"/>
          <c:showSerName val="0"/>
          <c:showPercent val="0"/>
          <c:showBubbleSize val="0"/>
        </c:dLbls>
        <c:gapWidth val="150"/>
        <c:axId val="296159920"/>
        <c:axId val="29616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500C-44D9-A53B-7D84DD26BA70}"/>
            </c:ext>
          </c:extLst>
        </c:ser>
        <c:dLbls>
          <c:showLegendKey val="0"/>
          <c:showVal val="0"/>
          <c:showCatName val="0"/>
          <c:showSerName val="0"/>
          <c:showPercent val="0"/>
          <c:showBubbleSize val="0"/>
        </c:dLbls>
        <c:marker val="1"/>
        <c:smooth val="0"/>
        <c:axId val="296159920"/>
        <c:axId val="296160312"/>
      </c:lineChart>
      <c:dateAx>
        <c:axId val="296159920"/>
        <c:scaling>
          <c:orientation val="minMax"/>
        </c:scaling>
        <c:delete val="1"/>
        <c:axPos val="b"/>
        <c:numFmt formatCode="ge" sourceLinked="1"/>
        <c:majorTickMark val="none"/>
        <c:minorTickMark val="none"/>
        <c:tickLblPos val="none"/>
        <c:crossAx val="296160312"/>
        <c:crosses val="autoZero"/>
        <c:auto val="1"/>
        <c:lblOffset val="100"/>
        <c:baseTimeUnit val="years"/>
      </c:dateAx>
      <c:valAx>
        <c:axId val="296160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615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213.6</c:v>
                </c:pt>
                <c:pt idx="2">
                  <c:v>290.89999999999998</c:v>
                </c:pt>
                <c:pt idx="3">
                  <c:v>277.3</c:v>
                </c:pt>
                <c:pt idx="4">
                  <c:v>263.60000000000002</c:v>
                </c:pt>
              </c:numCache>
            </c:numRef>
          </c:val>
          <c:extLst xmlns:c16r2="http://schemas.microsoft.com/office/drawing/2015/06/chart">
            <c:ext xmlns:c16="http://schemas.microsoft.com/office/drawing/2014/chart" uri="{C3380CC4-5D6E-409C-BE32-E72D297353CC}">
              <c16:uniqueId val="{00000000-6187-4505-9037-C89DE6DD0E5D}"/>
            </c:ext>
          </c:extLst>
        </c:ser>
        <c:dLbls>
          <c:showLegendKey val="0"/>
          <c:showVal val="0"/>
          <c:showCatName val="0"/>
          <c:showSerName val="0"/>
          <c:showPercent val="0"/>
          <c:showBubbleSize val="0"/>
        </c:dLbls>
        <c:gapWidth val="150"/>
        <c:axId val="296161488"/>
        <c:axId val="29811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6187-4505-9037-C89DE6DD0E5D}"/>
            </c:ext>
          </c:extLst>
        </c:ser>
        <c:dLbls>
          <c:showLegendKey val="0"/>
          <c:showVal val="0"/>
          <c:showCatName val="0"/>
          <c:showSerName val="0"/>
          <c:showPercent val="0"/>
          <c:showBubbleSize val="0"/>
        </c:dLbls>
        <c:marker val="1"/>
        <c:smooth val="0"/>
        <c:axId val="296161488"/>
        <c:axId val="298118928"/>
      </c:lineChart>
      <c:dateAx>
        <c:axId val="296161488"/>
        <c:scaling>
          <c:orientation val="minMax"/>
        </c:scaling>
        <c:delete val="1"/>
        <c:axPos val="b"/>
        <c:numFmt formatCode="ge" sourceLinked="1"/>
        <c:majorTickMark val="none"/>
        <c:minorTickMark val="none"/>
        <c:tickLblPos val="none"/>
        <c:crossAx val="298118928"/>
        <c:crosses val="autoZero"/>
        <c:auto val="1"/>
        <c:lblOffset val="100"/>
        <c:baseTimeUnit val="years"/>
      </c:dateAx>
      <c:valAx>
        <c:axId val="29811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616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61</c:v>
                </c:pt>
                <c:pt idx="2">
                  <c:v>50</c:v>
                </c:pt>
                <c:pt idx="3">
                  <c:v>66.5</c:v>
                </c:pt>
                <c:pt idx="4">
                  <c:v>65.8</c:v>
                </c:pt>
              </c:numCache>
            </c:numRef>
          </c:val>
          <c:extLst xmlns:c16r2="http://schemas.microsoft.com/office/drawing/2015/06/chart">
            <c:ext xmlns:c16="http://schemas.microsoft.com/office/drawing/2014/chart" uri="{C3380CC4-5D6E-409C-BE32-E72D297353CC}">
              <c16:uniqueId val="{00000000-5A93-4B92-8822-0863B7B3507A}"/>
            </c:ext>
          </c:extLst>
        </c:ser>
        <c:dLbls>
          <c:showLegendKey val="0"/>
          <c:showVal val="0"/>
          <c:showCatName val="0"/>
          <c:showSerName val="0"/>
          <c:showPercent val="0"/>
          <c:showBubbleSize val="0"/>
        </c:dLbls>
        <c:gapWidth val="150"/>
        <c:axId val="298120496"/>
        <c:axId val="29812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5A93-4B92-8822-0863B7B3507A}"/>
            </c:ext>
          </c:extLst>
        </c:ser>
        <c:dLbls>
          <c:showLegendKey val="0"/>
          <c:showVal val="0"/>
          <c:showCatName val="0"/>
          <c:showSerName val="0"/>
          <c:showPercent val="0"/>
          <c:showBubbleSize val="0"/>
        </c:dLbls>
        <c:marker val="1"/>
        <c:smooth val="0"/>
        <c:axId val="298120496"/>
        <c:axId val="298120104"/>
      </c:lineChart>
      <c:dateAx>
        <c:axId val="298120496"/>
        <c:scaling>
          <c:orientation val="minMax"/>
        </c:scaling>
        <c:delete val="1"/>
        <c:axPos val="b"/>
        <c:numFmt formatCode="ge" sourceLinked="1"/>
        <c:majorTickMark val="none"/>
        <c:minorTickMark val="none"/>
        <c:tickLblPos val="none"/>
        <c:crossAx val="298120104"/>
        <c:crosses val="autoZero"/>
        <c:auto val="1"/>
        <c:lblOffset val="100"/>
        <c:baseTimeUnit val="years"/>
      </c:dateAx>
      <c:valAx>
        <c:axId val="29812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12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42039</c:v>
                </c:pt>
                <c:pt idx="2">
                  <c:v>42026</c:v>
                </c:pt>
                <c:pt idx="3">
                  <c:v>53740</c:v>
                </c:pt>
                <c:pt idx="4">
                  <c:v>50900</c:v>
                </c:pt>
              </c:numCache>
            </c:numRef>
          </c:val>
          <c:extLst xmlns:c16r2="http://schemas.microsoft.com/office/drawing/2015/06/chart">
            <c:ext xmlns:c16="http://schemas.microsoft.com/office/drawing/2014/chart" uri="{C3380CC4-5D6E-409C-BE32-E72D297353CC}">
              <c16:uniqueId val="{00000000-C2EA-466E-8959-DB6DBA98B331}"/>
            </c:ext>
          </c:extLst>
        </c:ser>
        <c:dLbls>
          <c:showLegendKey val="0"/>
          <c:showVal val="0"/>
          <c:showCatName val="0"/>
          <c:showSerName val="0"/>
          <c:showPercent val="0"/>
          <c:showBubbleSize val="0"/>
        </c:dLbls>
        <c:gapWidth val="150"/>
        <c:axId val="298121672"/>
        <c:axId val="2981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C2EA-466E-8959-DB6DBA98B331}"/>
            </c:ext>
          </c:extLst>
        </c:ser>
        <c:dLbls>
          <c:showLegendKey val="0"/>
          <c:showVal val="0"/>
          <c:showCatName val="0"/>
          <c:showSerName val="0"/>
          <c:showPercent val="0"/>
          <c:showBubbleSize val="0"/>
        </c:dLbls>
        <c:marker val="1"/>
        <c:smooth val="0"/>
        <c:axId val="298121672"/>
        <c:axId val="298121280"/>
      </c:lineChart>
      <c:dateAx>
        <c:axId val="298121672"/>
        <c:scaling>
          <c:orientation val="minMax"/>
        </c:scaling>
        <c:delete val="1"/>
        <c:axPos val="b"/>
        <c:numFmt formatCode="ge" sourceLinked="1"/>
        <c:majorTickMark val="none"/>
        <c:minorTickMark val="none"/>
        <c:tickLblPos val="none"/>
        <c:crossAx val="298121280"/>
        <c:crosses val="autoZero"/>
        <c:auto val="1"/>
        <c:lblOffset val="100"/>
        <c:baseTimeUnit val="years"/>
      </c:dateAx>
      <c:valAx>
        <c:axId val="29812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812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63" zoomScaleNormal="100" zoomScaleSheetLayoutView="70" workbookViewId="0">
      <selection activeCell="NL85" sqref="NL85"/>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大阪府大阪市　長堀バス駐車場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5400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143</v>
      </c>
      <c r="NE15" s="113"/>
      <c r="NF15" s="113"/>
      <c r="NG15" s="113"/>
      <c r="NH15" s="113"/>
      <c r="NI15" s="113"/>
      <c r="NJ15" s="113"/>
      <c r="NK15" s="113"/>
      <c r="NL15" s="113"/>
      <c r="NM15" s="113"/>
      <c r="NN15" s="113"/>
      <c r="NO15" s="113"/>
      <c r="NP15" s="113"/>
      <c r="NQ15" s="113"/>
      <c r="NR15" s="114"/>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c r="A30" s="2"/>
      <c r="B30" s="22"/>
      <c r="C30" s="4"/>
      <c r="D30" s="4"/>
      <c r="E30" s="4"/>
      <c r="F30" s="4"/>
      <c r="I30" s="4"/>
      <c r="J30" s="4"/>
      <c r="K30" s="4"/>
      <c r="L30" s="4"/>
      <c r="M30" s="4"/>
      <c r="N30" s="4"/>
      <c r="O30" s="4"/>
      <c r="P30" s="4"/>
      <c r="Q30" s="4"/>
      <c r="R30" s="26"/>
      <c r="S30" s="26"/>
      <c r="T30" s="26"/>
      <c r="U30" s="111">
        <f>データ!$B$11</f>
        <v>41275</v>
      </c>
      <c r="V30" s="111"/>
      <c r="W30" s="111"/>
      <c r="X30" s="111"/>
      <c r="Y30" s="111"/>
      <c r="Z30" s="111"/>
      <c r="AA30" s="111"/>
      <c r="AB30" s="111"/>
      <c r="AC30" s="111"/>
      <c r="AD30" s="111"/>
      <c r="AE30" s="111"/>
      <c r="AF30" s="111"/>
      <c r="AG30" s="111"/>
      <c r="AH30" s="111"/>
      <c r="AI30" s="111"/>
      <c r="AJ30" s="111"/>
      <c r="AK30" s="111"/>
      <c r="AL30" s="111"/>
      <c r="AM30" s="111"/>
      <c r="AN30" s="111">
        <f>データ!$C$11</f>
        <v>41640</v>
      </c>
      <c r="AO30" s="111"/>
      <c r="AP30" s="111"/>
      <c r="AQ30" s="111"/>
      <c r="AR30" s="111"/>
      <c r="AS30" s="111"/>
      <c r="AT30" s="111"/>
      <c r="AU30" s="111"/>
      <c r="AV30" s="111"/>
      <c r="AW30" s="111"/>
      <c r="AX30" s="111"/>
      <c r="AY30" s="111"/>
      <c r="AZ30" s="111"/>
      <c r="BA30" s="111"/>
      <c r="BB30" s="111"/>
      <c r="BC30" s="111"/>
      <c r="BD30" s="111"/>
      <c r="BE30" s="111"/>
      <c r="BF30" s="111"/>
      <c r="BG30" s="111">
        <f>データ!$D$11</f>
        <v>42005</v>
      </c>
      <c r="BH30" s="111"/>
      <c r="BI30" s="111"/>
      <c r="BJ30" s="111"/>
      <c r="BK30" s="111"/>
      <c r="BL30" s="111"/>
      <c r="BM30" s="111"/>
      <c r="BN30" s="111"/>
      <c r="BO30" s="111"/>
      <c r="BP30" s="111"/>
      <c r="BQ30" s="111"/>
      <c r="BR30" s="111"/>
      <c r="BS30" s="111"/>
      <c r="BT30" s="111"/>
      <c r="BU30" s="111"/>
      <c r="BV30" s="111"/>
      <c r="BW30" s="111"/>
      <c r="BX30" s="111"/>
      <c r="BY30" s="111"/>
      <c r="BZ30" s="111">
        <f>データ!$E$11</f>
        <v>42370</v>
      </c>
      <c r="CA30" s="111"/>
      <c r="CB30" s="111"/>
      <c r="CC30" s="111"/>
      <c r="CD30" s="111"/>
      <c r="CE30" s="111"/>
      <c r="CF30" s="111"/>
      <c r="CG30" s="111"/>
      <c r="CH30" s="111"/>
      <c r="CI30" s="111"/>
      <c r="CJ30" s="111"/>
      <c r="CK30" s="111"/>
      <c r="CL30" s="111"/>
      <c r="CM30" s="111"/>
      <c r="CN30" s="111"/>
      <c r="CO30" s="111"/>
      <c r="CP30" s="111"/>
      <c r="CQ30" s="111"/>
      <c r="CR30" s="111"/>
      <c r="CS30" s="111">
        <f>データ!$F$11</f>
        <v>42736</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41275</v>
      </c>
      <c r="EM30" s="111"/>
      <c r="EN30" s="111"/>
      <c r="EO30" s="111"/>
      <c r="EP30" s="111"/>
      <c r="EQ30" s="111"/>
      <c r="ER30" s="111"/>
      <c r="ES30" s="111"/>
      <c r="ET30" s="111"/>
      <c r="EU30" s="111"/>
      <c r="EV30" s="111"/>
      <c r="EW30" s="111"/>
      <c r="EX30" s="111"/>
      <c r="EY30" s="111"/>
      <c r="EZ30" s="111"/>
      <c r="FA30" s="111"/>
      <c r="FB30" s="111"/>
      <c r="FC30" s="111"/>
      <c r="FD30" s="111"/>
      <c r="FE30" s="111">
        <f>データ!$C$11</f>
        <v>41640</v>
      </c>
      <c r="FF30" s="111"/>
      <c r="FG30" s="111"/>
      <c r="FH30" s="111"/>
      <c r="FI30" s="111"/>
      <c r="FJ30" s="111"/>
      <c r="FK30" s="111"/>
      <c r="FL30" s="111"/>
      <c r="FM30" s="111"/>
      <c r="FN30" s="111"/>
      <c r="FO30" s="111"/>
      <c r="FP30" s="111"/>
      <c r="FQ30" s="111"/>
      <c r="FR30" s="111"/>
      <c r="FS30" s="111"/>
      <c r="FT30" s="111"/>
      <c r="FU30" s="111"/>
      <c r="FV30" s="111"/>
      <c r="FW30" s="111"/>
      <c r="FX30" s="111">
        <f>データ!$D$11</f>
        <v>42005</v>
      </c>
      <c r="FY30" s="111"/>
      <c r="FZ30" s="111"/>
      <c r="GA30" s="111"/>
      <c r="GB30" s="111"/>
      <c r="GC30" s="111"/>
      <c r="GD30" s="111"/>
      <c r="GE30" s="111"/>
      <c r="GF30" s="111"/>
      <c r="GG30" s="111"/>
      <c r="GH30" s="111"/>
      <c r="GI30" s="111"/>
      <c r="GJ30" s="111"/>
      <c r="GK30" s="111"/>
      <c r="GL30" s="111"/>
      <c r="GM30" s="111"/>
      <c r="GN30" s="111"/>
      <c r="GO30" s="111"/>
      <c r="GP30" s="111"/>
      <c r="GQ30" s="111">
        <f>データ!$E$11</f>
        <v>42370</v>
      </c>
      <c r="GR30" s="111"/>
      <c r="GS30" s="111"/>
      <c r="GT30" s="111"/>
      <c r="GU30" s="111"/>
      <c r="GV30" s="111"/>
      <c r="GW30" s="111"/>
      <c r="GX30" s="111"/>
      <c r="GY30" s="111"/>
      <c r="GZ30" s="111"/>
      <c r="HA30" s="111"/>
      <c r="HB30" s="111"/>
      <c r="HC30" s="111"/>
      <c r="HD30" s="111"/>
      <c r="HE30" s="111"/>
      <c r="HF30" s="111"/>
      <c r="HG30" s="111"/>
      <c r="HH30" s="111"/>
      <c r="HI30" s="111"/>
      <c r="HJ30" s="111">
        <f>データ!$F$11</f>
        <v>42736</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41275</v>
      </c>
      <c r="JD30" s="111"/>
      <c r="JE30" s="111"/>
      <c r="JF30" s="111"/>
      <c r="JG30" s="111"/>
      <c r="JH30" s="111"/>
      <c r="JI30" s="111"/>
      <c r="JJ30" s="111"/>
      <c r="JK30" s="111"/>
      <c r="JL30" s="111"/>
      <c r="JM30" s="111"/>
      <c r="JN30" s="111"/>
      <c r="JO30" s="111"/>
      <c r="JP30" s="111"/>
      <c r="JQ30" s="111"/>
      <c r="JR30" s="111"/>
      <c r="JS30" s="111"/>
      <c r="JT30" s="111"/>
      <c r="JU30" s="111"/>
      <c r="JV30" s="111">
        <f>データ!$C$11</f>
        <v>41640</v>
      </c>
      <c r="JW30" s="111"/>
      <c r="JX30" s="111"/>
      <c r="JY30" s="111"/>
      <c r="JZ30" s="111"/>
      <c r="KA30" s="111"/>
      <c r="KB30" s="111"/>
      <c r="KC30" s="111"/>
      <c r="KD30" s="111"/>
      <c r="KE30" s="111"/>
      <c r="KF30" s="111"/>
      <c r="KG30" s="111"/>
      <c r="KH30" s="111"/>
      <c r="KI30" s="111"/>
      <c r="KJ30" s="111"/>
      <c r="KK30" s="111"/>
      <c r="KL30" s="111"/>
      <c r="KM30" s="111"/>
      <c r="KN30" s="111"/>
      <c r="KO30" s="111">
        <f>データ!$D$11</f>
        <v>42005</v>
      </c>
      <c r="KP30" s="111"/>
      <c r="KQ30" s="111"/>
      <c r="KR30" s="111"/>
      <c r="KS30" s="111"/>
      <c r="KT30" s="111"/>
      <c r="KU30" s="111"/>
      <c r="KV30" s="111"/>
      <c r="KW30" s="111"/>
      <c r="KX30" s="111"/>
      <c r="KY30" s="111"/>
      <c r="KZ30" s="111"/>
      <c r="LA30" s="111"/>
      <c r="LB30" s="111"/>
      <c r="LC30" s="111"/>
      <c r="LD30" s="111"/>
      <c r="LE30" s="111"/>
      <c r="LF30" s="111"/>
      <c r="LG30" s="111"/>
      <c r="LH30" s="111">
        <f>データ!$E$11</f>
        <v>42370</v>
      </c>
      <c r="LI30" s="111"/>
      <c r="LJ30" s="111"/>
      <c r="LK30" s="111"/>
      <c r="LL30" s="111"/>
      <c r="LM30" s="111"/>
      <c r="LN30" s="111"/>
      <c r="LO30" s="111"/>
      <c r="LP30" s="111"/>
      <c r="LQ30" s="111"/>
      <c r="LR30" s="111"/>
      <c r="LS30" s="111"/>
      <c r="LT30" s="111"/>
      <c r="LU30" s="111"/>
      <c r="LV30" s="111"/>
      <c r="LW30" s="111"/>
      <c r="LX30" s="111"/>
      <c r="LY30" s="111"/>
      <c r="LZ30" s="111"/>
      <c r="MA30" s="111">
        <f>データ!$F$11</f>
        <v>42736</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f>データ!Z7</f>
        <v>256</v>
      </c>
      <c r="AO31" s="118"/>
      <c r="AP31" s="118"/>
      <c r="AQ31" s="118"/>
      <c r="AR31" s="118"/>
      <c r="AS31" s="118"/>
      <c r="AT31" s="118"/>
      <c r="AU31" s="118"/>
      <c r="AV31" s="118"/>
      <c r="AW31" s="118"/>
      <c r="AX31" s="118"/>
      <c r="AY31" s="118"/>
      <c r="AZ31" s="118"/>
      <c r="BA31" s="118"/>
      <c r="BB31" s="118"/>
      <c r="BC31" s="118"/>
      <c r="BD31" s="118"/>
      <c r="BE31" s="118"/>
      <c r="BF31" s="118"/>
      <c r="BG31" s="118">
        <f>データ!AA7</f>
        <v>202</v>
      </c>
      <c r="BH31" s="118"/>
      <c r="BI31" s="118"/>
      <c r="BJ31" s="118"/>
      <c r="BK31" s="118"/>
      <c r="BL31" s="118"/>
      <c r="BM31" s="118"/>
      <c r="BN31" s="118"/>
      <c r="BO31" s="118"/>
      <c r="BP31" s="118"/>
      <c r="BQ31" s="118"/>
      <c r="BR31" s="118"/>
      <c r="BS31" s="118"/>
      <c r="BT31" s="118"/>
      <c r="BU31" s="118"/>
      <c r="BV31" s="118"/>
      <c r="BW31" s="118"/>
      <c r="BX31" s="118"/>
      <c r="BY31" s="118"/>
      <c r="BZ31" s="118">
        <f>データ!AB7</f>
        <v>303</v>
      </c>
      <c r="CA31" s="118"/>
      <c r="CB31" s="118"/>
      <c r="CC31" s="118"/>
      <c r="CD31" s="118"/>
      <c r="CE31" s="118"/>
      <c r="CF31" s="118"/>
      <c r="CG31" s="118"/>
      <c r="CH31" s="118"/>
      <c r="CI31" s="118"/>
      <c r="CJ31" s="118"/>
      <c r="CK31" s="118"/>
      <c r="CL31" s="118"/>
      <c r="CM31" s="118"/>
      <c r="CN31" s="118"/>
      <c r="CO31" s="118"/>
      <c r="CP31" s="118"/>
      <c r="CQ31" s="118"/>
      <c r="CR31" s="118"/>
      <c r="CS31" s="118">
        <f>データ!AC7</f>
        <v>292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f>データ!DL7</f>
        <v>213.6</v>
      </c>
      <c r="JW31" s="120"/>
      <c r="JX31" s="120"/>
      <c r="JY31" s="120"/>
      <c r="JZ31" s="120"/>
      <c r="KA31" s="120"/>
      <c r="KB31" s="120"/>
      <c r="KC31" s="120"/>
      <c r="KD31" s="120"/>
      <c r="KE31" s="120"/>
      <c r="KF31" s="120"/>
      <c r="KG31" s="120"/>
      <c r="KH31" s="120"/>
      <c r="KI31" s="120"/>
      <c r="KJ31" s="120"/>
      <c r="KK31" s="120"/>
      <c r="KL31" s="120"/>
      <c r="KM31" s="120"/>
      <c r="KN31" s="121"/>
      <c r="KO31" s="119">
        <f>データ!DM7</f>
        <v>290.89999999999998</v>
      </c>
      <c r="KP31" s="120"/>
      <c r="KQ31" s="120"/>
      <c r="KR31" s="120"/>
      <c r="KS31" s="120"/>
      <c r="KT31" s="120"/>
      <c r="KU31" s="120"/>
      <c r="KV31" s="120"/>
      <c r="KW31" s="120"/>
      <c r="KX31" s="120"/>
      <c r="KY31" s="120"/>
      <c r="KZ31" s="120"/>
      <c r="LA31" s="120"/>
      <c r="LB31" s="120"/>
      <c r="LC31" s="120"/>
      <c r="LD31" s="120"/>
      <c r="LE31" s="120"/>
      <c r="LF31" s="120"/>
      <c r="LG31" s="121"/>
      <c r="LH31" s="119">
        <f>データ!DN7</f>
        <v>277.3</v>
      </c>
      <c r="LI31" s="120"/>
      <c r="LJ31" s="120"/>
      <c r="LK31" s="120"/>
      <c r="LL31" s="120"/>
      <c r="LM31" s="120"/>
      <c r="LN31" s="120"/>
      <c r="LO31" s="120"/>
      <c r="LP31" s="120"/>
      <c r="LQ31" s="120"/>
      <c r="LR31" s="120"/>
      <c r="LS31" s="120"/>
      <c r="LT31" s="120"/>
      <c r="LU31" s="120"/>
      <c r="LV31" s="120"/>
      <c r="LW31" s="120"/>
      <c r="LX31" s="120"/>
      <c r="LY31" s="120"/>
      <c r="LZ31" s="121"/>
      <c r="MA31" s="119">
        <f>データ!DO7</f>
        <v>263.60000000000002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141</v>
      </c>
      <c r="NE32" s="113"/>
      <c r="NF32" s="113"/>
      <c r="NG32" s="113"/>
      <c r="NH32" s="113"/>
      <c r="NI32" s="113"/>
      <c r="NJ32" s="113"/>
      <c r="NK32" s="113"/>
      <c r="NL32" s="113"/>
      <c r="NM32" s="113"/>
      <c r="NN32" s="113"/>
      <c r="NO32" s="113"/>
      <c r="NP32" s="113"/>
      <c r="NQ32" s="113"/>
      <c r="NR32" s="114"/>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140</v>
      </c>
      <c r="NE49" s="113"/>
      <c r="NF49" s="113"/>
      <c r="NG49" s="113"/>
      <c r="NH49" s="113"/>
      <c r="NI49" s="113"/>
      <c r="NJ49" s="113"/>
      <c r="NK49" s="113"/>
      <c r="NL49" s="113"/>
      <c r="NM49" s="113"/>
      <c r="NN49" s="113"/>
      <c r="NO49" s="113"/>
      <c r="NP49" s="113"/>
      <c r="NQ49" s="113"/>
      <c r="NR49" s="114"/>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c r="A51" s="2"/>
      <c r="B51" s="22"/>
      <c r="C51" s="4"/>
      <c r="D51" s="4"/>
      <c r="E51" s="4"/>
      <c r="F51" s="4"/>
      <c r="G51" s="34"/>
      <c r="H51" s="34"/>
      <c r="I51" s="4"/>
      <c r="J51" s="4"/>
      <c r="K51" s="4"/>
      <c r="L51" s="4"/>
      <c r="M51" s="4"/>
      <c r="N51" s="4"/>
      <c r="O51" s="4"/>
      <c r="P51" s="4"/>
      <c r="Q51" s="4"/>
      <c r="R51" s="26"/>
      <c r="S51" s="26"/>
      <c r="T51" s="26"/>
      <c r="U51" s="111">
        <f>データ!$B$11</f>
        <v>41275</v>
      </c>
      <c r="V51" s="111"/>
      <c r="W51" s="111"/>
      <c r="X51" s="111"/>
      <c r="Y51" s="111"/>
      <c r="Z51" s="111"/>
      <c r="AA51" s="111"/>
      <c r="AB51" s="111"/>
      <c r="AC51" s="111"/>
      <c r="AD51" s="111"/>
      <c r="AE51" s="111"/>
      <c r="AF51" s="111"/>
      <c r="AG51" s="111"/>
      <c r="AH51" s="111"/>
      <c r="AI51" s="111"/>
      <c r="AJ51" s="111"/>
      <c r="AK51" s="111"/>
      <c r="AL51" s="111"/>
      <c r="AM51" s="111"/>
      <c r="AN51" s="111">
        <f>データ!$C$11</f>
        <v>41640</v>
      </c>
      <c r="AO51" s="111"/>
      <c r="AP51" s="111"/>
      <c r="AQ51" s="111"/>
      <c r="AR51" s="111"/>
      <c r="AS51" s="111"/>
      <c r="AT51" s="111"/>
      <c r="AU51" s="111"/>
      <c r="AV51" s="111"/>
      <c r="AW51" s="111"/>
      <c r="AX51" s="111"/>
      <c r="AY51" s="111"/>
      <c r="AZ51" s="111"/>
      <c r="BA51" s="111"/>
      <c r="BB51" s="111"/>
      <c r="BC51" s="111"/>
      <c r="BD51" s="111"/>
      <c r="BE51" s="111"/>
      <c r="BF51" s="111"/>
      <c r="BG51" s="111">
        <f>データ!$D$11</f>
        <v>42005</v>
      </c>
      <c r="BH51" s="111"/>
      <c r="BI51" s="111"/>
      <c r="BJ51" s="111"/>
      <c r="BK51" s="111"/>
      <c r="BL51" s="111"/>
      <c r="BM51" s="111"/>
      <c r="BN51" s="111"/>
      <c r="BO51" s="111"/>
      <c r="BP51" s="111"/>
      <c r="BQ51" s="111"/>
      <c r="BR51" s="111"/>
      <c r="BS51" s="111"/>
      <c r="BT51" s="111"/>
      <c r="BU51" s="111"/>
      <c r="BV51" s="111"/>
      <c r="BW51" s="111"/>
      <c r="BX51" s="111"/>
      <c r="BY51" s="111"/>
      <c r="BZ51" s="111">
        <f>データ!$E$11</f>
        <v>42370</v>
      </c>
      <c r="CA51" s="111"/>
      <c r="CB51" s="111"/>
      <c r="CC51" s="111"/>
      <c r="CD51" s="111"/>
      <c r="CE51" s="111"/>
      <c r="CF51" s="111"/>
      <c r="CG51" s="111"/>
      <c r="CH51" s="111"/>
      <c r="CI51" s="111"/>
      <c r="CJ51" s="111"/>
      <c r="CK51" s="111"/>
      <c r="CL51" s="111"/>
      <c r="CM51" s="111"/>
      <c r="CN51" s="111"/>
      <c r="CO51" s="111"/>
      <c r="CP51" s="111"/>
      <c r="CQ51" s="111"/>
      <c r="CR51" s="111"/>
      <c r="CS51" s="111">
        <f>データ!$F$11</f>
        <v>42736</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41275</v>
      </c>
      <c r="EM51" s="111"/>
      <c r="EN51" s="111"/>
      <c r="EO51" s="111"/>
      <c r="EP51" s="111"/>
      <c r="EQ51" s="111"/>
      <c r="ER51" s="111"/>
      <c r="ES51" s="111"/>
      <c r="ET51" s="111"/>
      <c r="EU51" s="111"/>
      <c r="EV51" s="111"/>
      <c r="EW51" s="111"/>
      <c r="EX51" s="111"/>
      <c r="EY51" s="111"/>
      <c r="EZ51" s="111"/>
      <c r="FA51" s="111"/>
      <c r="FB51" s="111"/>
      <c r="FC51" s="111"/>
      <c r="FD51" s="111"/>
      <c r="FE51" s="111">
        <f>データ!$C$11</f>
        <v>41640</v>
      </c>
      <c r="FF51" s="111"/>
      <c r="FG51" s="111"/>
      <c r="FH51" s="111"/>
      <c r="FI51" s="111"/>
      <c r="FJ51" s="111"/>
      <c r="FK51" s="111"/>
      <c r="FL51" s="111"/>
      <c r="FM51" s="111"/>
      <c r="FN51" s="111"/>
      <c r="FO51" s="111"/>
      <c r="FP51" s="111"/>
      <c r="FQ51" s="111"/>
      <c r="FR51" s="111"/>
      <c r="FS51" s="111"/>
      <c r="FT51" s="111"/>
      <c r="FU51" s="111"/>
      <c r="FV51" s="111"/>
      <c r="FW51" s="111"/>
      <c r="FX51" s="111">
        <f>データ!$D$11</f>
        <v>42005</v>
      </c>
      <c r="FY51" s="111"/>
      <c r="FZ51" s="111"/>
      <c r="GA51" s="111"/>
      <c r="GB51" s="111"/>
      <c r="GC51" s="111"/>
      <c r="GD51" s="111"/>
      <c r="GE51" s="111"/>
      <c r="GF51" s="111"/>
      <c r="GG51" s="111"/>
      <c r="GH51" s="111"/>
      <c r="GI51" s="111"/>
      <c r="GJ51" s="111"/>
      <c r="GK51" s="111"/>
      <c r="GL51" s="111"/>
      <c r="GM51" s="111"/>
      <c r="GN51" s="111"/>
      <c r="GO51" s="111"/>
      <c r="GP51" s="111"/>
      <c r="GQ51" s="111">
        <f>データ!$E$11</f>
        <v>42370</v>
      </c>
      <c r="GR51" s="111"/>
      <c r="GS51" s="111"/>
      <c r="GT51" s="111"/>
      <c r="GU51" s="111"/>
      <c r="GV51" s="111"/>
      <c r="GW51" s="111"/>
      <c r="GX51" s="111"/>
      <c r="GY51" s="111"/>
      <c r="GZ51" s="111"/>
      <c r="HA51" s="111"/>
      <c r="HB51" s="111"/>
      <c r="HC51" s="111"/>
      <c r="HD51" s="111"/>
      <c r="HE51" s="111"/>
      <c r="HF51" s="111"/>
      <c r="HG51" s="111"/>
      <c r="HH51" s="111"/>
      <c r="HI51" s="111"/>
      <c r="HJ51" s="111">
        <f>データ!$F$11</f>
        <v>42736</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41275</v>
      </c>
      <c r="JD51" s="111"/>
      <c r="JE51" s="111"/>
      <c r="JF51" s="111"/>
      <c r="JG51" s="111"/>
      <c r="JH51" s="111"/>
      <c r="JI51" s="111"/>
      <c r="JJ51" s="111"/>
      <c r="JK51" s="111"/>
      <c r="JL51" s="111"/>
      <c r="JM51" s="111"/>
      <c r="JN51" s="111"/>
      <c r="JO51" s="111"/>
      <c r="JP51" s="111"/>
      <c r="JQ51" s="111"/>
      <c r="JR51" s="111"/>
      <c r="JS51" s="111"/>
      <c r="JT51" s="111"/>
      <c r="JU51" s="111"/>
      <c r="JV51" s="111">
        <f>データ!$C$11</f>
        <v>41640</v>
      </c>
      <c r="JW51" s="111"/>
      <c r="JX51" s="111"/>
      <c r="JY51" s="111"/>
      <c r="JZ51" s="111"/>
      <c r="KA51" s="111"/>
      <c r="KB51" s="111"/>
      <c r="KC51" s="111"/>
      <c r="KD51" s="111"/>
      <c r="KE51" s="111"/>
      <c r="KF51" s="111"/>
      <c r="KG51" s="111"/>
      <c r="KH51" s="111"/>
      <c r="KI51" s="111"/>
      <c r="KJ51" s="111"/>
      <c r="KK51" s="111"/>
      <c r="KL51" s="111"/>
      <c r="KM51" s="111"/>
      <c r="KN51" s="111"/>
      <c r="KO51" s="111">
        <f>データ!$D$11</f>
        <v>42005</v>
      </c>
      <c r="KP51" s="111"/>
      <c r="KQ51" s="111"/>
      <c r="KR51" s="111"/>
      <c r="KS51" s="111"/>
      <c r="KT51" s="111"/>
      <c r="KU51" s="111"/>
      <c r="KV51" s="111"/>
      <c r="KW51" s="111"/>
      <c r="KX51" s="111"/>
      <c r="KY51" s="111"/>
      <c r="KZ51" s="111"/>
      <c r="LA51" s="111"/>
      <c r="LB51" s="111"/>
      <c r="LC51" s="111"/>
      <c r="LD51" s="111"/>
      <c r="LE51" s="111"/>
      <c r="LF51" s="111"/>
      <c r="LG51" s="111"/>
      <c r="LH51" s="111">
        <f>データ!$E$11</f>
        <v>42370</v>
      </c>
      <c r="LI51" s="111"/>
      <c r="LJ51" s="111"/>
      <c r="LK51" s="111"/>
      <c r="LL51" s="111"/>
      <c r="LM51" s="111"/>
      <c r="LN51" s="111"/>
      <c r="LO51" s="111"/>
      <c r="LP51" s="111"/>
      <c r="LQ51" s="111"/>
      <c r="LR51" s="111"/>
      <c r="LS51" s="111"/>
      <c r="LT51" s="111"/>
      <c r="LU51" s="111"/>
      <c r="LV51" s="111"/>
      <c r="LW51" s="111"/>
      <c r="LX51" s="111"/>
      <c r="LY51" s="111"/>
      <c r="LZ51" s="111"/>
      <c r="MA51" s="111">
        <f>データ!$F$11</f>
        <v>42736</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f>データ!BG7</f>
        <v>61</v>
      </c>
      <c r="FF52" s="118"/>
      <c r="FG52" s="118"/>
      <c r="FH52" s="118"/>
      <c r="FI52" s="118"/>
      <c r="FJ52" s="118"/>
      <c r="FK52" s="118"/>
      <c r="FL52" s="118"/>
      <c r="FM52" s="118"/>
      <c r="FN52" s="118"/>
      <c r="FO52" s="118"/>
      <c r="FP52" s="118"/>
      <c r="FQ52" s="118"/>
      <c r="FR52" s="118"/>
      <c r="FS52" s="118"/>
      <c r="FT52" s="118"/>
      <c r="FU52" s="118"/>
      <c r="FV52" s="118"/>
      <c r="FW52" s="118"/>
      <c r="FX52" s="118">
        <f>データ!BH7</f>
        <v>50</v>
      </c>
      <c r="FY52" s="118"/>
      <c r="FZ52" s="118"/>
      <c r="GA52" s="118"/>
      <c r="GB52" s="118"/>
      <c r="GC52" s="118"/>
      <c r="GD52" s="118"/>
      <c r="GE52" s="118"/>
      <c r="GF52" s="118"/>
      <c r="GG52" s="118"/>
      <c r="GH52" s="118"/>
      <c r="GI52" s="118"/>
      <c r="GJ52" s="118"/>
      <c r="GK52" s="118"/>
      <c r="GL52" s="118"/>
      <c r="GM52" s="118"/>
      <c r="GN52" s="118"/>
      <c r="GO52" s="118"/>
      <c r="GP52" s="118"/>
      <c r="GQ52" s="118">
        <f>データ!BI7</f>
        <v>66.5</v>
      </c>
      <c r="GR52" s="118"/>
      <c r="GS52" s="118"/>
      <c r="GT52" s="118"/>
      <c r="GU52" s="118"/>
      <c r="GV52" s="118"/>
      <c r="GW52" s="118"/>
      <c r="GX52" s="118"/>
      <c r="GY52" s="118"/>
      <c r="GZ52" s="118"/>
      <c r="HA52" s="118"/>
      <c r="HB52" s="118"/>
      <c r="HC52" s="118"/>
      <c r="HD52" s="118"/>
      <c r="HE52" s="118"/>
      <c r="HF52" s="118"/>
      <c r="HG52" s="118"/>
      <c r="HH52" s="118"/>
      <c r="HI52" s="118"/>
      <c r="HJ52" s="118">
        <f>データ!BJ7</f>
        <v>65.8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f>データ!BR7</f>
        <v>42039</v>
      </c>
      <c r="JW52" s="126"/>
      <c r="JX52" s="126"/>
      <c r="JY52" s="126"/>
      <c r="JZ52" s="126"/>
      <c r="KA52" s="126"/>
      <c r="KB52" s="126"/>
      <c r="KC52" s="126"/>
      <c r="KD52" s="126"/>
      <c r="KE52" s="126"/>
      <c r="KF52" s="126"/>
      <c r="KG52" s="126"/>
      <c r="KH52" s="126"/>
      <c r="KI52" s="126"/>
      <c r="KJ52" s="126"/>
      <c r="KK52" s="126"/>
      <c r="KL52" s="126"/>
      <c r="KM52" s="126"/>
      <c r="KN52" s="126"/>
      <c r="KO52" s="126">
        <f>データ!BS7</f>
        <v>42026</v>
      </c>
      <c r="KP52" s="126"/>
      <c r="KQ52" s="126"/>
      <c r="KR52" s="126"/>
      <c r="KS52" s="126"/>
      <c r="KT52" s="126"/>
      <c r="KU52" s="126"/>
      <c r="KV52" s="126"/>
      <c r="KW52" s="126"/>
      <c r="KX52" s="126"/>
      <c r="KY52" s="126"/>
      <c r="KZ52" s="126"/>
      <c r="LA52" s="126"/>
      <c r="LB52" s="126"/>
      <c r="LC52" s="126"/>
      <c r="LD52" s="126"/>
      <c r="LE52" s="126"/>
      <c r="LF52" s="126"/>
      <c r="LG52" s="126"/>
      <c r="LH52" s="126">
        <f>データ!BT7</f>
        <v>53740</v>
      </c>
      <c r="LI52" s="126"/>
      <c r="LJ52" s="126"/>
      <c r="LK52" s="126"/>
      <c r="LL52" s="126"/>
      <c r="LM52" s="126"/>
      <c r="LN52" s="126"/>
      <c r="LO52" s="126"/>
      <c r="LP52" s="126"/>
      <c r="LQ52" s="126"/>
      <c r="LR52" s="126"/>
      <c r="LS52" s="126"/>
      <c r="LT52" s="126"/>
      <c r="LU52" s="126"/>
      <c r="LV52" s="126"/>
      <c r="LW52" s="126"/>
      <c r="LX52" s="126"/>
      <c r="LY52" s="126"/>
      <c r="LZ52" s="126"/>
      <c r="MA52" s="126">
        <f>データ!BU7</f>
        <v>50900</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0" t="s">
        <v>142</v>
      </c>
      <c r="NE66" s="141"/>
      <c r="NF66" s="141"/>
      <c r="NG66" s="141"/>
      <c r="NH66" s="141"/>
      <c r="NI66" s="141"/>
      <c r="NJ66" s="141"/>
      <c r="NK66" s="141"/>
      <c r="NL66" s="141"/>
      <c r="NM66" s="141"/>
      <c r="NN66" s="141"/>
      <c r="NO66" s="141"/>
      <c r="NP66" s="141"/>
      <c r="NQ66" s="141"/>
      <c r="NR66" s="142"/>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0"/>
      <c r="NE67" s="141"/>
      <c r="NF67" s="141"/>
      <c r="NG67" s="141"/>
      <c r="NH67" s="141"/>
      <c r="NI67" s="141"/>
      <c r="NJ67" s="141"/>
      <c r="NK67" s="141"/>
      <c r="NL67" s="141"/>
      <c r="NM67" s="141"/>
      <c r="NN67" s="141"/>
      <c r="NO67" s="141"/>
      <c r="NP67" s="141"/>
      <c r="NQ67" s="141"/>
      <c r="NR67" s="142"/>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0"/>
      <c r="NE68" s="141"/>
      <c r="NF68" s="141"/>
      <c r="NG68" s="141"/>
      <c r="NH68" s="141"/>
      <c r="NI68" s="141"/>
      <c r="NJ68" s="141"/>
      <c r="NK68" s="141"/>
      <c r="NL68" s="141"/>
      <c r="NM68" s="141"/>
      <c r="NN68" s="141"/>
      <c r="NO68" s="141"/>
      <c r="NP68" s="141"/>
      <c r="NQ68" s="141"/>
      <c r="NR68" s="142"/>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0"/>
      <c r="NE69" s="141"/>
      <c r="NF69" s="141"/>
      <c r="NG69" s="141"/>
      <c r="NH69" s="141"/>
      <c r="NI69" s="141"/>
      <c r="NJ69" s="141"/>
      <c r="NK69" s="141"/>
      <c r="NL69" s="141"/>
      <c r="NM69" s="141"/>
      <c r="NN69" s="141"/>
      <c r="NO69" s="141"/>
      <c r="NP69" s="141"/>
      <c r="NQ69" s="141"/>
      <c r="NR69" s="142"/>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0"/>
      <c r="NE70" s="141"/>
      <c r="NF70" s="141"/>
      <c r="NG70" s="141"/>
      <c r="NH70" s="141"/>
      <c r="NI70" s="141"/>
      <c r="NJ70" s="141"/>
      <c r="NK70" s="141"/>
      <c r="NL70" s="141"/>
      <c r="NM70" s="141"/>
      <c r="NN70" s="141"/>
      <c r="NO70" s="141"/>
      <c r="NP70" s="141"/>
      <c r="NQ70" s="141"/>
      <c r="NR70" s="142"/>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0"/>
      <c r="NE71" s="141"/>
      <c r="NF71" s="141"/>
      <c r="NG71" s="141"/>
      <c r="NH71" s="141"/>
      <c r="NI71" s="141"/>
      <c r="NJ71" s="141"/>
      <c r="NK71" s="141"/>
      <c r="NL71" s="141"/>
      <c r="NM71" s="141"/>
      <c r="NN71" s="141"/>
      <c r="NO71" s="141"/>
      <c r="NP71" s="141"/>
      <c r="NQ71" s="141"/>
      <c r="NR71" s="142"/>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0"/>
      <c r="NE72" s="141"/>
      <c r="NF72" s="141"/>
      <c r="NG72" s="141"/>
      <c r="NH72" s="141"/>
      <c r="NI72" s="141"/>
      <c r="NJ72" s="141"/>
      <c r="NK72" s="141"/>
      <c r="NL72" s="141"/>
      <c r="NM72" s="141"/>
      <c r="NN72" s="141"/>
      <c r="NO72" s="141"/>
      <c r="NP72" s="141"/>
      <c r="NQ72" s="141"/>
      <c r="NR72" s="142"/>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0"/>
      <c r="NE73" s="141"/>
      <c r="NF73" s="141"/>
      <c r="NG73" s="141"/>
      <c r="NH73" s="141"/>
      <c r="NI73" s="141"/>
      <c r="NJ73" s="141"/>
      <c r="NK73" s="141"/>
      <c r="NL73" s="141"/>
      <c r="NM73" s="141"/>
      <c r="NN73" s="141"/>
      <c r="NO73" s="141"/>
      <c r="NP73" s="141"/>
      <c r="NQ73" s="141"/>
      <c r="NR73" s="142"/>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0"/>
      <c r="NE74" s="141"/>
      <c r="NF74" s="141"/>
      <c r="NG74" s="141"/>
      <c r="NH74" s="141"/>
      <c r="NI74" s="141"/>
      <c r="NJ74" s="141"/>
      <c r="NK74" s="141"/>
      <c r="NL74" s="141"/>
      <c r="NM74" s="141"/>
      <c r="NN74" s="141"/>
      <c r="NO74" s="141"/>
      <c r="NP74" s="141"/>
      <c r="NQ74" s="141"/>
      <c r="NR74" s="142"/>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0"/>
      <c r="NE75" s="141"/>
      <c r="NF75" s="141"/>
      <c r="NG75" s="141"/>
      <c r="NH75" s="141"/>
      <c r="NI75" s="141"/>
      <c r="NJ75" s="141"/>
      <c r="NK75" s="141"/>
      <c r="NL75" s="141"/>
      <c r="NM75" s="141"/>
      <c r="NN75" s="141"/>
      <c r="NO75" s="141"/>
      <c r="NP75" s="141"/>
      <c r="NQ75" s="141"/>
      <c r="NR75" s="142"/>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24597</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40"/>
      <c r="NE76" s="141"/>
      <c r="NF76" s="141"/>
      <c r="NG76" s="141"/>
      <c r="NH76" s="141"/>
      <c r="NI76" s="141"/>
      <c r="NJ76" s="141"/>
      <c r="NK76" s="141"/>
      <c r="NL76" s="141"/>
      <c r="NM76" s="141"/>
      <c r="NN76" s="141"/>
      <c r="NO76" s="141"/>
      <c r="NP76" s="141"/>
      <c r="NQ76" s="141"/>
      <c r="NR76" s="142"/>
    </row>
    <row r="77" spans="1:382" ht="13.5" customHeight="1">
      <c r="A77" s="2"/>
      <c r="B77" s="22"/>
      <c r="C77" s="4"/>
      <c r="D77" s="4"/>
      <c r="E77" s="4"/>
      <c r="F77" s="4"/>
      <c r="I77" s="146" t="s">
        <v>27</v>
      </c>
      <c r="J77" s="146"/>
      <c r="K77" s="146"/>
      <c r="L77" s="146"/>
      <c r="M77" s="146"/>
      <c r="N77" s="146"/>
      <c r="O77" s="146"/>
      <c r="P77" s="146"/>
      <c r="Q77" s="146"/>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6" t="s">
        <v>27</v>
      </c>
      <c r="GD77" s="146"/>
      <c r="GE77" s="146"/>
      <c r="GF77" s="146"/>
      <c r="GG77" s="146"/>
      <c r="GH77" s="146"/>
      <c r="GI77" s="146"/>
      <c r="GJ77" s="146"/>
      <c r="GK77" s="146"/>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6" t="s">
        <v>27</v>
      </c>
      <c r="JS77" s="146"/>
      <c r="JT77" s="146"/>
      <c r="JU77" s="146"/>
      <c r="JV77" s="146"/>
      <c r="JW77" s="146"/>
      <c r="JX77" s="146"/>
      <c r="JY77" s="146"/>
      <c r="JZ77" s="146"/>
      <c r="KA77" s="119" t="str">
        <f>データ!CZ7</f>
        <v>-</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40"/>
      <c r="NE77" s="141"/>
      <c r="NF77" s="141"/>
      <c r="NG77" s="141"/>
      <c r="NH77" s="141"/>
      <c r="NI77" s="141"/>
      <c r="NJ77" s="141"/>
      <c r="NK77" s="141"/>
      <c r="NL77" s="141"/>
      <c r="NM77" s="141"/>
      <c r="NN77" s="141"/>
      <c r="NO77" s="141"/>
      <c r="NP77" s="141"/>
      <c r="NQ77" s="141"/>
      <c r="NR77" s="142"/>
    </row>
    <row r="78" spans="1:382" ht="13.5" customHeight="1">
      <c r="A78" s="2"/>
      <c r="B78" s="22"/>
      <c r="C78" s="4"/>
      <c r="D78" s="4"/>
      <c r="E78" s="4"/>
      <c r="F78" s="4"/>
      <c r="I78" s="146" t="s">
        <v>29</v>
      </c>
      <c r="J78" s="146"/>
      <c r="K78" s="146"/>
      <c r="L78" s="146"/>
      <c r="M78" s="146"/>
      <c r="N78" s="146"/>
      <c r="O78" s="146"/>
      <c r="P78" s="146"/>
      <c r="Q78" s="146"/>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6" t="s">
        <v>29</v>
      </c>
      <c r="GD78" s="146"/>
      <c r="GE78" s="146"/>
      <c r="GF78" s="146"/>
      <c r="GG78" s="146"/>
      <c r="GH78" s="146"/>
      <c r="GI78" s="146"/>
      <c r="GJ78" s="146"/>
      <c r="GK78" s="146"/>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6" t="s">
        <v>29</v>
      </c>
      <c r="JS78" s="146"/>
      <c r="JT78" s="146"/>
      <c r="JU78" s="146"/>
      <c r="JV78" s="146"/>
      <c r="JW78" s="146"/>
      <c r="JX78" s="146"/>
      <c r="JY78" s="146"/>
      <c r="JZ78" s="146"/>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40"/>
      <c r="NE78" s="141"/>
      <c r="NF78" s="141"/>
      <c r="NG78" s="141"/>
      <c r="NH78" s="141"/>
      <c r="NI78" s="141"/>
      <c r="NJ78" s="141"/>
      <c r="NK78" s="141"/>
      <c r="NL78" s="141"/>
      <c r="NM78" s="141"/>
      <c r="NN78" s="141"/>
      <c r="NO78" s="141"/>
      <c r="NP78" s="141"/>
      <c r="NQ78" s="141"/>
      <c r="NR78" s="142"/>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0"/>
      <c r="NE79" s="141"/>
      <c r="NF79" s="141"/>
      <c r="NG79" s="141"/>
      <c r="NH79" s="141"/>
      <c r="NI79" s="141"/>
      <c r="NJ79" s="141"/>
      <c r="NK79" s="141"/>
      <c r="NL79" s="141"/>
      <c r="NM79" s="141"/>
      <c r="NN79" s="141"/>
      <c r="NO79" s="141"/>
      <c r="NP79" s="141"/>
      <c r="NQ79" s="141"/>
      <c r="NR79" s="142"/>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40"/>
      <c r="NE80" s="141"/>
      <c r="NF80" s="141"/>
      <c r="NG80" s="141"/>
      <c r="NH80" s="141"/>
      <c r="NI80" s="141"/>
      <c r="NJ80" s="141"/>
      <c r="NK80" s="141"/>
      <c r="NL80" s="141"/>
      <c r="NM80" s="141"/>
      <c r="NN80" s="141"/>
      <c r="NO80" s="141"/>
      <c r="NP80" s="141"/>
      <c r="NQ80" s="141"/>
      <c r="NR80" s="142"/>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40"/>
      <c r="NE81" s="141"/>
      <c r="NF81" s="141"/>
      <c r="NG81" s="141"/>
      <c r="NH81" s="141"/>
      <c r="NI81" s="141"/>
      <c r="NJ81" s="141"/>
      <c r="NK81" s="141"/>
      <c r="NL81" s="141"/>
      <c r="NM81" s="141"/>
      <c r="NN81" s="141"/>
      <c r="NO81" s="141"/>
      <c r="NP81" s="141"/>
      <c r="NQ81" s="141"/>
      <c r="NR81" s="142"/>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3"/>
      <c r="NE82" s="144"/>
      <c r="NF82" s="144"/>
      <c r="NG82" s="144"/>
      <c r="NH82" s="144"/>
      <c r="NI82" s="144"/>
      <c r="NJ82" s="144"/>
      <c r="NK82" s="144"/>
      <c r="NL82" s="144"/>
      <c r="NM82" s="144"/>
      <c r="NN82" s="144"/>
      <c r="NO82" s="144"/>
      <c r="NP82" s="144"/>
      <c r="NQ82" s="144"/>
      <c r="NR82" s="14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j5svAzzceqsS8IU2Go+eCIhCaSX33aMWsFyiPjIr6j5AXsSDHlCZ6brXsOTnnVAkl4JOOWYebgTdBzWLULu6g==" saltValue="UAJjU/m2in0XAo1XVuC6h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ND66:NR82"/>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U51:AM51"/>
    <mergeCell ref="AN51:BF51"/>
    <mergeCell ref="BG51:BY51"/>
    <mergeCell ref="BZ51:CR51"/>
    <mergeCell ref="CS51:DK51"/>
    <mergeCell ref="EL51:FD51"/>
    <mergeCell ref="FE51:FW51"/>
    <mergeCell ref="FX51:GP51"/>
    <mergeCell ref="ND49:NR64"/>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LH32:LZ32"/>
    <mergeCell ref="MA32:MS32"/>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50" t="s">
        <v>67</v>
      </c>
      <c r="I3" s="151"/>
      <c r="J3" s="151"/>
      <c r="K3" s="151"/>
      <c r="L3" s="151"/>
      <c r="M3" s="151"/>
      <c r="N3" s="151"/>
      <c r="O3" s="151"/>
      <c r="P3" s="151"/>
      <c r="Q3" s="151"/>
      <c r="R3" s="151"/>
      <c r="S3" s="151"/>
      <c r="T3" s="151"/>
      <c r="U3" s="151"/>
      <c r="V3" s="151"/>
      <c r="W3" s="151"/>
      <c r="X3" s="151"/>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c r="A4" s="49" t="s">
        <v>70</v>
      </c>
      <c r="B4" s="57"/>
      <c r="C4" s="57"/>
      <c r="D4" s="57"/>
      <c r="E4" s="57"/>
      <c r="F4" s="57"/>
      <c r="G4" s="57"/>
      <c r="H4" s="152"/>
      <c r="I4" s="153"/>
      <c r="J4" s="153"/>
      <c r="K4" s="153"/>
      <c r="L4" s="153"/>
      <c r="M4" s="153"/>
      <c r="N4" s="153"/>
      <c r="O4" s="153"/>
      <c r="P4" s="153"/>
      <c r="Q4" s="153"/>
      <c r="R4" s="153"/>
      <c r="S4" s="153"/>
      <c r="T4" s="153"/>
      <c r="U4" s="153"/>
      <c r="V4" s="153"/>
      <c r="W4" s="153"/>
      <c r="X4" s="153"/>
      <c r="Y4" s="147" t="s">
        <v>71</v>
      </c>
      <c r="Z4" s="148"/>
      <c r="AA4" s="148"/>
      <c r="AB4" s="148"/>
      <c r="AC4" s="148"/>
      <c r="AD4" s="148"/>
      <c r="AE4" s="148"/>
      <c r="AF4" s="148"/>
      <c r="AG4" s="148"/>
      <c r="AH4" s="148"/>
      <c r="AI4" s="149"/>
      <c r="AJ4" s="154" t="s">
        <v>72</v>
      </c>
      <c r="AK4" s="154"/>
      <c r="AL4" s="154"/>
      <c r="AM4" s="154"/>
      <c r="AN4" s="154"/>
      <c r="AO4" s="154"/>
      <c r="AP4" s="154"/>
      <c r="AQ4" s="154"/>
      <c r="AR4" s="154"/>
      <c r="AS4" s="154"/>
      <c r="AT4" s="154"/>
      <c r="AU4" s="155" t="s">
        <v>73</v>
      </c>
      <c r="AV4" s="154"/>
      <c r="AW4" s="154"/>
      <c r="AX4" s="154"/>
      <c r="AY4" s="154"/>
      <c r="AZ4" s="154"/>
      <c r="BA4" s="154"/>
      <c r="BB4" s="154"/>
      <c r="BC4" s="154"/>
      <c r="BD4" s="154"/>
      <c r="BE4" s="154"/>
      <c r="BF4" s="154" t="s">
        <v>74</v>
      </c>
      <c r="BG4" s="154"/>
      <c r="BH4" s="154"/>
      <c r="BI4" s="154"/>
      <c r="BJ4" s="154"/>
      <c r="BK4" s="154"/>
      <c r="BL4" s="154"/>
      <c r="BM4" s="154"/>
      <c r="BN4" s="154"/>
      <c r="BO4" s="154"/>
      <c r="BP4" s="154"/>
      <c r="BQ4" s="155" t="s">
        <v>75</v>
      </c>
      <c r="BR4" s="154"/>
      <c r="BS4" s="154"/>
      <c r="BT4" s="154"/>
      <c r="BU4" s="154"/>
      <c r="BV4" s="154"/>
      <c r="BW4" s="154"/>
      <c r="BX4" s="154"/>
      <c r="BY4" s="154"/>
      <c r="BZ4" s="154"/>
      <c r="CA4" s="154"/>
      <c r="CB4" s="154" t="s">
        <v>76</v>
      </c>
      <c r="CC4" s="154"/>
      <c r="CD4" s="154"/>
      <c r="CE4" s="154"/>
      <c r="CF4" s="154"/>
      <c r="CG4" s="154"/>
      <c r="CH4" s="154"/>
      <c r="CI4" s="154"/>
      <c r="CJ4" s="154"/>
      <c r="CK4" s="154"/>
      <c r="CL4" s="154"/>
      <c r="CM4" s="156" t="s">
        <v>77</v>
      </c>
      <c r="CN4" s="156" t="s">
        <v>78</v>
      </c>
      <c r="CO4" s="147" t="s">
        <v>79</v>
      </c>
      <c r="CP4" s="148"/>
      <c r="CQ4" s="148"/>
      <c r="CR4" s="148"/>
      <c r="CS4" s="148"/>
      <c r="CT4" s="148"/>
      <c r="CU4" s="148"/>
      <c r="CV4" s="148"/>
      <c r="CW4" s="148"/>
      <c r="CX4" s="148"/>
      <c r="CY4" s="149"/>
      <c r="CZ4" s="154" t="s">
        <v>80</v>
      </c>
      <c r="DA4" s="154"/>
      <c r="DB4" s="154"/>
      <c r="DC4" s="154"/>
      <c r="DD4" s="154"/>
      <c r="DE4" s="154"/>
      <c r="DF4" s="154"/>
      <c r="DG4" s="154"/>
      <c r="DH4" s="154"/>
      <c r="DI4" s="154"/>
      <c r="DJ4" s="154"/>
      <c r="DK4" s="147" t="s">
        <v>81</v>
      </c>
      <c r="DL4" s="148"/>
      <c r="DM4" s="148"/>
      <c r="DN4" s="148"/>
      <c r="DO4" s="148"/>
      <c r="DP4" s="148"/>
      <c r="DQ4" s="148"/>
      <c r="DR4" s="148"/>
      <c r="DS4" s="148"/>
      <c r="DT4" s="148"/>
      <c r="DU4" s="149"/>
    </row>
    <row r="5" spans="1:12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109</v>
      </c>
      <c r="AM5" s="59" t="s">
        <v>110</v>
      </c>
      <c r="AN5" s="59" t="s">
        <v>111</v>
      </c>
      <c r="AO5" s="59" t="s">
        <v>102</v>
      </c>
      <c r="AP5" s="59" t="s">
        <v>103</v>
      </c>
      <c r="AQ5" s="59" t="s">
        <v>104</v>
      </c>
      <c r="AR5" s="59" t="s">
        <v>105</v>
      </c>
      <c r="AS5" s="59" t="s">
        <v>106</v>
      </c>
      <c r="AT5" s="59" t="s">
        <v>107</v>
      </c>
      <c r="AU5" s="59" t="s">
        <v>108</v>
      </c>
      <c r="AV5" s="59" t="s">
        <v>98</v>
      </c>
      <c r="AW5" s="59" t="s">
        <v>99</v>
      </c>
      <c r="AX5" s="59" t="s">
        <v>110</v>
      </c>
      <c r="AY5" s="59" t="s">
        <v>101</v>
      </c>
      <c r="AZ5" s="59" t="s">
        <v>102</v>
      </c>
      <c r="BA5" s="59" t="s">
        <v>103</v>
      </c>
      <c r="BB5" s="59" t="s">
        <v>104</v>
      </c>
      <c r="BC5" s="59" t="s">
        <v>105</v>
      </c>
      <c r="BD5" s="59" t="s">
        <v>106</v>
      </c>
      <c r="BE5" s="59" t="s">
        <v>107</v>
      </c>
      <c r="BF5" s="59" t="s">
        <v>97</v>
      </c>
      <c r="BG5" s="59" t="s">
        <v>112</v>
      </c>
      <c r="BH5" s="59" t="s">
        <v>109</v>
      </c>
      <c r="BI5" s="59" t="s">
        <v>110</v>
      </c>
      <c r="BJ5" s="59" t="s">
        <v>101</v>
      </c>
      <c r="BK5" s="59" t="s">
        <v>102</v>
      </c>
      <c r="BL5" s="59" t="s">
        <v>103</v>
      </c>
      <c r="BM5" s="59" t="s">
        <v>104</v>
      </c>
      <c r="BN5" s="59" t="s">
        <v>105</v>
      </c>
      <c r="BO5" s="59" t="s">
        <v>106</v>
      </c>
      <c r="BP5" s="59" t="s">
        <v>107</v>
      </c>
      <c r="BQ5" s="59" t="s">
        <v>108</v>
      </c>
      <c r="BR5" s="59" t="s">
        <v>113</v>
      </c>
      <c r="BS5" s="59" t="s">
        <v>99</v>
      </c>
      <c r="BT5" s="59" t="s">
        <v>100</v>
      </c>
      <c r="BU5" s="59" t="s">
        <v>111</v>
      </c>
      <c r="BV5" s="59" t="s">
        <v>102</v>
      </c>
      <c r="BW5" s="59" t="s">
        <v>103</v>
      </c>
      <c r="BX5" s="59" t="s">
        <v>104</v>
      </c>
      <c r="BY5" s="59" t="s">
        <v>105</v>
      </c>
      <c r="BZ5" s="59" t="s">
        <v>106</v>
      </c>
      <c r="CA5" s="59" t="s">
        <v>107</v>
      </c>
      <c r="CB5" s="59" t="s">
        <v>97</v>
      </c>
      <c r="CC5" s="59" t="s">
        <v>98</v>
      </c>
      <c r="CD5" s="59" t="s">
        <v>99</v>
      </c>
      <c r="CE5" s="59" t="s">
        <v>100</v>
      </c>
      <c r="CF5" s="59" t="s">
        <v>111</v>
      </c>
      <c r="CG5" s="59" t="s">
        <v>102</v>
      </c>
      <c r="CH5" s="59" t="s">
        <v>103</v>
      </c>
      <c r="CI5" s="59" t="s">
        <v>104</v>
      </c>
      <c r="CJ5" s="59" t="s">
        <v>105</v>
      </c>
      <c r="CK5" s="59" t="s">
        <v>106</v>
      </c>
      <c r="CL5" s="59" t="s">
        <v>107</v>
      </c>
      <c r="CM5" s="157"/>
      <c r="CN5" s="157"/>
      <c r="CO5" s="59" t="s">
        <v>97</v>
      </c>
      <c r="CP5" s="59" t="s">
        <v>98</v>
      </c>
      <c r="CQ5" s="59" t="s">
        <v>114</v>
      </c>
      <c r="CR5" s="59" t="s">
        <v>110</v>
      </c>
      <c r="CS5" s="59" t="s">
        <v>111</v>
      </c>
      <c r="CT5" s="59" t="s">
        <v>102</v>
      </c>
      <c r="CU5" s="59" t="s">
        <v>103</v>
      </c>
      <c r="CV5" s="59" t="s">
        <v>104</v>
      </c>
      <c r="CW5" s="59" t="s">
        <v>105</v>
      </c>
      <c r="CX5" s="59" t="s">
        <v>106</v>
      </c>
      <c r="CY5" s="59" t="s">
        <v>107</v>
      </c>
      <c r="CZ5" s="59" t="s">
        <v>108</v>
      </c>
      <c r="DA5" s="59" t="s">
        <v>98</v>
      </c>
      <c r="DB5" s="59" t="s">
        <v>99</v>
      </c>
      <c r="DC5" s="59" t="s">
        <v>100</v>
      </c>
      <c r="DD5" s="59" t="s">
        <v>111</v>
      </c>
      <c r="DE5" s="59" t="s">
        <v>102</v>
      </c>
      <c r="DF5" s="59" t="s">
        <v>103</v>
      </c>
      <c r="DG5" s="59" t="s">
        <v>104</v>
      </c>
      <c r="DH5" s="59" t="s">
        <v>105</v>
      </c>
      <c r="DI5" s="59" t="s">
        <v>106</v>
      </c>
      <c r="DJ5" s="59" t="s">
        <v>44</v>
      </c>
      <c r="DK5" s="59" t="s">
        <v>108</v>
      </c>
      <c r="DL5" s="59" t="s">
        <v>113</v>
      </c>
      <c r="DM5" s="59" t="s">
        <v>99</v>
      </c>
      <c r="DN5" s="59" t="s">
        <v>110</v>
      </c>
      <c r="DO5" s="59" t="s">
        <v>111</v>
      </c>
      <c r="DP5" s="59" t="s">
        <v>102</v>
      </c>
      <c r="DQ5" s="59" t="s">
        <v>103</v>
      </c>
      <c r="DR5" s="59" t="s">
        <v>104</v>
      </c>
      <c r="DS5" s="59" t="s">
        <v>105</v>
      </c>
      <c r="DT5" s="59" t="s">
        <v>106</v>
      </c>
      <c r="DU5" s="59" t="s">
        <v>107</v>
      </c>
    </row>
    <row r="6" spans="1:125" s="66" customFormat="1">
      <c r="A6" s="49" t="s">
        <v>115</v>
      </c>
      <c r="B6" s="60">
        <f>B8</f>
        <v>2017</v>
      </c>
      <c r="C6" s="60">
        <f t="shared" ref="C6:X6" si="1">C8</f>
        <v>271004</v>
      </c>
      <c r="D6" s="60">
        <f t="shared" si="1"/>
        <v>47</v>
      </c>
      <c r="E6" s="60">
        <f t="shared" si="1"/>
        <v>14</v>
      </c>
      <c r="F6" s="60">
        <f t="shared" si="1"/>
        <v>0</v>
      </c>
      <c r="G6" s="60">
        <f t="shared" si="1"/>
        <v>27</v>
      </c>
      <c r="H6" s="60" t="str">
        <f>SUBSTITUTE(H8,"　","")</f>
        <v>大阪府大阪市</v>
      </c>
      <c r="I6" s="60" t="str">
        <f t="shared" si="1"/>
        <v>長堀バス駐車場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19</v>
      </c>
      <c r="S6" s="62" t="str">
        <f t="shared" si="1"/>
        <v>駅</v>
      </c>
      <c r="T6" s="62" t="str">
        <f t="shared" si="1"/>
        <v>有</v>
      </c>
      <c r="U6" s="63">
        <f t="shared" si="1"/>
        <v>5400</v>
      </c>
      <c r="V6" s="63">
        <f t="shared" si="1"/>
        <v>22</v>
      </c>
      <c r="W6" s="63">
        <f t="shared" si="1"/>
        <v>2000</v>
      </c>
      <c r="X6" s="62" t="str">
        <f t="shared" si="1"/>
        <v>利用料金制</v>
      </c>
      <c r="Y6" s="64" t="e">
        <f>IF(Y8="-",NA(),Y8)</f>
        <v>#N/A</v>
      </c>
      <c r="Z6" s="64">
        <f t="shared" ref="Z6:AH6" si="2">IF(Z8="-",NA(),Z8)</f>
        <v>256</v>
      </c>
      <c r="AA6" s="64">
        <f t="shared" si="2"/>
        <v>202</v>
      </c>
      <c r="AB6" s="64">
        <f t="shared" si="2"/>
        <v>303</v>
      </c>
      <c r="AC6" s="64">
        <f t="shared" si="2"/>
        <v>292</v>
      </c>
      <c r="AD6" s="64">
        <f t="shared" si="2"/>
        <v>410.7</v>
      </c>
      <c r="AE6" s="64">
        <f t="shared" si="2"/>
        <v>385.5</v>
      </c>
      <c r="AF6" s="64">
        <f t="shared" si="2"/>
        <v>419.4</v>
      </c>
      <c r="AG6" s="64">
        <f t="shared" si="2"/>
        <v>371</v>
      </c>
      <c r="AH6" s="64">
        <f t="shared" si="2"/>
        <v>509.2</v>
      </c>
      <c r="AI6" s="61" t="str">
        <f>IF(AI8="-","",IF(AI8="-","【-】","【"&amp;SUBSTITUTE(TEXT(AI8,"#,##0.0"),"-","△")&amp;"】"))</f>
        <v>【319.1】</v>
      </c>
      <c r="AJ6" s="64" t="e">
        <f>IF(AJ8="-",NA(),AJ8)</f>
        <v>#N/A</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t="e">
        <f>IF(AU8="-",NA(),AU8)</f>
        <v>#N/A</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t="e">
        <f>IF(BF8="-",NA(),BF8)</f>
        <v>#N/A</v>
      </c>
      <c r="BG6" s="64">
        <f t="shared" ref="BG6:BO6" si="5">IF(BG8="-",NA(),BG8)</f>
        <v>61</v>
      </c>
      <c r="BH6" s="64">
        <f t="shared" si="5"/>
        <v>50</v>
      </c>
      <c r="BI6" s="64">
        <f t="shared" si="5"/>
        <v>66.5</v>
      </c>
      <c r="BJ6" s="64">
        <f t="shared" si="5"/>
        <v>65.8</v>
      </c>
      <c r="BK6" s="64">
        <f t="shared" si="5"/>
        <v>37.6</v>
      </c>
      <c r="BL6" s="64">
        <f t="shared" si="5"/>
        <v>40.700000000000003</v>
      </c>
      <c r="BM6" s="64">
        <f t="shared" si="5"/>
        <v>38.200000000000003</v>
      </c>
      <c r="BN6" s="64">
        <f t="shared" si="5"/>
        <v>34.6</v>
      </c>
      <c r="BO6" s="64">
        <f t="shared" si="5"/>
        <v>37.6</v>
      </c>
      <c r="BP6" s="61" t="str">
        <f>IF(BP8="-","",IF(BP8="-","【-】","【"&amp;SUBSTITUTE(TEXT(BP8,"#,##0.0"),"-","△")&amp;"】"))</f>
        <v>【26.4】</v>
      </c>
      <c r="BQ6" s="65" t="e">
        <f>IF(BQ8="-",NA(),BQ8)</f>
        <v>#N/A</v>
      </c>
      <c r="BR6" s="65">
        <f t="shared" ref="BR6:BZ6" si="6">IF(BR8="-",NA(),BR8)</f>
        <v>42039</v>
      </c>
      <c r="BS6" s="65">
        <f t="shared" si="6"/>
        <v>42026</v>
      </c>
      <c r="BT6" s="65">
        <f t="shared" si="6"/>
        <v>53740</v>
      </c>
      <c r="BU6" s="65">
        <f t="shared" si="6"/>
        <v>50900</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116</v>
      </c>
      <c r="CM6" s="63" t="str">
        <f t="shared" ref="CM6:CN6" si="7">CM8</f>
        <v>-</v>
      </c>
      <c r="CN6" s="63">
        <f t="shared" si="7"/>
        <v>24597</v>
      </c>
      <c r="CO6" s="64"/>
      <c r="CP6" s="64"/>
      <c r="CQ6" s="64"/>
      <c r="CR6" s="64"/>
      <c r="CS6" s="64"/>
      <c r="CT6" s="64"/>
      <c r="CU6" s="64"/>
      <c r="CV6" s="64"/>
      <c r="CW6" s="64"/>
      <c r="CX6" s="64"/>
      <c r="CY6" s="61" t="s">
        <v>117</v>
      </c>
      <c r="CZ6" s="64" t="e">
        <f>IF(CZ8="-",NA(),CZ8)</f>
        <v>#N/A</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t="e">
        <f>IF(DK8="-",NA(),DK8)</f>
        <v>#N/A</v>
      </c>
      <c r="DL6" s="64">
        <f t="shared" ref="DL6:DT6" si="9">IF(DL8="-",NA(),DL8)</f>
        <v>213.6</v>
      </c>
      <c r="DM6" s="64">
        <f t="shared" si="9"/>
        <v>290.89999999999998</v>
      </c>
      <c r="DN6" s="64">
        <f t="shared" si="9"/>
        <v>277.3</v>
      </c>
      <c r="DO6" s="64">
        <f t="shared" si="9"/>
        <v>263.60000000000002</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118</v>
      </c>
      <c r="B7" s="60">
        <f t="shared" ref="B7:X7" si="10">B8</f>
        <v>2017</v>
      </c>
      <c r="C7" s="60">
        <f t="shared" si="10"/>
        <v>271004</v>
      </c>
      <c r="D7" s="60">
        <f t="shared" si="10"/>
        <v>47</v>
      </c>
      <c r="E7" s="60">
        <f t="shared" si="10"/>
        <v>14</v>
      </c>
      <c r="F7" s="60">
        <f t="shared" si="10"/>
        <v>0</v>
      </c>
      <c r="G7" s="60">
        <f t="shared" si="10"/>
        <v>27</v>
      </c>
      <c r="H7" s="60" t="str">
        <f t="shared" si="10"/>
        <v>大阪府　大阪市</v>
      </c>
      <c r="I7" s="60" t="str">
        <f t="shared" si="10"/>
        <v>長堀バス駐車場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19</v>
      </c>
      <c r="S7" s="62" t="str">
        <f t="shared" si="10"/>
        <v>駅</v>
      </c>
      <c r="T7" s="62" t="str">
        <f t="shared" si="10"/>
        <v>有</v>
      </c>
      <c r="U7" s="63">
        <f t="shared" si="10"/>
        <v>5400</v>
      </c>
      <c r="V7" s="63">
        <f t="shared" si="10"/>
        <v>22</v>
      </c>
      <c r="W7" s="63">
        <f t="shared" si="10"/>
        <v>2000</v>
      </c>
      <c r="X7" s="62" t="str">
        <f t="shared" si="10"/>
        <v>利用料金制</v>
      </c>
      <c r="Y7" s="64" t="str">
        <f>Y8</f>
        <v>-</v>
      </c>
      <c r="Z7" s="64">
        <f t="shared" ref="Z7:AH7" si="11">Z8</f>
        <v>256</v>
      </c>
      <c r="AA7" s="64">
        <f t="shared" si="11"/>
        <v>202</v>
      </c>
      <c r="AB7" s="64">
        <f t="shared" si="11"/>
        <v>303</v>
      </c>
      <c r="AC7" s="64">
        <f t="shared" si="11"/>
        <v>292</v>
      </c>
      <c r="AD7" s="64">
        <f t="shared" si="11"/>
        <v>410.7</v>
      </c>
      <c r="AE7" s="64">
        <f t="shared" si="11"/>
        <v>385.5</v>
      </c>
      <c r="AF7" s="64">
        <f t="shared" si="11"/>
        <v>419.4</v>
      </c>
      <c r="AG7" s="64">
        <f t="shared" si="11"/>
        <v>371</v>
      </c>
      <c r="AH7" s="64">
        <f t="shared" si="11"/>
        <v>509.2</v>
      </c>
      <c r="AI7" s="61"/>
      <c r="AJ7" s="64" t="str">
        <f>AJ8</f>
        <v>-</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t="str">
        <f>AU8</f>
        <v>-</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t="str">
        <f>BF8</f>
        <v>-</v>
      </c>
      <c r="BG7" s="64">
        <f t="shared" ref="BG7:BO7" si="14">BG8</f>
        <v>61</v>
      </c>
      <c r="BH7" s="64">
        <f t="shared" si="14"/>
        <v>50</v>
      </c>
      <c r="BI7" s="64">
        <f t="shared" si="14"/>
        <v>66.5</v>
      </c>
      <c r="BJ7" s="64">
        <f t="shared" si="14"/>
        <v>65.8</v>
      </c>
      <c r="BK7" s="64">
        <f t="shared" si="14"/>
        <v>37.6</v>
      </c>
      <c r="BL7" s="64">
        <f t="shared" si="14"/>
        <v>40.700000000000003</v>
      </c>
      <c r="BM7" s="64">
        <f t="shared" si="14"/>
        <v>38.200000000000003</v>
      </c>
      <c r="BN7" s="64">
        <f t="shared" si="14"/>
        <v>34.6</v>
      </c>
      <c r="BO7" s="64">
        <f t="shared" si="14"/>
        <v>37.6</v>
      </c>
      <c r="BP7" s="61"/>
      <c r="BQ7" s="65" t="str">
        <f>BQ8</f>
        <v>-</v>
      </c>
      <c r="BR7" s="65">
        <f t="shared" ref="BR7:BZ7" si="15">BR8</f>
        <v>42039</v>
      </c>
      <c r="BS7" s="65">
        <f t="shared" si="15"/>
        <v>42026</v>
      </c>
      <c r="BT7" s="65">
        <f t="shared" si="15"/>
        <v>53740</v>
      </c>
      <c r="BU7" s="65">
        <f t="shared" si="15"/>
        <v>50900</v>
      </c>
      <c r="BV7" s="65">
        <f t="shared" si="15"/>
        <v>6777</v>
      </c>
      <c r="BW7" s="65">
        <f t="shared" si="15"/>
        <v>7496</v>
      </c>
      <c r="BX7" s="65">
        <f t="shared" si="15"/>
        <v>6967</v>
      </c>
      <c r="BY7" s="65">
        <f t="shared" si="15"/>
        <v>7138</v>
      </c>
      <c r="BZ7" s="65">
        <f t="shared" si="15"/>
        <v>8131</v>
      </c>
      <c r="CA7" s="63"/>
      <c r="CB7" s="64" t="s">
        <v>119</v>
      </c>
      <c r="CC7" s="64" t="s">
        <v>119</v>
      </c>
      <c r="CD7" s="64" t="s">
        <v>119</v>
      </c>
      <c r="CE7" s="64" t="s">
        <v>119</v>
      </c>
      <c r="CF7" s="64" t="s">
        <v>119</v>
      </c>
      <c r="CG7" s="64" t="s">
        <v>119</v>
      </c>
      <c r="CH7" s="64" t="s">
        <v>119</v>
      </c>
      <c r="CI7" s="64" t="s">
        <v>119</v>
      </c>
      <c r="CJ7" s="64" t="s">
        <v>119</v>
      </c>
      <c r="CK7" s="64" t="s">
        <v>120</v>
      </c>
      <c r="CL7" s="61"/>
      <c r="CM7" s="63" t="str">
        <f>CM8</f>
        <v>-</v>
      </c>
      <c r="CN7" s="63">
        <f>CN8</f>
        <v>24597</v>
      </c>
      <c r="CO7" s="64" t="s">
        <v>119</v>
      </c>
      <c r="CP7" s="64" t="s">
        <v>119</v>
      </c>
      <c r="CQ7" s="64" t="s">
        <v>119</v>
      </c>
      <c r="CR7" s="64" t="s">
        <v>119</v>
      </c>
      <c r="CS7" s="64" t="s">
        <v>119</v>
      </c>
      <c r="CT7" s="64" t="s">
        <v>119</v>
      </c>
      <c r="CU7" s="64" t="s">
        <v>119</v>
      </c>
      <c r="CV7" s="64" t="s">
        <v>119</v>
      </c>
      <c r="CW7" s="64" t="s">
        <v>119</v>
      </c>
      <c r="CX7" s="64" t="s">
        <v>121</v>
      </c>
      <c r="CY7" s="61"/>
      <c r="CZ7" s="64" t="str">
        <f>CZ8</f>
        <v>-</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t="str">
        <f>DK8</f>
        <v>-</v>
      </c>
      <c r="DL7" s="64">
        <f t="shared" ref="DL7:DT7" si="17">DL8</f>
        <v>213.6</v>
      </c>
      <c r="DM7" s="64">
        <f t="shared" si="17"/>
        <v>290.89999999999998</v>
      </c>
      <c r="DN7" s="64">
        <f t="shared" si="17"/>
        <v>277.3</v>
      </c>
      <c r="DO7" s="64">
        <f t="shared" si="17"/>
        <v>263.60000000000002</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271004</v>
      </c>
      <c r="D8" s="67">
        <v>47</v>
      </c>
      <c r="E8" s="67">
        <v>14</v>
      </c>
      <c r="F8" s="67">
        <v>0</v>
      </c>
      <c r="G8" s="67">
        <v>27</v>
      </c>
      <c r="H8" s="67" t="s">
        <v>122</v>
      </c>
      <c r="I8" s="67" t="s">
        <v>123</v>
      </c>
      <c r="J8" s="67" t="s">
        <v>124</v>
      </c>
      <c r="K8" s="67" t="s">
        <v>125</v>
      </c>
      <c r="L8" s="67" t="s">
        <v>126</v>
      </c>
      <c r="M8" s="67" t="s">
        <v>127</v>
      </c>
      <c r="N8" s="67" t="s">
        <v>128</v>
      </c>
      <c r="O8" s="68" t="s">
        <v>129</v>
      </c>
      <c r="P8" s="69" t="s">
        <v>130</v>
      </c>
      <c r="Q8" s="69" t="s">
        <v>131</v>
      </c>
      <c r="R8" s="70">
        <v>19</v>
      </c>
      <c r="S8" s="69" t="s">
        <v>132</v>
      </c>
      <c r="T8" s="69" t="s">
        <v>133</v>
      </c>
      <c r="U8" s="70">
        <v>5400</v>
      </c>
      <c r="V8" s="70">
        <v>22</v>
      </c>
      <c r="W8" s="70">
        <v>2000</v>
      </c>
      <c r="X8" s="69" t="s">
        <v>134</v>
      </c>
      <c r="Y8" s="71" t="s">
        <v>126</v>
      </c>
      <c r="Z8" s="71">
        <v>256</v>
      </c>
      <c r="AA8" s="71">
        <v>202</v>
      </c>
      <c r="AB8" s="71">
        <v>303</v>
      </c>
      <c r="AC8" s="71">
        <v>292</v>
      </c>
      <c r="AD8" s="71">
        <v>410.7</v>
      </c>
      <c r="AE8" s="71">
        <v>385.5</v>
      </c>
      <c r="AF8" s="71">
        <v>419.4</v>
      </c>
      <c r="AG8" s="71">
        <v>371</v>
      </c>
      <c r="AH8" s="71">
        <v>509.2</v>
      </c>
      <c r="AI8" s="68">
        <v>319.10000000000002</v>
      </c>
      <c r="AJ8" s="71" t="s">
        <v>126</v>
      </c>
      <c r="AK8" s="71">
        <v>0</v>
      </c>
      <c r="AL8" s="71">
        <v>0</v>
      </c>
      <c r="AM8" s="71">
        <v>0</v>
      </c>
      <c r="AN8" s="71">
        <v>0</v>
      </c>
      <c r="AO8" s="71">
        <v>4.5999999999999996</v>
      </c>
      <c r="AP8" s="71">
        <v>3.5</v>
      </c>
      <c r="AQ8" s="71">
        <v>3.2</v>
      </c>
      <c r="AR8" s="71">
        <v>2.9</v>
      </c>
      <c r="AS8" s="71">
        <v>6</v>
      </c>
      <c r="AT8" s="68">
        <v>5.6</v>
      </c>
      <c r="AU8" s="72" t="s">
        <v>126</v>
      </c>
      <c r="AV8" s="72">
        <v>0</v>
      </c>
      <c r="AW8" s="72">
        <v>0</v>
      </c>
      <c r="AX8" s="72">
        <v>0</v>
      </c>
      <c r="AY8" s="72">
        <v>0</v>
      </c>
      <c r="AZ8" s="72">
        <v>27</v>
      </c>
      <c r="BA8" s="72">
        <v>23</v>
      </c>
      <c r="BB8" s="72">
        <v>22</v>
      </c>
      <c r="BC8" s="72">
        <v>16</v>
      </c>
      <c r="BD8" s="72">
        <v>21</v>
      </c>
      <c r="BE8" s="72">
        <v>37</v>
      </c>
      <c r="BF8" s="71" t="s">
        <v>126</v>
      </c>
      <c r="BG8" s="71">
        <v>61</v>
      </c>
      <c r="BH8" s="71">
        <v>50</v>
      </c>
      <c r="BI8" s="71">
        <v>66.5</v>
      </c>
      <c r="BJ8" s="71">
        <v>65.8</v>
      </c>
      <c r="BK8" s="71">
        <v>37.6</v>
      </c>
      <c r="BL8" s="71">
        <v>40.700000000000003</v>
      </c>
      <c r="BM8" s="71">
        <v>38.200000000000003</v>
      </c>
      <c r="BN8" s="71">
        <v>34.6</v>
      </c>
      <c r="BO8" s="71">
        <v>37.6</v>
      </c>
      <c r="BP8" s="68">
        <v>26.4</v>
      </c>
      <c r="BQ8" s="72" t="s">
        <v>126</v>
      </c>
      <c r="BR8" s="72">
        <v>42039</v>
      </c>
      <c r="BS8" s="72">
        <v>42026</v>
      </c>
      <c r="BT8" s="73">
        <v>53740</v>
      </c>
      <c r="BU8" s="73">
        <v>50900</v>
      </c>
      <c r="BV8" s="72">
        <v>6777</v>
      </c>
      <c r="BW8" s="72">
        <v>7496</v>
      </c>
      <c r="BX8" s="72">
        <v>6967</v>
      </c>
      <c r="BY8" s="72">
        <v>7138</v>
      </c>
      <c r="BZ8" s="72">
        <v>8131</v>
      </c>
      <c r="CA8" s="70">
        <v>15069</v>
      </c>
      <c r="CB8" s="71" t="s">
        <v>126</v>
      </c>
      <c r="CC8" s="71" t="s">
        <v>126</v>
      </c>
      <c r="CD8" s="71" t="s">
        <v>126</v>
      </c>
      <c r="CE8" s="71" t="s">
        <v>126</v>
      </c>
      <c r="CF8" s="71" t="s">
        <v>126</v>
      </c>
      <c r="CG8" s="71" t="s">
        <v>126</v>
      </c>
      <c r="CH8" s="71" t="s">
        <v>126</v>
      </c>
      <c r="CI8" s="71" t="s">
        <v>126</v>
      </c>
      <c r="CJ8" s="71" t="s">
        <v>126</v>
      </c>
      <c r="CK8" s="71" t="s">
        <v>126</v>
      </c>
      <c r="CL8" s="68" t="s">
        <v>126</v>
      </c>
      <c r="CM8" s="70" t="s">
        <v>126</v>
      </c>
      <c r="CN8" s="70">
        <v>24597</v>
      </c>
      <c r="CO8" s="71" t="s">
        <v>126</v>
      </c>
      <c r="CP8" s="71" t="s">
        <v>126</v>
      </c>
      <c r="CQ8" s="71" t="s">
        <v>126</v>
      </c>
      <c r="CR8" s="71" t="s">
        <v>126</v>
      </c>
      <c r="CS8" s="71" t="s">
        <v>126</v>
      </c>
      <c r="CT8" s="71" t="s">
        <v>126</v>
      </c>
      <c r="CU8" s="71" t="s">
        <v>126</v>
      </c>
      <c r="CV8" s="71" t="s">
        <v>126</v>
      </c>
      <c r="CW8" s="71" t="s">
        <v>126</v>
      </c>
      <c r="CX8" s="71" t="s">
        <v>126</v>
      </c>
      <c r="CY8" s="68" t="s">
        <v>126</v>
      </c>
      <c r="CZ8" s="71" t="s">
        <v>126</v>
      </c>
      <c r="DA8" s="71">
        <v>0</v>
      </c>
      <c r="DB8" s="71">
        <v>0</v>
      </c>
      <c r="DC8" s="71">
        <v>0</v>
      </c>
      <c r="DD8" s="71">
        <v>0</v>
      </c>
      <c r="DE8" s="71">
        <v>84.4</v>
      </c>
      <c r="DF8" s="71">
        <v>78.400000000000006</v>
      </c>
      <c r="DG8" s="71">
        <v>70.5</v>
      </c>
      <c r="DH8" s="71">
        <v>59.2</v>
      </c>
      <c r="DI8" s="71">
        <v>62.4</v>
      </c>
      <c r="DJ8" s="68">
        <v>120.3</v>
      </c>
      <c r="DK8" s="71" t="s">
        <v>126</v>
      </c>
      <c r="DL8" s="71">
        <v>213.6</v>
      </c>
      <c r="DM8" s="71">
        <v>290.89999999999998</v>
      </c>
      <c r="DN8" s="71">
        <v>277.3</v>
      </c>
      <c r="DO8" s="71">
        <v>263.60000000000002</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石川　克也</cp:lastModifiedBy>
  <cp:lastPrinted>2019-01-23T07:19:51Z</cp:lastPrinted>
  <dcterms:created xsi:type="dcterms:W3CDTF">2018-12-07T10:32:53Z</dcterms:created>
  <dcterms:modified xsi:type="dcterms:W3CDTF">2019-01-23T07:22:20Z</dcterms:modified>
  <cp:category/>
</cp:coreProperties>
</file>