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5hQs1knGZ1WtAchrZ8QrgUSYyHknD6xc6SVKGZL3qH31gH+9TbnWprc5LMZauQBa4XS8UM90bKKZIEU1nvvpQ==" workbookSaltValue="n4YUvx3kzakeE5pl+PY2kQ==" workbookSpinCount="100000" lockStructure="1"/>
  <bookViews>
    <workbookView xWindow="0" yWindow="0" windowWidth="15360" windowHeight="7632"/>
  </bookViews>
  <sheets>
    <sheet name="法非適用_駐車場整備事業" sheetId="4" r:id="rId1"/>
    <sheet name="データ" sheetId="5" state="hidden" r:id="rId2"/>
  </sheet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BZ76" i="4"/>
  <c r="CS30" i="4"/>
  <c r="C11" i="5"/>
  <c r="D11" i="5"/>
  <c r="E11" i="5"/>
  <c r="B11" i="5"/>
  <c r="BZ30" i="4" l="1"/>
  <c r="BK76" i="4"/>
  <c r="LH51" i="4"/>
  <c r="LT76" i="4"/>
  <c r="GQ51" i="4"/>
  <c r="LH30" i="4"/>
  <c r="IE76" i="4"/>
  <c r="GQ30" i="4"/>
  <c r="BZ51" i="4"/>
  <c r="HP76" i="4"/>
  <c r="BG30" i="4"/>
  <c r="FX30" i="4"/>
  <c r="AV76" i="4"/>
  <c r="KO51" i="4"/>
  <c r="FX51" i="4"/>
  <c r="KO30" i="4"/>
  <c r="LE76" i="4"/>
  <c r="BG51" i="4"/>
  <c r="KP76" i="4"/>
  <c r="HA76" i="4"/>
  <c r="AN51" i="4"/>
  <c r="FE30" i="4"/>
  <c r="AN30" i="4"/>
  <c r="AG76" i="4"/>
  <c r="JV30" i="4"/>
  <c r="JV51" i="4"/>
  <c r="FE51" i="4"/>
  <c r="R76" i="4"/>
  <c r="KA76" i="4"/>
  <c r="EL51" i="4"/>
  <c r="JC30" i="4"/>
  <c r="GL76" i="4"/>
  <c r="U51" i="4"/>
  <c r="EL30" i="4"/>
  <c r="U30" i="4"/>
  <c r="JC51"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<sst xmlns="http://schemas.openxmlformats.org/spreadsheetml/2006/main" count="287" uniqueCount="142">
  <si>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</si>
  <si>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</si>
  <si>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</si>
  <si>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</si>
  <si>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</si>
  <si>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</si>
  <si>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</si>
  <si>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</si>
  <si>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</si>
  <si>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</si>
  <si>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</si>
  <si>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</si>
  <si>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</si>
  <si>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</si>
  <si>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</si>
  <si>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</si>
  <si>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</si>
  <si>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</si>
  <si>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</si>
  <si>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</si>
  <si>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</si>
  <si>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</si>
  <si>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</si>
  <si>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</si>
  <si>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</si>
  <si>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</si>
  <si>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</si>
  <si>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</si>
  <si>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</si>
  <si>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</si>
  <si>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</si>
  <si>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</si>
  <si>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</si>
  <si>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</si>
  <si>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</si>
  <si>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</si>
  <si>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</si>
  <si>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</si>
  <si>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</si>
  <si>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</si>
  <si>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</si>
  <si>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</si>
  <si>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</si>
  <si>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</si>
  <si>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</si>
  <si>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</si>
  <si>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</si>
  <si>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</si>
  <si>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</si>
  <si>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</si>
  <si>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</si>
  <si>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</si>
  <si>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</si>
  <si>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</si>
  <si>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</si>
  <si>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</si>
  <si>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</si>
  <si>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</si>
  <si>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</si>
  <si>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</si>
  <si>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</si>
  <si>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</si>
  <si>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</si>
  <si>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</si>
  <si>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</si>
  <si>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</si>
  <si>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</si>
  <si>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</si>
  <si>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</si>
  <si>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</si>
  <si>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</si>
  <si>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</si>
  <si>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</si>
  <si>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</si>
  <si>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</si>
  <si>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</si>
  <si>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</si>
  <si>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</si>
  <si>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</si>
  <si>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</si>
  <si>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</si>
  <si>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</si>
  <si>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</si>
  <si>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</si>
  <si>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</si>
  <si>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</si>
  <si>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</si>
  <si>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</si>
  <si>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</si>
  <si>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</si>
  <si>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</si>
  <si>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</si>
  <si>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</si>
  <si>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</si>
  <si>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</si>
  <si>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</si>
  <si>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</si>
  <si>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</si>
  <si>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</si>
  <si>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</si>
  <si>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</si>
  <si>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</si>
  <si>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</si>
  <si>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</si>
  <si>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</si>
  <si>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</si>
  <si>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</si>
  <si>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</si>
  <si>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</si>
  <si>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</si>
  <si>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</si>
  <si>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当該値(N-1)</t>
    <phoneticPr fontId="5"/>
  </si>
  <si>
    <t>当該値(N-4)</t>
    <phoneticPr fontId="5"/>
  </si>
  <si>
    <t>当該値(N)</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</si>
  <si>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</si>
  <si>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</si>
  <si>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</si>
  <si>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</si>
  <si>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</si>
  <si>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</si>
  <si>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兵庫県　神戸市</t>
  </si>
  <si>
    <t>三宮駐車場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</si>
  <si>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</si>
  <si>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</si>
  <si>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</si>
  <si>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</si>
  <si>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</si>
  <si>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</si>
  <si>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</si>
  <si>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</si>
  <si>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</si>
  <si>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</si>
  <si>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</si>
  <si>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</si>
  <si>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</si>
  <si>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</si>
  <si>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</si>
  <si>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</si>
  <si>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の規模が最も大きいこと、供用開始から約50年が経過することから、⑧設備投資見込額は高いが、建設費（約60億円）に対する割合では他の駐車場と比較して小さい。今後の駐車場運営を行っていくにあたって、健全性を維持するためにも計画的な設備投資を行う必要がある。⑩企業債残高対料金収入比率は平成27年度より0となっている。</t>
    <rPh sb="52" eb="53">
      <t>ヤク</t>
    </rPh>
    <rPh sb="55" eb="56">
      <t>オク</t>
    </rPh>
    <phoneticPr fontId="5"/>
  </si>
  <si>
    <r>
      <t>①収益的収支比率について、平成28年度は大規模修繕費の増加の影響で赤字に転じたが平成29年度は黒字である。また、④売上高GOP比率、⑤EBITDAは類似施設と比べても高く、長期的に見ると安定している。②他会計補助金比率は、平均よりもやや高い。</t>
    </r>
    <r>
      <rPr>
        <sz val="11"/>
        <color theme="1"/>
        <rFont val="ＭＳ ゴシック"/>
        <family val="3"/>
        <charset val="128"/>
      </rPr>
      <t xml:space="preserve">
</t>
    </r>
    <rPh sb="20" eb="23">
      <t>ダイキボ</t>
    </rPh>
    <rPh sb="23" eb="26">
      <t>シュウゼンヒ</t>
    </rPh>
    <rPh sb="27" eb="29">
      <t>ゾウカ</t>
    </rPh>
    <rPh sb="30" eb="32">
      <t>エイキョウ</t>
    </rPh>
    <rPh sb="40" eb="42">
      <t>ヘイセイ</t>
    </rPh>
    <rPh sb="44" eb="46">
      <t>ネンド</t>
    </rPh>
    <rPh sb="47" eb="49">
      <t>クロジ</t>
    </rPh>
    <rPh sb="111" eb="113">
      <t>ヘイキン</t>
    </rPh>
    <rPh sb="118" eb="119">
      <t>タカ</t>
    </rPh>
    <phoneticPr fontId="5"/>
  </si>
  <si>
    <r>
      <t>⑪稼働率について、他の類似施設と比べると、下回っている状態である。周辺施設への営業活動等、引き続き指定管理者と連携しながら利用台数の増加を目指していく</t>
    </r>
    <r>
      <rPr>
        <sz val="11"/>
        <color theme="1"/>
        <rFont val="ＭＳ ゴシック"/>
        <family val="3"/>
        <charset val="128"/>
      </rPr>
      <t>。</t>
    </r>
    <rPh sb="33" eb="35">
      <t>シュウヘン</t>
    </rPh>
    <rPh sb="35" eb="37">
      <t>シセツ</t>
    </rPh>
    <rPh sb="39" eb="41">
      <t>エイギョウ</t>
    </rPh>
    <rPh sb="41" eb="44">
      <t>カツドウトウ</t>
    </rPh>
    <rPh sb="49" eb="51">
      <t>シテイ</t>
    </rPh>
    <rPh sb="51" eb="53">
      <t>カンリ</t>
    </rPh>
    <rPh sb="53" eb="54">
      <t>シャ</t>
    </rPh>
    <rPh sb="55" eb="57">
      <t>レンケイ</t>
    </rPh>
    <phoneticPr fontId="5"/>
  </si>
  <si>
    <r>
      <t>都心部の駐車場であり、市営駐車場事業全体に与える影響は大きい。都心三宮再整備に伴う周辺土地利用環境の変化も踏まえ、引き続き指定管理者と連携しながら、収益の増加及び安定化を目指</t>
    </r>
    <r>
      <rPr>
        <sz val="11"/>
        <rFont val="ＭＳ ゴシック"/>
        <family val="3"/>
        <charset val="128"/>
      </rPr>
      <t>していく。</t>
    </r>
    <rPh sb="77" eb="79">
      <t>ゾウカ</t>
    </rPh>
    <rPh sb="79" eb="80">
      <t>オヨ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</si>
</sst>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190.1</c:v>
                </c:pt>
                <c:pt idx="1">
                  <c:v>129.1</c:v>
                </c:pt>
                <c:pt idx="2">
                  <c:v>100.4</c:v>
                </c:pt>
                <c:pt idx="3">
                  <c:v>80.599999999999994</c:v>
                </c:pt>
                <c:pt idx="4">
                  <c:v>137.6</c:v>
                </c:pt>
              </c:numCache>
            </c:numRef>
          </c:val>
          <c:extLst xmlns:c16r2="http://schemas.microsoft.com/office/drawing/2015/06/chart">
            <c:ext xmlns:c16="http://schemas.microsoft.com/office/drawing/2014/chart" uri="{C3380CC4-5D6E-409C-BE32-E72D297353CC}">
              <c16:uniqueId val="{00000000-6322-4FFB-A5D6-448467245C3E}"/>
            </c:ext>
          </c:extLst>
        </c:ser>
        <c:dLbls>
          <c:showLegendKey val="0"/>
          <c:showVal val="0"/>
          <c:showCatName val="0"/>
          <c:showSerName val="0"/>
          <c:showPercent val="0"/>
          <c:showBubbleSize val="0"/>
        </c:dLbls>
        <c:gapWidth val="150"/>
        <c:axId val="45758720"/>
        <c:axId val="4576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6322-4FFB-A5D6-448467245C3E}"/>
            </c:ext>
          </c:extLst>
        </c:ser>
        <c:dLbls>
          <c:showLegendKey val="0"/>
          <c:showVal val="0"/>
          <c:showCatName val="0"/>
          <c:showSerName val="0"/>
          <c:showPercent val="0"/>
          <c:showBubbleSize val="0"/>
        </c:dLbls>
        <c:marker val="1"/>
        <c:smooth val="0"/>
        <c:axId val="45758720"/>
        <c:axId val="45760896"/>
      </c:lineChart>
      <c:dateAx>
        <c:axId val="45758720"/>
        <c:scaling>
          <c:orientation val="minMax"/>
        </c:scaling>
        <c:delete val="1"/>
        <c:axPos val="b"/>
        <c:numFmt formatCode="ge" sourceLinked="1"/>
        <c:majorTickMark val="none"/>
        <c:minorTickMark val="none"/>
        <c:tickLblPos val="none"/>
        <c:crossAx val="45760896"/>
        <c:crosses val="autoZero"/>
        <c:auto val="1"/>
        <c:lblOffset val="100"/>
        <c:baseTimeUnit val="years"/>
      </c:dateAx>
      <c:valAx>
        <c:axId val="4576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5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14.9</c:v>
                </c:pt>
                <c:pt idx="1">
                  <c:v>7.2</c:v>
                </c:pt>
                <c:pt idx="2">
                  <c:v>0</c:v>
                </c:pt>
                <c:pt idx="3">
                  <c:v>0</c:v>
                </c:pt>
                <c:pt idx="4">
                  <c:v>0</c:v>
                </c:pt>
              </c:numCache>
            </c:numRef>
          </c:val>
          <c:extLst xmlns:c16r2="http://schemas.microsoft.com/office/drawing/2015/06/chart">
            <c:ext xmlns:c16="http://schemas.microsoft.com/office/drawing/2014/chart" uri="{C3380CC4-5D6E-409C-BE32-E72D297353CC}">
              <c16:uniqueId val="{00000000-1F6E-4125-A26F-83BE9ED4170E}"/>
            </c:ext>
          </c:extLst>
        </c:ser>
        <c:dLbls>
          <c:showLegendKey val="0"/>
          <c:showVal val="0"/>
          <c:showCatName val="0"/>
          <c:showSerName val="0"/>
          <c:showPercent val="0"/>
          <c:showBubbleSize val="0"/>
        </c:dLbls>
        <c:gapWidth val="150"/>
        <c:axId val="46617728"/>
        <c:axId val="4661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1F6E-4125-A26F-83BE9ED4170E}"/>
            </c:ext>
          </c:extLst>
        </c:ser>
        <c:dLbls>
          <c:showLegendKey val="0"/>
          <c:showVal val="0"/>
          <c:showCatName val="0"/>
          <c:showSerName val="0"/>
          <c:showPercent val="0"/>
          <c:showBubbleSize val="0"/>
        </c:dLbls>
        <c:marker val="1"/>
        <c:smooth val="0"/>
        <c:axId val="46617728"/>
        <c:axId val="46619648"/>
      </c:lineChart>
      <c:dateAx>
        <c:axId val="46617728"/>
        <c:scaling>
          <c:orientation val="minMax"/>
        </c:scaling>
        <c:delete val="1"/>
        <c:axPos val="b"/>
        <c:numFmt formatCode="ge" sourceLinked="1"/>
        <c:majorTickMark val="none"/>
        <c:minorTickMark val="none"/>
        <c:tickLblPos val="none"/>
        <c:crossAx val="46619648"/>
        <c:crosses val="autoZero"/>
        <c:auto val="1"/>
        <c:lblOffset val="100"/>
        <c:baseTimeUnit val="years"/>
      </c:dateAx>
      <c:valAx>
        <c:axId val="4661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1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5E3-40A8-BC05-C929303DF129}"/>
            </c:ext>
          </c:extLst>
        </c:ser>
        <c:dLbls>
          <c:showLegendKey val="0"/>
          <c:showVal val="0"/>
          <c:showCatName val="0"/>
          <c:showSerName val="0"/>
          <c:showPercent val="0"/>
          <c:showBubbleSize val="0"/>
        </c:dLbls>
        <c:gapWidth val="150"/>
        <c:axId val="46678784"/>
        <c:axId val="466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5E3-40A8-BC05-C929303DF129}"/>
            </c:ext>
          </c:extLst>
        </c:ser>
        <c:dLbls>
          <c:showLegendKey val="0"/>
          <c:showVal val="0"/>
          <c:showCatName val="0"/>
          <c:showSerName val="0"/>
          <c:showPercent val="0"/>
          <c:showBubbleSize val="0"/>
        </c:dLbls>
        <c:marker val="1"/>
        <c:smooth val="0"/>
        <c:axId val="46678784"/>
        <c:axId val="46680704"/>
      </c:lineChart>
      <c:dateAx>
        <c:axId val="46678784"/>
        <c:scaling>
          <c:orientation val="minMax"/>
        </c:scaling>
        <c:delete val="1"/>
        <c:axPos val="b"/>
        <c:numFmt formatCode="ge" sourceLinked="1"/>
        <c:majorTickMark val="none"/>
        <c:minorTickMark val="none"/>
        <c:tickLblPos val="none"/>
        <c:crossAx val="46680704"/>
        <c:crosses val="autoZero"/>
        <c:auto val="1"/>
        <c:lblOffset val="100"/>
        <c:baseTimeUnit val="years"/>
      </c:dateAx>
      <c:valAx>
        <c:axId val="4668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7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F1D-4BC8-97A5-ED5039FD6584}"/>
            </c:ext>
          </c:extLst>
        </c:ser>
        <c:dLbls>
          <c:showLegendKey val="0"/>
          <c:showVal val="0"/>
          <c:showCatName val="0"/>
          <c:showSerName val="0"/>
          <c:showPercent val="0"/>
          <c:showBubbleSize val="0"/>
        </c:dLbls>
        <c:gapWidth val="150"/>
        <c:axId val="46704512"/>
        <c:axId val="467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F1D-4BC8-97A5-ED5039FD6584}"/>
            </c:ext>
          </c:extLst>
        </c:ser>
        <c:dLbls>
          <c:showLegendKey val="0"/>
          <c:showVal val="0"/>
          <c:showCatName val="0"/>
          <c:showSerName val="0"/>
          <c:showPercent val="0"/>
          <c:showBubbleSize val="0"/>
        </c:dLbls>
        <c:marker val="1"/>
        <c:smooth val="0"/>
        <c:axId val="46704512"/>
        <c:axId val="46718976"/>
      </c:lineChart>
      <c:dateAx>
        <c:axId val="46704512"/>
        <c:scaling>
          <c:orientation val="minMax"/>
        </c:scaling>
        <c:delete val="1"/>
        <c:axPos val="b"/>
        <c:numFmt formatCode="ge" sourceLinked="1"/>
        <c:majorTickMark val="none"/>
        <c:minorTickMark val="none"/>
        <c:tickLblPos val="none"/>
        <c:crossAx val="46718976"/>
        <c:crosses val="autoZero"/>
        <c:auto val="1"/>
        <c:lblOffset val="100"/>
        <c:baseTimeUnit val="years"/>
      </c:dateAx>
      <c:valAx>
        <c:axId val="4671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0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72.400000000000006</c:v>
                </c:pt>
                <c:pt idx="1">
                  <c:v>12.8</c:v>
                </c:pt>
                <c:pt idx="2">
                  <c:v>33.6</c:v>
                </c:pt>
                <c:pt idx="3">
                  <c:v>7.8</c:v>
                </c:pt>
                <c:pt idx="4">
                  <c:v>13.7</c:v>
                </c:pt>
              </c:numCache>
            </c:numRef>
          </c:val>
          <c:extLst xmlns:c16r2="http://schemas.microsoft.com/office/drawing/2015/06/chart">
            <c:ext xmlns:c16="http://schemas.microsoft.com/office/drawing/2014/chart" uri="{C3380CC4-5D6E-409C-BE32-E72D297353CC}">
              <c16:uniqueId val="{00000000-69AA-44DA-8313-C23E9FD44EB0}"/>
            </c:ext>
          </c:extLst>
        </c:ser>
        <c:dLbls>
          <c:showLegendKey val="0"/>
          <c:showVal val="0"/>
          <c:showCatName val="0"/>
          <c:showSerName val="0"/>
          <c:showPercent val="0"/>
          <c:showBubbleSize val="0"/>
        </c:dLbls>
        <c:gapWidth val="150"/>
        <c:axId val="77430784"/>
        <c:axId val="774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69AA-44DA-8313-C23E9FD44EB0}"/>
            </c:ext>
          </c:extLst>
        </c:ser>
        <c:dLbls>
          <c:showLegendKey val="0"/>
          <c:showVal val="0"/>
          <c:showCatName val="0"/>
          <c:showSerName val="0"/>
          <c:showPercent val="0"/>
          <c:showBubbleSize val="0"/>
        </c:dLbls>
        <c:marker val="1"/>
        <c:smooth val="0"/>
        <c:axId val="77430784"/>
        <c:axId val="77432704"/>
      </c:lineChart>
      <c:dateAx>
        <c:axId val="77430784"/>
        <c:scaling>
          <c:orientation val="minMax"/>
        </c:scaling>
        <c:delete val="1"/>
        <c:axPos val="b"/>
        <c:numFmt formatCode="ge" sourceLinked="1"/>
        <c:majorTickMark val="none"/>
        <c:minorTickMark val="none"/>
        <c:tickLblPos val="none"/>
        <c:crossAx val="77432704"/>
        <c:crosses val="autoZero"/>
        <c:auto val="1"/>
        <c:lblOffset val="100"/>
        <c:baseTimeUnit val="years"/>
      </c:dateAx>
      <c:valAx>
        <c:axId val="7743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43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514</c:v>
                </c:pt>
                <c:pt idx="1">
                  <c:v>97</c:v>
                </c:pt>
                <c:pt idx="2">
                  <c:v>446</c:v>
                </c:pt>
                <c:pt idx="3">
                  <c:v>93</c:v>
                </c:pt>
                <c:pt idx="4">
                  <c:v>100</c:v>
                </c:pt>
              </c:numCache>
            </c:numRef>
          </c:val>
          <c:extLst xmlns:c16r2="http://schemas.microsoft.com/office/drawing/2015/06/chart">
            <c:ext xmlns:c16="http://schemas.microsoft.com/office/drawing/2014/chart" uri="{C3380CC4-5D6E-409C-BE32-E72D297353CC}">
              <c16:uniqueId val="{00000000-6FC6-4CC7-B321-54E51DC34298}"/>
            </c:ext>
          </c:extLst>
        </c:ser>
        <c:dLbls>
          <c:showLegendKey val="0"/>
          <c:showVal val="0"/>
          <c:showCatName val="0"/>
          <c:showSerName val="0"/>
          <c:showPercent val="0"/>
          <c:showBubbleSize val="0"/>
        </c:dLbls>
        <c:gapWidth val="150"/>
        <c:axId val="87952768"/>
        <c:axId val="8796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6FC6-4CC7-B321-54E51DC34298}"/>
            </c:ext>
          </c:extLst>
        </c:ser>
        <c:dLbls>
          <c:showLegendKey val="0"/>
          <c:showVal val="0"/>
          <c:showCatName val="0"/>
          <c:showSerName val="0"/>
          <c:showPercent val="0"/>
          <c:showBubbleSize val="0"/>
        </c:dLbls>
        <c:marker val="1"/>
        <c:smooth val="0"/>
        <c:axId val="87952768"/>
        <c:axId val="87963136"/>
      </c:lineChart>
      <c:dateAx>
        <c:axId val="87952768"/>
        <c:scaling>
          <c:orientation val="minMax"/>
        </c:scaling>
        <c:delete val="1"/>
        <c:axPos val="b"/>
        <c:numFmt formatCode="ge" sourceLinked="1"/>
        <c:majorTickMark val="none"/>
        <c:minorTickMark val="none"/>
        <c:tickLblPos val="none"/>
        <c:crossAx val="87963136"/>
        <c:crosses val="autoZero"/>
        <c:auto val="1"/>
        <c:lblOffset val="100"/>
        <c:baseTimeUnit val="years"/>
      </c:dateAx>
      <c:valAx>
        <c:axId val="87963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95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148.9</c:v>
                </c:pt>
                <c:pt idx="1">
                  <c:v>148.9</c:v>
                </c:pt>
                <c:pt idx="2">
                  <c:v>158.1</c:v>
                </c:pt>
                <c:pt idx="3">
                  <c:v>154.69999999999999</c:v>
                </c:pt>
                <c:pt idx="4">
                  <c:v>153.69999999999999</c:v>
                </c:pt>
              </c:numCache>
            </c:numRef>
          </c:val>
          <c:extLst xmlns:c16r2="http://schemas.microsoft.com/office/drawing/2015/06/chart">
            <c:ext xmlns:c16="http://schemas.microsoft.com/office/drawing/2014/chart" uri="{C3380CC4-5D6E-409C-BE32-E72D297353CC}">
              <c16:uniqueId val="{00000000-38AE-406A-8FF9-E4A9814C552B}"/>
            </c:ext>
          </c:extLst>
        </c:ser>
        <c:dLbls>
          <c:showLegendKey val="0"/>
          <c:showVal val="0"/>
          <c:showCatName val="0"/>
          <c:showSerName val="0"/>
          <c:showPercent val="0"/>
          <c:showBubbleSize val="0"/>
        </c:dLbls>
        <c:gapWidth val="150"/>
        <c:axId val="87989248"/>
        <c:axId val="880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38AE-406A-8FF9-E4A9814C552B}"/>
            </c:ext>
          </c:extLst>
        </c:ser>
        <c:dLbls>
          <c:showLegendKey val="0"/>
          <c:showVal val="0"/>
          <c:showCatName val="0"/>
          <c:showSerName val="0"/>
          <c:showPercent val="0"/>
          <c:showBubbleSize val="0"/>
        </c:dLbls>
        <c:marker val="1"/>
        <c:smooth val="0"/>
        <c:axId val="87989248"/>
        <c:axId val="88024192"/>
      </c:lineChart>
      <c:dateAx>
        <c:axId val="87989248"/>
        <c:scaling>
          <c:orientation val="minMax"/>
        </c:scaling>
        <c:delete val="1"/>
        <c:axPos val="b"/>
        <c:numFmt formatCode="ge" sourceLinked="1"/>
        <c:majorTickMark val="none"/>
        <c:minorTickMark val="none"/>
        <c:tickLblPos val="none"/>
        <c:crossAx val="88024192"/>
        <c:crosses val="autoZero"/>
        <c:auto val="1"/>
        <c:lblOffset val="100"/>
        <c:baseTimeUnit val="years"/>
      </c:dateAx>
      <c:valAx>
        <c:axId val="8802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98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32.9</c:v>
                </c:pt>
                <c:pt idx="1">
                  <c:v>30.9</c:v>
                </c:pt>
                <c:pt idx="2">
                  <c:v>42.7</c:v>
                </c:pt>
                <c:pt idx="3">
                  <c:v>6.5</c:v>
                </c:pt>
                <c:pt idx="4">
                  <c:v>32.1</c:v>
                </c:pt>
              </c:numCache>
            </c:numRef>
          </c:val>
          <c:extLst xmlns:c16r2="http://schemas.microsoft.com/office/drawing/2015/06/chart">
            <c:ext xmlns:c16="http://schemas.microsoft.com/office/drawing/2014/chart" uri="{C3380CC4-5D6E-409C-BE32-E72D297353CC}">
              <c16:uniqueId val="{00000000-1D55-4661-8C04-B7047DF2FD73}"/>
            </c:ext>
          </c:extLst>
        </c:ser>
        <c:dLbls>
          <c:showLegendKey val="0"/>
          <c:showVal val="0"/>
          <c:showCatName val="0"/>
          <c:showSerName val="0"/>
          <c:showPercent val="0"/>
          <c:showBubbleSize val="0"/>
        </c:dLbls>
        <c:gapWidth val="150"/>
        <c:axId val="88058496"/>
        <c:axId val="880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1D55-4661-8C04-B7047DF2FD73}"/>
            </c:ext>
          </c:extLst>
        </c:ser>
        <c:dLbls>
          <c:showLegendKey val="0"/>
          <c:showVal val="0"/>
          <c:showCatName val="0"/>
          <c:showSerName val="0"/>
          <c:showPercent val="0"/>
          <c:showBubbleSize val="0"/>
        </c:dLbls>
        <c:marker val="1"/>
        <c:smooth val="0"/>
        <c:axId val="88058496"/>
        <c:axId val="88064768"/>
      </c:lineChart>
      <c:dateAx>
        <c:axId val="88058496"/>
        <c:scaling>
          <c:orientation val="minMax"/>
        </c:scaling>
        <c:delete val="1"/>
        <c:axPos val="b"/>
        <c:numFmt formatCode="ge" sourceLinked="1"/>
        <c:majorTickMark val="none"/>
        <c:minorTickMark val="none"/>
        <c:tickLblPos val="none"/>
        <c:crossAx val="88064768"/>
        <c:crosses val="autoZero"/>
        <c:auto val="1"/>
        <c:lblOffset val="100"/>
        <c:baseTimeUnit val="years"/>
      </c:dateAx>
      <c:valAx>
        <c:axId val="8806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05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79902</c:v>
                </c:pt>
                <c:pt idx="1">
                  <c:v>78890</c:v>
                </c:pt>
                <c:pt idx="2">
                  <c:v>116811</c:v>
                </c:pt>
                <c:pt idx="3">
                  <c:v>17169</c:v>
                </c:pt>
                <c:pt idx="4">
                  <c:v>87119</c:v>
                </c:pt>
              </c:numCache>
            </c:numRef>
          </c:val>
          <c:extLst xmlns:c16r2="http://schemas.microsoft.com/office/drawing/2015/06/chart">
            <c:ext xmlns:c16="http://schemas.microsoft.com/office/drawing/2014/chart" uri="{C3380CC4-5D6E-409C-BE32-E72D297353CC}">
              <c16:uniqueId val="{00000000-3C22-437E-AD4C-2837AD6FCA72}"/>
            </c:ext>
          </c:extLst>
        </c:ser>
        <c:dLbls>
          <c:showLegendKey val="0"/>
          <c:showVal val="0"/>
          <c:showCatName val="0"/>
          <c:showSerName val="0"/>
          <c:showPercent val="0"/>
          <c:showBubbleSize val="0"/>
        </c:dLbls>
        <c:gapWidth val="150"/>
        <c:axId val="88107264"/>
        <c:axId val="8811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3C22-437E-AD4C-2837AD6FCA72}"/>
            </c:ext>
          </c:extLst>
        </c:ser>
        <c:dLbls>
          <c:showLegendKey val="0"/>
          <c:showVal val="0"/>
          <c:showCatName val="0"/>
          <c:showSerName val="0"/>
          <c:showPercent val="0"/>
          <c:showBubbleSize val="0"/>
        </c:dLbls>
        <c:marker val="1"/>
        <c:smooth val="0"/>
        <c:axId val="88107264"/>
        <c:axId val="88113536"/>
      </c:lineChart>
      <c:dateAx>
        <c:axId val="88107264"/>
        <c:scaling>
          <c:orientation val="minMax"/>
        </c:scaling>
        <c:delete val="1"/>
        <c:axPos val="b"/>
        <c:numFmt formatCode="ge" sourceLinked="1"/>
        <c:majorTickMark val="none"/>
        <c:minorTickMark val="none"/>
        <c:tickLblPos val="none"/>
        <c:crossAx val="88113536"/>
        <c:crosses val="autoZero"/>
        <c:auto val="1"/>
        <c:lblOffset val="100"/>
        <c:baseTimeUnit val="years"/>
      </c:dateAx>
      <c:valAx>
        <c:axId val="88113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10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F45" zoomScaleNormal="100" zoomScaleSheetLayoutView="70" workbookViewId="0">
      <selection activeCell="NY67" sqref="NY6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兵庫県神戸市　三宮駐車場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25110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128</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50</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534</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400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2">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139</v>
      </c>
      <c r="NE15" s="92"/>
      <c r="NF15" s="92"/>
      <c r="NG15" s="92"/>
      <c r="NH15" s="92"/>
      <c r="NI15" s="92"/>
      <c r="NJ15" s="92"/>
      <c r="NK15" s="92"/>
      <c r="NL15" s="92"/>
      <c r="NM15" s="92"/>
      <c r="NN15" s="92"/>
      <c r="NO15" s="92"/>
      <c r="NP15" s="92"/>
      <c r="NQ15" s="92"/>
      <c r="NR15" s="9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2">
      <c r="A31" s="2"/>
      <c r="B31" s="22"/>
      <c r="C31" s="4"/>
      <c r="D31" s="4"/>
      <c r="E31" s="4"/>
      <c r="F31" s="4"/>
      <c r="I31" s="28"/>
      <c r="J31" s="111" t="s">
        <v>27</v>
      </c>
      <c r="K31" s="112"/>
      <c r="L31" s="112"/>
      <c r="M31" s="112"/>
      <c r="N31" s="112"/>
      <c r="O31" s="112"/>
      <c r="P31" s="112"/>
      <c r="Q31" s="112"/>
      <c r="R31" s="112"/>
      <c r="S31" s="112"/>
      <c r="T31" s="113"/>
      <c r="U31" s="110">
        <f>データ!Y7</f>
        <v>190.1</v>
      </c>
      <c r="V31" s="110"/>
      <c r="W31" s="110"/>
      <c r="X31" s="110"/>
      <c r="Y31" s="110"/>
      <c r="Z31" s="110"/>
      <c r="AA31" s="110"/>
      <c r="AB31" s="110"/>
      <c r="AC31" s="110"/>
      <c r="AD31" s="110"/>
      <c r="AE31" s="110"/>
      <c r="AF31" s="110"/>
      <c r="AG31" s="110"/>
      <c r="AH31" s="110"/>
      <c r="AI31" s="110"/>
      <c r="AJ31" s="110"/>
      <c r="AK31" s="110"/>
      <c r="AL31" s="110"/>
      <c r="AM31" s="110"/>
      <c r="AN31" s="110">
        <f>データ!Z7</f>
        <v>129.1</v>
      </c>
      <c r="AO31" s="110"/>
      <c r="AP31" s="110"/>
      <c r="AQ31" s="110"/>
      <c r="AR31" s="110"/>
      <c r="AS31" s="110"/>
      <c r="AT31" s="110"/>
      <c r="AU31" s="110"/>
      <c r="AV31" s="110"/>
      <c r="AW31" s="110"/>
      <c r="AX31" s="110"/>
      <c r="AY31" s="110"/>
      <c r="AZ31" s="110"/>
      <c r="BA31" s="110"/>
      <c r="BB31" s="110"/>
      <c r="BC31" s="110"/>
      <c r="BD31" s="110"/>
      <c r="BE31" s="110"/>
      <c r="BF31" s="110"/>
      <c r="BG31" s="110">
        <f>データ!AA7</f>
        <v>100.4</v>
      </c>
      <c r="BH31" s="110"/>
      <c r="BI31" s="110"/>
      <c r="BJ31" s="110"/>
      <c r="BK31" s="110"/>
      <c r="BL31" s="110"/>
      <c r="BM31" s="110"/>
      <c r="BN31" s="110"/>
      <c r="BO31" s="110"/>
      <c r="BP31" s="110"/>
      <c r="BQ31" s="110"/>
      <c r="BR31" s="110"/>
      <c r="BS31" s="110"/>
      <c r="BT31" s="110"/>
      <c r="BU31" s="110"/>
      <c r="BV31" s="110"/>
      <c r="BW31" s="110"/>
      <c r="BX31" s="110"/>
      <c r="BY31" s="110"/>
      <c r="BZ31" s="110">
        <f>データ!AB7</f>
        <v>80.599999999999994</v>
      </c>
      <c r="CA31" s="110"/>
      <c r="CB31" s="110"/>
      <c r="CC31" s="110"/>
      <c r="CD31" s="110"/>
      <c r="CE31" s="110"/>
      <c r="CF31" s="110"/>
      <c r="CG31" s="110"/>
      <c r="CH31" s="110"/>
      <c r="CI31" s="110"/>
      <c r="CJ31" s="110"/>
      <c r="CK31" s="110"/>
      <c r="CL31" s="110"/>
      <c r="CM31" s="110"/>
      <c r="CN31" s="110"/>
      <c r="CO31" s="110"/>
      <c r="CP31" s="110"/>
      <c r="CQ31" s="110"/>
      <c r="CR31" s="110"/>
      <c r="CS31" s="110">
        <f>データ!AC7</f>
        <v>137.6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72.400000000000006</v>
      </c>
      <c r="EM31" s="110"/>
      <c r="EN31" s="110"/>
      <c r="EO31" s="110"/>
      <c r="EP31" s="110"/>
      <c r="EQ31" s="110"/>
      <c r="ER31" s="110"/>
      <c r="ES31" s="110"/>
      <c r="ET31" s="110"/>
      <c r="EU31" s="110"/>
      <c r="EV31" s="110"/>
      <c r="EW31" s="110"/>
      <c r="EX31" s="110"/>
      <c r="EY31" s="110"/>
      <c r="EZ31" s="110"/>
      <c r="FA31" s="110"/>
      <c r="FB31" s="110"/>
      <c r="FC31" s="110"/>
      <c r="FD31" s="110"/>
      <c r="FE31" s="110">
        <f>データ!AK7</f>
        <v>12.8</v>
      </c>
      <c r="FF31" s="110"/>
      <c r="FG31" s="110"/>
      <c r="FH31" s="110"/>
      <c r="FI31" s="110"/>
      <c r="FJ31" s="110"/>
      <c r="FK31" s="110"/>
      <c r="FL31" s="110"/>
      <c r="FM31" s="110"/>
      <c r="FN31" s="110"/>
      <c r="FO31" s="110"/>
      <c r="FP31" s="110"/>
      <c r="FQ31" s="110"/>
      <c r="FR31" s="110"/>
      <c r="FS31" s="110"/>
      <c r="FT31" s="110"/>
      <c r="FU31" s="110"/>
      <c r="FV31" s="110"/>
      <c r="FW31" s="110"/>
      <c r="FX31" s="110">
        <f>データ!AL7</f>
        <v>33.6</v>
      </c>
      <c r="FY31" s="110"/>
      <c r="FZ31" s="110"/>
      <c r="GA31" s="110"/>
      <c r="GB31" s="110"/>
      <c r="GC31" s="110"/>
      <c r="GD31" s="110"/>
      <c r="GE31" s="110"/>
      <c r="GF31" s="110"/>
      <c r="GG31" s="110"/>
      <c r="GH31" s="110"/>
      <c r="GI31" s="110"/>
      <c r="GJ31" s="110"/>
      <c r="GK31" s="110"/>
      <c r="GL31" s="110"/>
      <c r="GM31" s="110"/>
      <c r="GN31" s="110"/>
      <c r="GO31" s="110"/>
      <c r="GP31" s="110"/>
      <c r="GQ31" s="110">
        <f>データ!AM7</f>
        <v>7.8</v>
      </c>
      <c r="GR31" s="110"/>
      <c r="GS31" s="110"/>
      <c r="GT31" s="110"/>
      <c r="GU31" s="110"/>
      <c r="GV31" s="110"/>
      <c r="GW31" s="110"/>
      <c r="GX31" s="110"/>
      <c r="GY31" s="110"/>
      <c r="GZ31" s="110"/>
      <c r="HA31" s="110"/>
      <c r="HB31" s="110"/>
      <c r="HC31" s="110"/>
      <c r="HD31" s="110"/>
      <c r="HE31" s="110"/>
      <c r="HF31" s="110"/>
      <c r="HG31" s="110"/>
      <c r="HH31" s="110"/>
      <c r="HI31" s="110"/>
      <c r="HJ31" s="110">
        <f>データ!AN7</f>
        <v>13.7</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148.9</v>
      </c>
      <c r="JD31" s="81"/>
      <c r="JE31" s="81"/>
      <c r="JF31" s="81"/>
      <c r="JG31" s="81"/>
      <c r="JH31" s="81"/>
      <c r="JI31" s="81"/>
      <c r="JJ31" s="81"/>
      <c r="JK31" s="81"/>
      <c r="JL31" s="81"/>
      <c r="JM31" s="81"/>
      <c r="JN31" s="81"/>
      <c r="JO31" s="81"/>
      <c r="JP31" s="81"/>
      <c r="JQ31" s="81"/>
      <c r="JR31" s="81"/>
      <c r="JS31" s="81"/>
      <c r="JT31" s="81"/>
      <c r="JU31" s="82"/>
      <c r="JV31" s="80">
        <f>データ!DL7</f>
        <v>148.9</v>
      </c>
      <c r="JW31" s="81"/>
      <c r="JX31" s="81"/>
      <c r="JY31" s="81"/>
      <c r="JZ31" s="81"/>
      <c r="KA31" s="81"/>
      <c r="KB31" s="81"/>
      <c r="KC31" s="81"/>
      <c r="KD31" s="81"/>
      <c r="KE31" s="81"/>
      <c r="KF31" s="81"/>
      <c r="KG31" s="81"/>
      <c r="KH31" s="81"/>
      <c r="KI31" s="81"/>
      <c r="KJ31" s="81"/>
      <c r="KK31" s="81"/>
      <c r="KL31" s="81"/>
      <c r="KM31" s="81"/>
      <c r="KN31" s="82"/>
      <c r="KO31" s="80">
        <f>データ!DM7</f>
        <v>158.1</v>
      </c>
      <c r="KP31" s="81"/>
      <c r="KQ31" s="81"/>
      <c r="KR31" s="81"/>
      <c r="KS31" s="81"/>
      <c r="KT31" s="81"/>
      <c r="KU31" s="81"/>
      <c r="KV31" s="81"/>
      <c r="KW31" s="81"/>
      <c r="KX31" s="81"/>
      <c r="KY31" s="81"/>
      <c r="KZ31" s="81"/>
      <c r="LA31" s="81"/>
      <c r="LB31" s="81"/>
      <c r="LC31" s="81"/>
      <c r="LD31" s="81"/>
      <c r="LE31" s="81"/>
      <c r="LF31" s="81"/>
      <c r="LG31" s="82"/>
      <c r="LH31" s="80">
        <f>データ!DN7</f>
        <v>154.69999999999999</v>
      </c>
      <c r="LI31" s="81"/>
      <c r="LJ31" s="81"/>
      <c r="LK31" s="81"/>
      <c r="LL31" s="81"/>
      <c r="LM31" s="81"/>
      <c r="LN31" s="81"/>
      <c r="LO31" s="81"/>
      <c r="LP31" s="81"/>
      <c r="LQ31" s="81"/>
      <c r="LR31" s="81"/>
      <c r="LS31" s="81"/>
      <c r="LT31" s="81"/>
      <c r="LU31" s="81"/>
      <c r="LV31" s="81"/>
      <c r="LW31" s="81"/>
      <c r="LX31" s="81"/>
      <c r="LY31" s="81"/>
      <c r="LZ31" s="82"/>
      <c r="MA31" s="80">
        <f>データ!DO7</f>
        <v>153.69999999999999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2">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138</v>
      </c>
      <c r="NE32" s="92"/>
      <c r="NF32" s="92"/>
      <c r="NG32" s="92"/>
      <c r="NH32" s="92"/>
      <c r="NI32" s="92"/>
      <c r="NJ32" s="92"/>
      <c r="NK32" s="92"/>
      <c r="NL32" s="92"/>
      <c r="NM32" s="92"/>
      <c r="NN32" s="92"/>
      <c r="NO32" s="92"/>
      <c r="NP32" s="92"/>
      <c r="NQ32" s="92"/>
      <c r="NR32" s="9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2">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2">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140</v>
      </c>
      <c r="NE49" s="92"/>
      <c r="NF49" s="92"/>
      <c r="NG49" s="92"/>
      <c r="NH49" s="92"/>
      <c r="NI49" s="92"/>
      <c r="NJ49" s="92"/>
      <c r="NK49" s="92"/>
      <c r="NL49" s="92"/>
      <c r="NM49" s="92"/>
      <c r="NN49" s="92"/>
      <c r="NO49" s="92"/>
      <c r="NP49" s="92"/>
      <c r="NQ49" s="92"/>
      <c r="NR49" s="9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2">
      <c r="A52" s="2"/>
      <c r="B52" s="22"/>
      <c r="C52" s="4"/>
      <c r="D52" s="4"/>
      <c r="E52" s="4"/>
      <c r="F52" s="4"/>
      <c r="G52" s="34"/>
      <c r="H52" s="34"/>
      <c r="I52" s="28"/>
      <c r="J52" s="111" t="s">
        <v>27</v>
      </c>
      <c r="K52" s="112"/>
      <c r="L52" s="112"/>
      <c r="M52" s="112"/>
      <c r="N52" s="112"/>
      <c r="O52" s="112"/>
      <c r="P52" s="112"/>
      <c r="Q52" s="112"/>
      <c r="R52" s="112"/>
      <c r="S52" s="112"/>
      <c r="T52" s="113"/>
      <c r="U52" s="109">
        <f>データ!AU7</f>
        <v>514</v>
      </c>
      <c r="V52" s="109"/>
      <c r="W52" s="109"/>
      <c r="X52" s="109"/>
      <c r="Y52" s="109"/>
      <c r="Z52" s="109"/>
      <c r="AA52" s="109"/>
      <c r="AB52" s="109"/>
      <c r="AC52" s="109"/>
      <c r="AD52" s="109"/>
      <c r="AE52" s="109"/>
      <c r="AF52" s="109"/>
      <c r="AG52" s="109"/>
      <c r="AH52" s="109"/>
      <c r="AI52" s="109"/>
      <c r="AJ52" s="109"/>
      <c r="AK52" s="109"/>
      <c r="AL52" s="109"/>
      <c r="AM52" s="109"/>
      <c r="AN52" s="109">
        <f>データ!AV7</f>
        <v>97</v>
      </c>
      <c r="AO52" s="109"/>
      <c r="AP52" s="109"/>
      <c r="AQ52" s="109"/>
      <c r="AR52" s="109"/>
      <c r="AS52" s="109"/>
      <c r="AT52" s="109"/>
      <c r="AU52" s="109"/>
      <c r="AV52" s="109"/>
      <c r="AW52" s="109"/>
      <c r="AX52" s="109"/>
      <c r="AY52" s="109"/>
      <c r="AZ52" s="109"/>
      <c r="BA52" s="109"/>
      <c r="BB52" s="109"/>
      <c r="BC52" s="109"/>
      <c r="BD52" s="109"/>
      <c r="BE52" s="109"/>
      <c r="BF52" s="109"/>
      <c r="BG52" s="109">
        <f>データ!AW7</f>
        <v>446</v>
      </c>
      <c r="BH52" s="109"/>
      <c r="BI52" s="109"/>
      <c r="BJ52" s="109"/>
      <c r="BK52" s="109"/>
      <c r="BL52" s="109"/>
      <c r="BM52" s="109"/>
      <c r="BN52" s="109"/>
      <c r="BO52" s="109"/>
      <c r="BP52" s="109"/>
      <c r="BQ52" s="109"/>
      <c r="BR52" s="109"/>
      <c r="BS52" s="109"/>
      <c r="BT52" s="109"/>
      <c r="BU52" s="109"/>
      <c r="BV52" s="109"/>
      <c r="BW52" s="109"/>
      <c r="BX52" s="109"/>
      <c r="BY52" s="109"/>
      <c r="BZ52" s="109">
        <f>データ!AX7</f>
        <v>93</v>
      </c>
      <c r="CA52" s="109"/>
      <c r="CB52" s="109"/>
      <c r="CC52" s="109"/>
      <c r="CD52" s="109"/>
      <c r="CE52" s="109"/>
      <c r="CF52" s="109"/>
      <c r="CG52" s="109"/>
      <c r="CH52" s="109"/>
      <c r="CI52" s="109"/>
      <c r="CJ52" s="109"/>
      <c r="CK52" s="109"/>
      <c r="CL52" s="109"/>
      <c r="CM52" s="109"/>
      <c r="CN52" s="109"/>
      <c r="CO52" s="109"/>
      <c r="CP52" s="109"/>
      <c r="CQ52" s="109"/>
      <c r="CR52" s="109"/>
      <c r="CS52" s="109">
        <f>データ!AY7</f>
        <v>100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32.9</v>
      </c>
      <c r="EM52" s="110"/>
      <c r="EN52" s="110"/>
      <c r="EO52" s="110"/>
      <c r="EP52" s="110"/>
      <c r="EQ52" s="110"/>
      <c r="ER52" s="110"/>
      <c r="ES52" s="110"/>
      <c r="ET52" s="110"/>
      <c r="EU52" s="110"/>
      <c r="EV52" s="110"/>
      <c r="EW52" s="110"/>
      <c r="EX52" s="110"/>
      <c r="EY52" s="110"/>
      <c r="EZ52" s="110"/>
      <c r="FA52" s="110"/>
      <c r="FB52" s="110"/>
      <c r="FC52" s="110"/>
      <c r="FD52" s="110"/>
      <c r="FE52" s="110">
        <f>データ!BG7</f>
        <v>30.9</v>
      </c>
      <c r="FF52" s="110"/>
      <c r="FG52" s="110"/>
      <c r="FH52" s="110"/>
      <c r="FI52" s="110"/>
      <c r="FJ52" s="110"/>
      <c r="FK52" s="110"/>
      <c r="FL52" s="110"/>
      <c r="FM52" s="110"/>
      <c r="FN52" s="110"/>
      <c r="FO52" s="110"/>
      <c r="FP52" s="110"/>
      <c r="FQ52" s="110"/>
      <c r="FR52" s="110"/>
      <c r="FS52" s="110"/>
      <c r="FT52" s="110"/>
      <c r="FU52" s="110"/>
      <c r="FV52" s="110"/>
      <c r="FW52" s="110"/>
      <c r="FX52" s="110">
        <f>データ!BH7</f>
        <v>42.7</v>
      </c>
      <c r="FY52" s="110"/>
      <c r="FZ52" s="110"/>
      <c r="GA52" s="110"/>
      <c r="GB52" s="110"/>
      <c r="GC52" s="110"/>
      <c r="GD52" s="110"/>
      <c r="GE52" s="110"/>
      <c r="GF52" s="110"/>
      <c r="GG52" s="110"/>
      <c r="GH52" s="110"/>
      <c r="GI52" s="110"/>
      <c r="GJ52" s="110"/>
      <c r="GK52" s="110"/>
      <c r="GL52" s="110"/>
      <c r="GM52" s="110"/>
      <c r="GN52" s="110"/>
      <c r="GO52" s="110"/>
      <c r="GP52" s="110"/>
      <c r="GQ52" s="110">
        <f>データ!BI7</f>
        <v>6.5</v>
      </c>
      <c r="GR52" s="110"/>
      <c r="GS52" s="110"/>
      <c r="GT52" s="110"/>
      <c r="GU52" s="110"/>
      <c r="GV52" s="110"/>
      <c r="GW52" s="110"/>
      <c r="GX52" s="110"/>
      <c r="GY52" s="110"/>
      <c r="GZ52" s="110"/>
      <c r="HA52" s="110"/>
      <c r="HB52" s="110"/>
      <c r="HC52" s="110"/>
      <c r="HD52" s="110"/>
      <c r="HE52" s="110"/>
      <c r="HF52" s="110"/>
      <c r="HG52" s="110"/>
      <c r="HH52" s="110"/>
      <c r="HI52" s="110"/>
      <c r="HJ52" s="110">
        <f>データ!BJ7</f>
        <v>32.1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79902</v>
      </c>
      <c r="JD52" s="109"/>
      <c r="JE52" s="109"/>
      <c r="JF52" s="109"/>
      <c r="JG52" s="109"/>
      <c r="JH52" s="109"/>
      <c r="JI52" s="109"/>
      <c r="JJ52" s="109"/>
      <c r="JK52" s="109"/>
      <c r="JL52" s="109"/>
      <c r="JM52" s="109"/>
      <c r="JN52" s="109"/>
      <c r="JO52" s="109"/>
      <c r="JP52" s="109"/>
      <c r="JQ52" s="109"/>
      <c r="JR52" s="109"/>
      <c r="JS52" s="109"/>
      <c r="JT52" s="109"/>
      <c r="JU52" s="109"/>
      <c r="JV52" s="109">
        <f>データ!BR7</f>
        <v>78890</v>
      </c>
      <c r="JW52" s="109"/>
      <c r="JX52" s="109"/>
      <c r="JY52" s="109"/>
      <c r="JZ52" s="109"/>
      <c r="KA52" s="109"/>
      <c r="KB52" s="109"/>
      <c r="KC52" s="109"/>
      <c r="KD52" s="109"/>
      <c r="KE52" s="109"/>
      <c r="KF52" s="109"/>
      <c r="KG52" s="109"/>
      <c r="KH52" s="109"/>
      <c r="KI52" s="109"/>
      <c r="KJ52" s="109"/>
      <c r="KK52" s="109"/>
      <c r="KL52" s="109"/>
      <c r="KM52" s="109"/>
      <c r="KN52" s="109"/>
      <c r="KO52" s="109">
        <f>データ!BS7</f>
        <v>116811</v>
      </c>
      <c r="KP52" s="109"/>
      <c r="KQ52" s="109"/>
      <c r="KR52" s="109"/>
      <c r="KS52" s="109"/>
      <c r="KT52" s="109"/>
      <c r="KU52" s="109"/>
      <c r="KV52" s="109"/>
      <c r="KW52" s="109"/>
      <c r="KX52" s="109"/>
      <c r="KY52" s="109"/>
      <c r="KZ52" s="109"/>
      <c r="LA52" s="109"/>
      <c r="LB52" s="109"/>
      <c r="LC52" s="109"/>
      <c r="LD52" s="109"/>
      <c r="LE52" s="109"/>
      <c r="LF52" s="109"/>
      <c r="LG52" s="109"/>
      <c r="LH52" s="109">
        <f>データ!BT7</f>
        <v>17169</v>
      </c>
      <c r="LI52" s="109"/>
      <c r="LJ52" s="109"/>
      <c r="LK52" s="109"/>
      <c r="LL52" s="109"/>
      <c r="LM52" s="109"/>
      <c r="LN52" s="109"/>
      <c r="LO52" s="109"/>
      <c r="LP52" s="109"/>
      <c r="LQ52" s="109"/>
      <c r="LR52" s="109"/>
      <c r="LS52" s="109"/>
      <c r="LT52" s="109"/>
      <c r="LU52" s="109"/>
      <c r="LV52" s="109"/>
      <c r="LW52" s="109"/>
      <c r="LX52" s="109"/>
      <c r="LY52" s="109"/>
      <c r="LZ52" s="109"/>
      <c r="MA52" s="109">
        <f>データ!BU7</f>
        <v>87119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2">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2">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2">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2">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2">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141</v>
      </c>
      <c r="NE66" s="92"/>
      <c r="NF66" s="92"/>
      <c r="NG66" s="92"/>
      <c r="NH66" s="92"/>
      <c r="NI66" s="92"/>
      <c r="NJ66" s="92"/>
      <c r="NK66" s="92"/>
      <c r="NL66" s="92"/>
      <c r="NM66" s="92"/>
      <c r="NN66" s="92"/>
      <c r="NO66" s="92"/>
      <c r="NP66" s="92"/>
      <c r="NQ66" s="92"/>
      <c r="NR66" s="9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2">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1484638</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2">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14.9</v>
      </c>
      <c r="KB77" s="81"/>
      <c r="KC77" s="81"/>
      <c r="KD77" s="81"/>
      <c r="KE77" s="81"/>
      <c r="KF77" s="81"/>
      <c r="KG77" s="81"/>
      <c r="KH77" s="81"/>
      <c r="KI77" s="81"/>
      <c r="KJ77" s="81"/>
      <c r="KK77" s="81"/>
      <c r="KL77" s="81"/>
      <c r="KM77" s="81"/>
      <c r="KN77" s="81"/>
      <c r="KO77" s="82"/>
      <c r="KP77" s="80">
        <f>データ!DA7</f>
        <v>7.2</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2">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2">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2">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2">
      <c r="C83" s="2"/>
      <c r="BH83" s="2"/>
      <c r="GN83" s="2"/>
      <c r="IT83" s="2"/>
      <c r="KY83" s="2"/>
    </row>
    <row r="84" spans="1:382" x14ac:dyDescent="0.2">
      <c r="C84" s="2"/>
      <c r="BH84" s="2"/>
      <c r="GN84" s="2"/>
      <c r="IT84" s="2"/>
      <c r="KY84" s="2"/>
    </row>
    <row r="86" spans="1:382" ht="13.5"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t="13.5"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t="13.5"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phh/JPOa0OGonQRYQPDMAjbt0cX/DCcTxdhNN5xy9V12F/xVpGZwj8GZziIh2DxzojcaHC0fqZmEAzzCLBXQGQ==" saltValue="sLPpevkey0820eq2OTZR2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109</v>
      </c>
      <c r="AN5" s="59" t="s">
        <v>102</v>
      </c>
      <c r="AO5" s="59" t="s">
        <v>103</v>
      </c>
      <c r="AP5" s="59" t="s">
        <v>104</v>
      </c>
      <c r="AQ5" s="59" t="s">
        <v>105</v>
      </c>
      <c r="AR5" s="59" t="s">
        <v>106</v>
      </c>
      <c r="AS5" s="59" t="s">
        <v>107</v>
      </c>
      <c r="AT5" s="59" t="s">
        <v>108</v>
      </c>
      <c r="AU5" s="59" t="s">
        <v>98</v>
      </c>
      <c r="AV5" s="59" t="s">
        <v>99</v>
      </c>
      <c r="AW5" s="59" t="s">
        <v>100</v>
      </c>
      <c r="AX5" s="59" t="s">
        <v>109</v>
      </c>
      <c r="AY5" s="59" t="s">
        <v>102</v>
      </c>
      <c r="AZ5" s="59" t="s">
        <v>103</v>
      </c>
      <c r="BA5" s="59" t="s">
        <v>104</v>
      </c>
      <c r="BB5" s="59" t="s">
        <v>105</v>
      </c>
      <c r="BC5" s="59" t="s">
        <v>106</v>
      </c>
      <c r="BD5" s="59" t="s">
        <v>107</v>
      </c>
      <c r="BE5" s="59" t="s">
        <v>108</v>
      </c>
      <c r="BF5" s="59" t="s">
        <v>98</v>
      </c>
      <c r="BG5" s="59" t="s">
        <v>110</v>
      </c>
      <c r="BH5" s="59" t="s">
        <v>100</v>
      </c>
      <c r="BI5" s="59" t="s">
        <v>111</v>
      </c>
      <c r="BJ5" s="59" t="s">
        <v>102</v>
      </c>
      <c r="BK5" s="59" t="s">
        <v>103</v>
      </c>
      <c r="BL5" s="59" t="s">
        <v>104</v>
      </c>
      <c r="BM5" s="59" t="s">
        <v>105</v>
      </c>
      <c r="BN5" s="59" t="s">
        <v>106</v>
      </c>
      <c r="BO5" s="59" t="s">
        <v>107</v>
      </c>
      <c r="BP5" s="59" t="s">
        <v>108</v>
      </c>
      <c r="BQ5" s="59" t="s">
        <v>112</v>
      </c>
      <c r="BR5" s="59" t="s">
        <v>99</v>
      </c>
      <c r="BS5" s="59" t="s">
        <v>100</v>
      </c>
      <c r="BT5" s="59" t="s">
        <v>109</v>
      </c>
      <c r="BU5" s="59" t="s">
        <v>113</v>
      </c>
      <c r="BV5" s="59" t="s">
        <v>103</v>
      </c>
      <c r="BW5" s="59" t="s">
        <v>104</v>
      </c>
      <c r="BX5" s="59" t="s">
        <v>105</v>
      </c>
      <c r="BY5" s="59" t="s">
        <v>106</v>
      </c>
      <c r="BZ5" s="59" t="s">
        <v>107</v>
      </c>
      <c r="CA5" s="59" t="s">
        <v>108</v>
      </c>
      <c r="CB5" s="59" t="s">
        <v>98</v>
      </c>
      <c r="CC5" s="59" t="s">
        <v>99</v>
      </c>
      <c r="CD5" s="59" t="s">
        <v>114</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109</v>
      </c>
      <c r="CS5" s="59" t="s">
        <v>115</v>
      </c>
      <c r="CT5" s="59" t="s">
        <v>103</v>
      </c>
      <c r="CU5" s="59" t="s">
        <v>104</v>
      </c>
      <c r="CV5" s="59" t="s">
        <v>105</v>
      </c>
      <c r="CW5" s="59" t="s">
        <v>106</v>
      </c>
      <c r="CX5" s="59" t="s">
        <v>107</v>
      </c>
      <c r="CY5" s="59" t="s">
        <v>108</v>
      </c>
      <c r="CZ5" s="59" t="s">
        <v>98</v>
      </c>
      <c r="DA5" s="59" t="s">
        <v>99</v>
      </c>
      <c r="DB5" s="59" t="s">
        <v>100</v>
      </c>
      <c r="DC5" s="59" t="s">
        <v>109</v>
      </c>
      <c r="DD5" s="59" t="s">
        <v>113</v>
      </c>
      <c r="DE5" s="59" t="s">
        <v>103</v>
      </c>
      <c r="DF5" s="59" t="s">
        <v>104</v>
      </c>
      <c r="DG5" s="59" t="s">
        <v>105</v>
      </c>
      <c r="DH5" s="59" t="s">
        <v>106</v>
      </c>
      <c r="DI5" s="59" t="s">
        <v>107</v>
      </c>
      <c r="DJ5" s="59" t="s">
        <v>44</v>
      </c>
      <c r="DK5" s="59" t="s">
        <v>98</v>
      </c>
      <c r="DL5" s="59" t="s">
        <v>110</v>
      </c>
      <c r="DM5" s="59" t="s">
        <v>114</v>
      </c>
      <c r="DN5" s="59" t="s">
        <v>109</v>
      </c>
      <c r="DO5" s="59" t="s">
        <v>102</v>
      </c>
      <c r="DP5" s="59" t="s">
        <v>103</v>
      </c>
      <c r="DQ5" s="59" t="s">
        <v>104</v>
      </c>
      <c r="DR5" s="59" t="s">
        <v>105</v>
      </c>
      <c r="DS5" s="59" t="s">
        <v>106</v>
      </c>
      <c r="DT5" s="59" t="s">
        <v>107</v>
      </c>
      <c r="DU5" s="59" t="s">
        <v>108</v>
      </c>
    </row>
    <row r="6" spans="1:125" s="66" customFormat="1" x14ac:dyDescent="0.2">
      <c r="A6" s="49" t="s">
        <v>116</v>
      </c>
      <c r="B6" s="60">
        <f>B8</f>
        <v>2017</v>
      </c>
      <c r="C6" s="60">
        <f t="shared" ref="C6:X6" si="1">C8</f>
        <v>281000</v>
      </c>
      <c r="D6" s="60">
        <f t="shared" si="1"/>
        <v>47</v>
      </c>
      <c r="E6" s="60">
        <f t="shared" si="1"/>
        <v>14</v>
      </c>
      <c r="F6" s="60">
        <f t="shared" si="1"/>
        <v>0</v>
      </c>
      <c r="G6" s="60">
        <f t="shared" si="1"/>
        <v>1</v>
      </c>
      <c r="H6" s="60" t="str">
        <f>SUBSTITUTE(H8,"　","")</f>
        <v>兵庫県神戸市</v>
      </c>
      <c r="I6" s="60" t="str">
        <f t="shared" si="1"/>
        <v>三宮駐車場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50</v>
      </c>
      <c r="S6" s="62" t="str">
        <f t="shared" si="1"/>
        <v>公共施設</v>
      </c>
      <c r="T6" s="62" t="str">
        <f t="shared" si="1"/>
        <v>無</v>
      </c>
      <c r="U6" s="63">
        <f t="shared" si="1"/>
        <v>25110</v>
      </c>
      <c r="V6" s="63">
        <f t="shared" si="1"/>
        <v>534</v>
      </c>
      <c r="W6" s="63">
        <f t="shared" si="1"/>
        <v>400</v>
      </c>
      <c r="X6" s="62" t="str">
        <f t="shared" si="1"/>
        <v>代行制</v>
      </c>
      <c r="Y6" s="64">
        <f>IF(Y8="-",NA(),Y8)</f>
        <v>190.1</v>
      </c>
      <c r="Z6" s="64">
        <f t="shared" ref="Z6:AH6" si="2">IF(Z8="-",NA(),Z8)</f>
        <v>129.1</v>
      </c>
      <c r="AA6" s="64">
        <f t="shared" si="2"/>
        <v>100.4</v>
      </c>
      <c r="AB6" s="64">
        <f t="shared" si="2"/>
        <v>80.599999999999994</v>
      </c>
      <c r="AC6" s="64">
        <f t="shared" si="2"/>
        <v>137.6</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72.400000000000006</v>
      </c>
      <c r="AK6" s="64">
        <f t="shared" ref="AK6:AS6" si="3">IF(AK8="-",NA(),AK8)</f>
        <v>12.8</v>
      </c>
      <c r="AL6" s="64">
        <f t="shared" si="3"/>
        <v>33.6</v>
      </c>
      <c r="AM6" s="64">
        <f t="shared" si="3"/>
        <v>7.8</v>
      </c>
      <c r="AN6" s="64">
        <f t="shared" si="3"/>
        <v>13.7</v>
      </c>
      <c r="AO6" s="64">
        <f t="shared" si="3"/>
        <v>10.4</v>
      </c>
      <c r="AP6" s="64">
        <f t="shared" si="3"/>
        <v>7.6</v>
      </c>
      <c r="AQ6" s="64">
        <f t="shared" si="3"/>
        <v>7.1</v>
      </c>
      <c r="AR6" s="64">
        <f t="shared" si="3"/>
        <v>5.5</v>
      </c>
      <c r="AS6" s="64">
        <f t="shared" si="3"/>
        <v>5.2</v>
      </c>
      <c r="AT6" s="61" t="str">
        <f>IF(AT8="-","",IF(AT8="-","【-】","【"&amp;SUBSTITUTE(TEXT(AT8,"#,##0.0"),"-","△")&amp;"】"))</f>
        <v>【5.6】</v>
      </c>
      <c r="AU6" s="65">
        <f>IF(AU8="-",NA(),AU8)</f>
        <v>514</v>
      </c>
      <c r="AV6" s="65">
        <f t="shared" ref="AV6:BD6" si="4">IF(AV8="-",NA(),AV8)</f>
        <v>97</v>
      </c>
      <c r="AW6" s="65">
        <f t="shared" si="4"/>
        <v>446</v>
      </c>
      <c r="AX6" s="65">
        <f t="shared" si="4"/>
        <v>93</v>
      </c>
      <c r="AY6" s="65">
        <f t="shared" si="4"/>
        <v>100</v>
      </c>
      <c r="AZ6" s="65">
        <f t="shared" si="4"/>
        <v>143</v>
      </c>
      <c r="BA6" s="65">
        <f t="shared" si="4"/>
        <v>79</v>
      </c>
      <c r="BB6" s="65">
        <f t="shared" si="4"/>
        <v>56</v>
      </c>
      <c r="BC6" s="65">
        <f t="shared" si="4"/>
        <v>42</v>
      </c>
      <c r="BD6" s="65">
        <f t="shared" si="4"/>
        <v>44</v>
      </c>
      <c r="BE6" s="63" t="str">
        <f>IF(BE8="-","",IF(BE8="-","【-】","【"&amp;SUBSTITUTE(TEXT(BE8,"#,##0"),"-","△")&amp;"】"))</f>
        <v>【37】</v>
      </c>
      <c r="BF6" s="64">
        <f>IF(BF8="-",NA(),BF8)</f>
        <v>32.9</v>
      </c>
      <c r="BG6" s="64">
        <f t="shared" ref="BG6:BO6" si="5">IF(BG8="-",NA(),BG8)</f>
        <v>30.9</v>
      </c>
      <c r="BH6" s="64">
        <f t="shared" si="5"/>
        <v>42.7</v>
      </c>
      <c r="BI6" s="64">
        <f t="shared" si="5"/>
        <v>6.5</v>
      </c>
      <c r="BJ6" s="64">
        <f t="shared" si="5"/>
        <v>32.1</v>
      </c>
      <c r="BK6" s="64">
        <f t="shared" si="5"/>
        <v>15.3</v>
      </c>
      <c r="BL6" s="64">
        <f t="shared" si="5"/>
        <v>11.2</v>
      </c>
      <c r="BM6" s="64">
        <f t="shared" si="5"/>
        <v>8</v>
      </c>
      <c r="BN6" s="64">
        <f t="shared" si="5"/>
        <v>13.7</v>
      </c>
      <c r="BO6" s="64">
        <f t="shared" si="5"/>
        <v>7.5</v>
      </c>
      <c r="BP6" s="61" t="str">
        <f>IF(BP8="-","",IF(BP8="-","【-】","【"&amp;SUBSTITUTE(TEXT(BP8,"#,##0.0"),"-","△")&amp;"】"))</f>
        <v>【26.4】</v>
      </c>
      <c r="BQ6" s="65">
        <f>IF(BQ8="-",NA(),BQ8)</f>
        <v>79902</v>
      </c>
      <c r="BR6" s="65">
        <f t="shared" ref="BR6:BZ6" si="6">IF(BR8="-",NA(),BR8)</f>
        <v>78890</v>
      </c>
      <c r="BS6" s="65">
        <f t="shared" si="6"/>
        <v>116811</v>
      </c>
      <c r="BT6" s="65">
        <f t="shared" si="6"/>
        <v>17169</v>
      </c>
      <c r="BU6" s="65">
        <f t="shared" si="6"/>
        <v>87119</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117</v>
      </c>
      <c r="CM6" s="63">
        <f t="shared" ref="CM6:CN6" si="7">CM8</f>
        <v>0</v>
      </c>
      <c r="CN6" s="63">
        <f t="shared" si="7"/>
        <v>1484638</v>
      </c>
      <c r="CO6" s="64"/>
      <c r="CP6" s="64"/>
      <c r="CQ6" s="64"/>
      <c r="CR6" s="64"/>
      <c r="CS6" s="64"/>
      <c r="CT6" s="64"/>
      <c r="CU6" s="64"/>
      <c r="CV6" s="64"/>
      <c r="CW6" s="64"/>
      <c r="CX6" s="64"/>
      <c r="CY6" s="61" t="s">
        <v>117</v>
      </c>
      <c r="CZ6" s="64">
        <f>IF(CZ8="-",NA(),CZ8)</f>
        <v>14.9</v>
      </c>
      <c r="DA6" s="64">
        <f t="shared" ref="DA6:DI6" si="8">IF(DA8="-",NA(),DA8)</f>
        <v>7.2</v>
      </c>
      <c r="DB6" s="64">
        <f t="shared" si="8"/>
        <v>0</v>
      </c>
      <c r="DC6" s="64">
        <f t="shared" si="8"/>
        <v>0</v>
      </c>
      <c r="DD6" s="64">
        <f t="shared" si="8"/>
        <v>0</v>
      </c>
      <c r="DE6" s="64">
        <f t="shared" si="8"/>
        <v>192.7</v>
      </c>
      <c r="DF6" s="64">
        <f t="shared" si="8"/>
        <v>141.9</v>
      </c>
      <c r="DG6" s="64">
        <f t="shared" si="8"/>
        <v>181.6</v>
      </c>
      <c r="DH6" s="64">
        <f t="shared" si="8"/>
        <v>148.9</v>
      </c>
      <c r="DI6" s="64">
        <f t="shared" si="8"/>
        <v>135.30000000000001</v>
      </c>
      <c r="DJ6" s="61" t="str">
        <f>IF(DJ8="-","",IF(DJ8="-","【-】","【"&amp;SUBSTITUTE(TEXT(DJ8,"#,##0.0"),"-","△")&amp;"】"))</f>
        <v>【120.3】</v>
      </c>
      <c r="DK6" s="64">
        <f>IF(DK8="-",NA(),DK8)</f>
        <v>148.9</v>
      </c>
      <c r="DL6" s="64">
        <f t="shared" ref="DL6:DT6" si="9">IF(DL8="-",NA(),DL8)</f>
        <v>148.9</v>
      </c>
      <c r="DM6" s="64">
        <f t="shared" si="9"/>
        <v>158.1</v>
      </c>
      <c r="DN6" s="64">
        <f t="shared" si="9"/>
        <v>154.69999999999999</v>
      </c>
      <c r="DO6" s="64">
        <f t="shared" si="9"/>
        <v>153.69999999999999</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2">
      <c r="A7" s="49" t="s">
        <v>118</v>
      </c>
      <c r="B7" s="60">
        <f t="shared" ref="B7:X7" si="10">B8</f>
        <v>2017</v>
      </c>
      <c r="C7" s="60">
        <f t="shared" si="10"/>
        <v>281000</v>
      </c>
      <c r="D7" s="60">
        <f t="shared" si="10"/>
        <v>47</v>
      </c>
      <c r="E7" s="60">
        <f t="shared" si="10"/>
        <v>14</v>
      </c>
      <c r="F7" s="60">
        <f t="shared" si="10"/>
        <v>0</v>
      </c>
      <c r="G7" s="60">
        <f t="shared" si="10"/>
        <v>1</v>
      </c>
      <c r="H7" s="60" t="str">
        <f t="shared" si="10"/>
        <v>兵庫県　神戸市</v>
      </c>
      <c r="I7" s="60" t="str">
        <f t="shared" si="10"/>
        <v>三宮駐車場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50</v>
      </c>
      <c r="S7" s="62" t="str">
        <f t="shared" si="10"/>
        <v>公共施設</v>
      </c>
      <c r="T7" s="62" t="str">
        <f t="shared" si="10"/>
        <v>無</v>
      </c>
      <c r="U7" s="63">
        <f t="shared" si="10"/>
        <v>25110</v>
      </c>
      <c r="V7" s="63">
        <f t="shared" si="10"/>
        <v>534</v>
      </c>
      <c r="W7" s="63">
        <f t="shared" si="10"/>
        <v>400</v>
      </c>
      <c r="X7" s="62" t="str">
        <f t="shared" si="10"/>
        <v>代行制</v>
      </c>
      <c r="Y7" s="64">
        <f>Y8</f>
        <v>190.1</v>
      </c>
      <c r="Z7" s="64">
        <f t="shared" ref="Z7:AH7" si="11">Z8</f>
        <v>129.1</v>
      </c>
      <c r="AA7" s="64">
        <f t="shared" si="11"/>
        <v>100.4</v>
      </c>
      <c r="AB7" s="64">
        <f t="shared" si="11"/>
        <v>80.599999999999994</v>
      </c>
      <c r="AC7" s="64">
        <f t="shared" si="11"/>
        <v>137.6</v>
      </c>
      <c r="AD7" s="64">
        <f t="shared" si="11"/>
        <v>120.7</v>
      </c>
      <c r="AE7" s="64">
        <f t="shared" si="11"/>
        <v>135.30000000000001</v>
      </c>
      <c r="AF7" s="64">
        <f t="shared" si="11"/>
        <v>133.5</v>
      </c>
      <c r="AG7" s="64">
        <f t="shared" si="11"/>
        <v>136.30000000000001</v>
      </c>
      <c r="AH7" s="64">
        <f t="shared" si="11"/>
        <v>130.9</v>
      </c>
      <c r="AI7" s="61"/>
      <c r="AJ7" s="64">
        <f>AJ8</f>
        <v>72.400000000000006</v>
      </c>
      <c r="AK7" s="64">
        <f t="shared" ref="AK7:AS7" si="12">AK8</f>
        <v>12.8</v>
      </c>
      <c r="AL7" s="64">
        <f t="shared" si="12"/>
        <v>33.6</v>
      </c>
      <c r="AM7" s="64">
        <f t="shared" si="12"/>
        <v>7.8</v>
      </c>
      <c r="AN7" s="64">
        <f t="shared" si="12"/>
        <v>13.7</v>
      </c>
      <c r="AO7" s="64">
        <f t="shared" si="12"/>
        <v>10.4</v>
      </c>
      <c r="AP7" s="64">
        <f t="shared" si="12"/>
        <v>7.6</v>
      </c>
      <c r="AQ7" s="64">
        <f t="shared" si="12"/>
        <v>7.1</v>
      </c>
      <c r="AR7" s="64">
        <f t="shared" si="12"/>
        <v>5.5</v>
      </c>
      <c r="AS7" s="64">
        <f t="shared" si="12"/>
        <v>5.2</v>
      </c>
      <c r="AT7" s="61"/>
      <c r="AU7" s="65">
        <f>AU8</f>
        <v>514</v>
      </c>
      <c r="AV7" s="65">
        <f t="shared" ref="AV7:BD7" si="13">AV8</f>
        <v>97</v>
      </c>
      <c r="AW7" s="65">
        <f t="shared" si="13"/>
        <v>446</v>
      </c>
      <c r="AX7" s="65">
        <f t="shared" si="13"/>
        <v>93</v>
      </c>
      <c r="AY7" s="65">
        <f t="shared" si="13"/>
        <v>100</v>
      </c>
      <c r="AZ7" s="65">
        <f t="shared" si="13"/>
        <v>143</v>
      </c>
      <c r="BA7" s="65">
        <f t="shared" si="13"/>
        <v>79</v>
      </c>
      <c r="BB7" s="65">
        <f t="shared" si="13"/>
        <v>56</v>
      </c>
      <c r="BC7" s="65">
        <f t="shared" si="13"/>
        <v>42</v>
      </c>
      <c r="BD7" s="65">
        <f t="shared" si="13"/>
        <v>44</v>
      </c>
      <c r="BE7" s="63"/>
      <c r="BF7" s="64">
        <f>BF8</f>
        <v>32.9</v>
      </c>
      <c r="BG7" s="64">
        <f t="shared" ref="BG7:BO7" si="14">BG8</f>
        <v>30.9</v>
      </c>
      <c r="BH7" s="64">
        <f t="shared" si="14"/>
        <v>42.7</v>
      </c>
      <c r="BI7" s="64">
        <f t="shared" si="14"/>
        <v>6.5</v>
      </c>
      <c r="BJ7" s="64">
        <f t="shared" si="14"/>
        <v>32.1</v>
      </c>
      <c r="BK7" s="64">
        <f t="shared" si="14"/>
        <v>15.3</v>
      </c>
      <c r="BL7" s="64">
        <f t="shared" si="14"/>
        <v>11.2</v>
      </c>
      <c r="BM7" s="64">
        <f t="shared" si="14"/>
        <v>8</v>
      </c>
      <c r="BN7" s="64">
        <f t="shared" si="14"/>
        <v>13.7</v>
      </c>
      <c r="BO7" s="64">
        <f t="shared" si="14"/>
        <v>7.5</v>
      </c>
      <c r="BP7" s="61"/>
      <c r="BQ7" s="65">
        <f>BQ8</f>
        <v>79902</v>
      </c>
      <c r="BR7" s="65">
        <f t="shared" ref="BR7:BZ7" si="15">BR8</f>
        <v>78890</v>
      </c>
      <c r="BS7" s="65">
        <f t="shared" si="15"/>
        <v>116811</v>
      </c>
      <c r="BT7" s="65">
        <f t="shared" si="15"/>
        <v>17169</v>
      </c>
      <c r="BU7" s="65">
        <f t="shared" si="15"/>
        <v>87119</v>
      </c>
      <c r="BV7" s="65">
        <f t="shared" si="15"/>
        <v>19003</v>
      </c>
      <c r="BW7" s="65">
        <f t="shared" si="15"/>
        <v>19615</v>
      </c>
      <c r="BX7" s="65">
        <f t="shared" si="15"/>
        <v>21116</v>
      </c>
      <c r="BY7" s="65">
        <f t="shared" si="15"/>
        <v>20714</v>
      </c>
      <c r="BZ7" s="65">
        <f t="shared" si="15"/>
        <v>16622</v>
      </c>
      <c r="CA7" s="63"/>
      <c r="CB7" s="64" t="s">
        <v>119</v>
      </c>
      <c r="CC7" s="64" t="s">
        <v>119</v>
      </c>
      <c r="CD7" s="64" t="s">
        <v>119</v>
      </c>
      <c r="CE7" s="64" t="s">
        <v>119</v>
      </c>
      <c r="CF7" s="64" t="s">
        <v>119</v>
      </c>
      <c r="CG7" s="64" t="s">
        <v>119</v>
      </c>
      <c r="CH7" s="64" t="s">
        <v>119</v>
      </c>
      <c r="CI7" s="64" t="s">
        <v>119</v>
      </c>
      <c r="CJ7" s="64" t="s">
        <v>119</v>
      </c>
      <c r="CK7" s="64" t="s">
        <v>117</v>
      </c>
      <c r="CL7" s="61"/>
      <c r="CM7" s="63">
        <f>CM8</f>
        <v>0</v>
      </c>
      <c r="CN7" s="63">
        <f>CN8</f>
        <v>1484638</v>
      </c>
      <c r="CO7" s="64" t="s">
        <v>119</v>
      </c>
      <c r="CP7" s="64" t="s">
        <v>119</v>
      </c>
      <c r="CQ7" s="64" t="s">
        <v>119</v>
      </c>
      <c r="CR7" s="64" t="s">
        <v>119</v>
      </c>
      <c r="CS7" s="64" t="s">
        <v>119</v>
      </c>
      <c r="CT7" s="64" t="s">
        <v>119</v>
      </c>
      <c r="CU7" s="64" t="s">
        <v>119</v>
      </c>
      <c r="CV7" s="64" t="s">
        <v>119</v>
      </c>
      <c r="CW7" s="64" t="s">
        <v>119</v>
      </c>
      <c r="CX7" s="64" t="s">
        <v>117</v>
      </c>
      <c r="CY7" s="61"/>
      <c r="CZ7" s="64">
        <f>CZ8</f>
        <v>14.9</v>
      </c>
      <c r="DA7" s="64">
        <f t="shared" ref="DA7:DI7" si="16">DA8</f>
        <v>7.2</v>
      </c>
      <c r="DB7" s="64">
        <f t="shared" si="16"/>
        <v>0</v>
      </c>
      <c r="DC7" s="64">
        <f t="shared" si="16"/>
        <v>0</v>
      </c>
      <c r="DD7" s="64">
        <f t="shared" si="16"/>
        <v>0</v>
      </c>
      <c r="DE7" s="64">
        <f t="shared" si="16"/>
        <v>192.7</v>
      </c>
      <c r="DF7" s="64">
        <f t="shared" si="16"/>
        <v>141.9</v>
      </c>
      <c r="DG7" s="64">
        <f t="shared" si="16"/>
        <v>181.6</v>
      </c>
      <c r="DH7" s="64">
        <f t="shared" si="16"/>
        <v>148.9</v>
      </c>
      <c r="DI7" s="64">
        <f t="shared" si="16"/>
        <v>135.30000000000001</v>
      </c>
      <c r="DJ7" s="61"/>
      <c r="DK7" s="64">
        <f>DK8</f>
        <v>148.9</v>
      </c>
      <c r="DL7" s="64">
        <f t="shared" ref="DL7:DT7" si="17">DL8</f>
        <v>148.9</v>
      </c>
      <c r="DM7" s="64">
        <f t="shared" si="17"/>
        <v>158.1</v>
      </c>
      <c r="DN7" s="64">
        <f t="shared" si="17"/>
        <v>154.69999999999999</v>
      </c>
      <c r="DO7" s="64">
        <f t="shared" si="17"/>
        <v>153.69999999999999</v>
      </c>
      <c r="DP7" s="64">
        <f t="shared" si="17"/>
        <v>172.8</v>
      </c>
      <c r="DQ7" s="64">
        <f t="shared" si="17"/>
        <v>167.7</v>
      </c>
      <c r="DR7" s="64">
        <f t="shared" si="17"/>
        <v>169.3</v>
      </c>
      <c r="DS7" s="64">
        <f t="shared" si="17"/>
        <v>166.6</v>
      </c>
      <c r="DT7" s="64">
        <f t="shared" si="17"/>
        <v>227.1</v>
      </c>
      <c r="DU7" s="61"/>
    </row>
    <row r="8" spans="1:125" s="66" customFormat="1" x14ac:dyDescent="0.2">
      <c r="A8" s="49"/>
      <c r="B8" s="67">
        <v>2017</v>
      </c>
      <c r="C8" s="67">
        <v>281000</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50</v>
      </c>
      <c r="S8" s="69" t="s">
        <v>130</v>
      </c>
      <c r="T8" s="69" t="s">
        <v>131</v>
      </c>
      <c r="U8" s="70">
        <v>25110</v>
      </c>
      <c r="V8" s="70">
        <v>534</v>
      </c>
      <c r="W8" s="70">
        <v>400</v>
      </c>
      <c r="X8" s="69" t="s">
        <v>132</v>
      </c>
      <c r="Y8" s="71">
        <v>190.1</v>
      </c>
      <c r="Z8" s="71">
        <v>129.1</v>
      </c>
      <c r="AA8" s="71">
        <v>100.4</v>
      </c>
      <c r="AB8" s="71">
        <v>80.599999999999994</v>
      </c>
      <c r="AC8" s="71">
        <v>137.6</v>
      </c>
      <c r="AD8" s="71">
        <v>120.7</v>
      </c>
      <c r="AE8" s="71">
        <v>135.30000000000001</v>
      </c>
      <c r="AF8" s="71">
        <v>133.5</v>
      </c>
      <c r="AG8" s="71">
        <v>136.30000000000001</v>
      </c>
      <c r="AH8" s="71">
        <v>130.9</v>
      </c>
      <c r="AI8" s="68">
        <v>319.10000000000002</v>
      </c>
      <c r="AJ8" s="71">
        <v>72.400000000000006</v>
      </c>
      <c r="AK8" s="71">
        <v>12.8</v>
      </c>
      <c r="AL8" s="71">
        <v>33.6</v>
      </c>
      <c r="AM8" s="71">
        <v>7.8</v>
      </c>
      <c r="AN8" s="71">
        <v>13.7</v>
      </c>
      <c r="AO8" s="71">
        <v>10.4</v>
      </c>
      <c r="AP8" s="71">
        <v>7.6</v>
      </c>
      <c r="AQ8" s="71">
        <v>7.1</v>
      </c>
      <c r="AR8" s="71">
        <v>5.5</v>
      </c>
      <c r="AS8" s="71">
        <v>5.2</v>
      </c>
      <c r="AT8" s="68">
        <v>5.6</v>
      </c>
      <c r="AU8" s="72">
        <v>514</v>
      </c>
      <c r="AV8" s="72">
        <v>97</v>
      </c>
      <c r="AW8" s="72">
        <v>446</v>
      </c>
      <c r="AX8" s="72">
        <v>93</v>
      </c>
      <c r="AY8" s="72">
        <v>100</v>
      </c>
      <c r="AZ8" s="72">
        <v>143</v>
      </c>
      <c r="BA8" s="72">
        <v>79</v>
      </c>
      <c r="BB8" s="72">
        <v>56</v>
      </c>
      <c r="BC8" s="72">
        <v>42</v>
      </c>
      <c r="BD8" s="72">
        <v>44</v>
      </c>
      <c r="BE8" s="72">
        <v>37</v>
      </c>
      <c r="BF8" s="71">
        <v>32.9</v>
      </c>
      <c r="BG8" s="71">
        <v>30.9</v>
      </c>
      <c r="BH8" s="71">
        <v>42.7</v>
      </c>
      <c r="BI8" s="71">
        <v>6.5</v>
      </c>
      <c r="BJ8" s="71">
        <v>32.1</v>
      </c>
      <c r="BK8" s="71">
        <v>15.3</v>
      </c>
      <c r="BL8" s="71">
        <v>11.2</v>
      </c>
      <c r="BM8" s="71">
        <v>8</v>
      </c>
      <c r="BN8" s="71">
        <v>13.7</v>
      </c>
      <c r="BO8" s="71">
        <v>7.5</v>
      </c>
      <c r="BP8" s="68">
        <v>26.4</v>
      </c>
      <c r="BQ8" s="72">
        <v>79902</v>
      </c>
      <c r="BR8" s="72">
        <v>78890</v>
      </c>
      <c r="BS8" s="72">
        <v>116811</v>
      </c>
      <c r="BT8" s="73">
        <v>17169</v>
      </c>
      <c r="BU8" s="73">
        <v>87119</v>
      </c>
      <c r="BV8" s="72">
        <v>19003</v>
      </c>
      <c r="BW8" s="72">
        <v>19615</v>
      </c>
      <c r="BX8" s="72">
        <v>21116</v>
      </c>
      <c r="BY8" s="72">
        <v>20714</v>
      </c>
      <c r="BZ8" s="72">
        <v>16622</v>
      </c>
      <c r="CA8" s="70">
        <v>15069</v>
      </c>
      <c r="CB8" s="71" t="s">
        <v>124</v>
      </c>
      <c r="CC8" s="71" t="s">
        <v>124</v>
      </c>
      <c r="CD8" s="71" t="s">
        <v>124</v>
      </c>
      <c r="CE8" s="71" t="s">
        <v>124</v>
      </c>
      <c r="CF8" s="71" t="s">
        <v>124</v>
      </c>
      <c r="CG8" s="71" t="s">
        <v>124</v>
      </c>
      <c r="CH8" s="71" t="s">
        <v>124</v>
      </c>
      <c r="CI8" s="71" t="s">
        <v>124</v>
      </c>
      <c r="CJ8" s="71" t="s">
        <v>124</v>
      </c>
      <c r="CK8" s="71" t="s">
        <v>124</v>
      </c>
      <c r="CL8" s="68" t="s">
        <v>124</v>
      </c>
      <c r="CM8" s="70">
        <v>0</v>
      </c>
      <c r="CN8" s="70">
        <v>1484638</v>
      </c>
      <c r="CO8" s="71" t="s">
        <v>124</v>
      </c>
      <c r="CP8" s="71" t="s">
        <v>124</v>
      </c>
      <c r="CQ8" s="71" t="s">
        <v>124</v>
      </c>
      <c r="CR8" s="71" t="s">
        <v>124</v>
      </c>
      <c r="CS8" s="71" t="s">
        <v>124</v>
      </c>
      <c r="CT8" s="71" t="s">
        <v>124</v>
      </c>
      <c r="CU8" s="71" t="s">
        <v>124</v>
      </c>
      <c r="CV8" s="71" t="s">
        <v>124</v>
      </c>
      <c r="CW8" s="71" t="s">
        <v>124</v>
      </c>
      <c r="CX8" s="71" t="s">
        <v>124</v>
      </c>
      <c r="CY8" s="68" t="s">
        <v>124</v>
      </c>
      <c r="CZ8" s="71">
        <v>14.9</v>
      </c>
      <c r="DA8" s="71">
        <v>7.2</v>
      </c>
      <c r="DB8" s="71">
        <v>0</v>
      </c>
      <c r="DC8" s="71">
        <v>0</v>
      </c>
      <c r="DD8" s="71">
        <v>0</v>
      </c>
      <c r="DE8" s="71">
        <v>192.7</v>
      </c>
      <c r="DF8" s="71">
        <v>141.9</v>
      </c>
      <c r="DG8" s="71">
        <v>181.6</v>
      </c>
      <c r="DH8" s="71">
        <v>148.9</v>
      </c>
      <c r="DI8" s="71">
        <v>135.30000000000001</v>
      </c>
      <c r="DJ8" s="68">
        <v>120.3</v>
      </c>
      <c r="DK8" s="71">
        <v>148.9</v>
      </c>
      <c r="DL8" s="71">
        <v>148.9</v>
      </c>
      <c r="DM8" s="71">
        <v>158.1</v>
      </c>
      <c r="DN8" s="71">
        <v>154.69999999999999</v>
      </c>
      <c r="DO8" s="71">
        <v>153.69999999999999</v>
      </c>
      <c r="DP8" s="71">
        <v>172.8</v>
      </c>
      <c r="DQ8" s="71">
        <v>167.7</v>
      </c>
      <c r="DR8" s="71">
        <v>169.3</v>
      </c>
      <c r="DS8" s="71">
        <v>166.6</v>
      </c>
      <c r="DT8" s="71">
        <v>227.1</v>
      </c>
      <c r="DU8" s="68">
        <v>198.4</v>
      </c>
    </row>
    <row r="9" spans="1:125" ht="13.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ht="13.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ht="13.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ht="13.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ht="13.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ht="13.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ht="13.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ht="13.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ht="13.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ht="13.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2019-01-31T04:29:31Z</cp:lastPrinted>
  <dcterms:created xsi:type="dcterms:W3CDTF">2018-12-07T10:33:15Z</dcterms:created>
  <dcterms:modified xsi:type="dcterms:W3CDTF">2019-01-31T04:29:39Z</dcterms:modified>
</cp:coreProperties>
</file>