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8qQd/uPoaNtGT1UZChszxfNdAGO8CAYlOL6QhH61vxZQz2eBb6DbmQ/ppxyGON8ctyZNgknLA923gfmIfJhcQw==" workbookSaltValue="g99ft3lyiJ5ou40L+lHcJw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LT76" i="4"/>
  <c r="GQ51" i="4"/>
  <c r="LH30" i="4"/>
  <c r="IE76" i="4"/>
  <c r="BZ30" i="4"/>
  <c r="BZ51" i="4"/>
  <c r="GQ30" i="4"/>
  <c r="BG30" i="4"/>
  <c r="AV76" i="4"/>
  <c r="KO51" i="4"/>
  <c r="LE76" i="4"/>
  <c r="FX51" i="4"/>
  <c r="KO30" i="4"/>
  <c r="HP76" i="4"/>
  <c r="BG51" i="4"/>
  <c r="FX30" i="4"/>
  <c r="HA76" i="4"/>
  <c r="AN51" i="4"/>
  <c r="FE30" i="4"/>
  <c r="FE51" i="4"/>
  <c r="AN30" i="4"/>
  <c r="AG76" i="4"/>
  <c r="JV51" i="4"/>
  <c r="KP76" i="4"/>
  <c r="JV30" i="4"/>
  <c r="JC51" i="4"/>
  <c r="KA76" i="4"/>
  <c r="EL51" i="4"/>
  <c r="JC30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<sst xmlns="http://schemas.openxmlformats.org/spreadsheetml/2006/main" count="287" uniqueCount="136">
  <si>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</si>
  <si>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</si>
  <si>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</si>
  <si>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</si>
  <si>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</si>
  <si>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</si>
  <si>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</si>
  <si>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</si>
  <si>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</si>
  <si>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</si>
  <si>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</si>
  <si>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</si>
  <si>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</si>
  <si>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</si>
  <si>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</si>
  <si>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</si>
  <si>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</si>
  <si>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</si>
  <si>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</si>
  <si>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</si>
  <si>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</si>
  <si>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</si>
  <si>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</si>
  <si>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</si>
  <si>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</si>
  <si>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</si>
  <si>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</si>
  <si>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</si>
  <si>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</si>
  <si>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</si>
  <si>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</si>
  <si>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</si>
  <si>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</si>
  <si>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</si>
  <si>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</si>
  <si>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</si>
  <si>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</si>
  <si>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</si>
  <si>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</si>
  <si>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</si>
  <si>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</si>
  <si>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</si>
  <si>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</si>
  <si>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</si>
  <si>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</si>
  <si>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</si>
  <si>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</si>
  <si>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</si>
  <si>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</si>
  <si>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</si>
  <si>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</si>
  <si>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</si>
  <si>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</si>
  <si>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</si>
  <si>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</si>
  <si>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</si>
  <si>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</si>
  <si>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</si>
  <si>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</si>
  <si>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</si>
  <si>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</si>
  <si>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</si>
  <si>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</si>
  <si>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</si>
  <si>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</si>
  <si>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</si>
  <si>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</si>
  <si>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</si>
  <si>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</si>
  <si>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</si>
  <si>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</si>
  <si>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</si>
  <si>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</si>
  <si>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</si>
  <si>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</si>
  <si>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</si>
  <si>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</si>
  <si>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</si>
  <si>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</si>
  <si>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</si>
  <si>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</si>
  <si>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</si>
  <si>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</si>
  <si>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</si>
  <si>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</si>
  <si>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</si>
  <si>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</si>
  <si>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</si>
  <si>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</si>
  <si>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</si>
  <si>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</si>
  <si>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</si>
  <si>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</si>
  <si>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</si>
  <si>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</si>
  <si>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</si>
  <si>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</si>
  <si>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</si>
  <si>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</si>
  <si>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</si>
  <si>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</si>
  <si>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</si>
  <si>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</si>
  <si>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</si>
  <si>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</si>
  <si>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</si>
  <si>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</si>
  <si>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</si>
  <si>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</si>
  <si>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</si>
  <si>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</si>
  <si>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</si>
  <si>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</si>
  <si>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</si>
  <si>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</si>
  <si>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湊川駐車場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</si>
  <si>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</si>
  <si>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</si>
  <si>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</si>
  <si>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</si>
  <si>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</si>
  <si>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</si>
  <si>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</si>
  <si>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</si>
  <si>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</si>
  <si>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</si>
  <si>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</si>
  <si>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</si>
  <si>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</si>
  <si>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</si>
  <si>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</si>
  <si>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</si>
  <si>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経営状態は健全ではあるものの、周辺施設の経営状況など外的要因に依存する面がある。利用者ニーズを把握しながら、利用率向上策を検討していく。</t>
    <rPh sb="54" eb="56">
      <t>リヨウ</t>
    </rPh>
    <rPh sb="56" eb="57">
      <t>リツ</t>
    </rPh>
    <rPh sb="57" eb="59">
      <t>コウジョウ</t>
    </rPh>
    <rPh sb="59" eb="60">
      <t>サク</t>
    </rPh>
    <phoneticPr fontId="5"/>
  </si>
  <si>
    <t>⑪稼働率は類似施設平均を下回っており、経年比較においても減少している。付近の駐車需要を勘案しながら、利用率向上策を検討していく。</t>
    <rPh sb="12" eb="14">
      <t>シタマワ</t>
    </rPh>
    <rPh sb="55" eb="56">
      <t>サク</t>
    </rPh>
    <rPh sb="57" eb="59">
      <t>ケントウ</t>
    </rPh>
    <phoneticPr fontId="5"/>
  </si>
  <si>
    <t>①収益的収支比率について、類似施設平均値より下回っている年度もあるが、平成29年度は上回り黒字を維持している。また、④売上高GOP比率、⑤EBITDAは共に類似施設平均値を上回っており、健全な経営状態といえる。引き続き安定的な収入確保のため営業活動を強化する。</t>
    <rPh sb="35" eb="37">
      <t>ヘイセイ</t>
    </rPh>
    <rPh sb="39" eb="41">
      <t>ネンド</t>
    </rPh>
    <rPh sb="42" eb="44">
      <t>ウワマワ</t>
    </rPh>
    <rPh sb="45" eb="47">
      <t>クロジ</t>
    </rPh>
    <phoneticPr fontId="5"/>
  </si>
  <si>
    <r>
      <t>⑧設備投資見込額が大きいが、設備関係の更新時期を迎えるためである。</t>
    </r>
    <r>
      <rPr>
        <sz val="11"/>
        <color theme="1"/>
        <rFont val="ＭＳ ゴシック"/>
        <family val="3"/>
        <charset val="128"/>
      </rPr>
      <t>⑩企業債残高対料金収入比率は平成28年度に0となっており、健全な状態といえる。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</si>
</sst>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115.9</c:v>
                </c:pt>
                <c:pt idx="1">
                  <c:v>107.6</c:v>
                </c:pt>
                <c:pt idx="2">
                  <c:v>103.8</c:v>
                </c:pt>
                <c:pt idx="3">
                  <c:v>132.1</c:v>
                </c:pt>
                <c:pt idx="4">
                  <c:v>218.6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3C-4725-B374-7F4584683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32960"/>
        <c:axId val="76235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104.2</c:v>
                </c:pt>
                <c:pt idx="1">
                  <c:v>110.9</c:v>
                </c:pt>
                <c:pt idx="2">
                  <c:v>113.4</c:v>
                </c:pt>
                <c:pt idx="3">
                  <c:v>191.4</c:v>
                </c:pt>
                <c:pt idx="4">
                  <c:v>141.30000000000001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3C-4725-B374-7F4584683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32960"/>
        <c:axId val="76235136"/>
      </c:lineChart>
      <c:dateAx>
        <c:axId val="76232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235136"/>
        <c:crosses val="autoZero"/>
        <c:auto val="1"/>
        <c:lblOffset val="100"/>
        <c:baseTimeUnit val="years"/>
      </c:dateAx>
      <c:valAx>
        <c:axId val="76235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232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116.4</c:v>
                </c:pt>
                <c:pt idx="1">
                  <c:v>75.900000000000006</c:v>
                </c:pt>
                <c:pt idx="2">
                  <c:v>29.7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34-49EC-9743-D5849DD20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534144"/>
        <c:axId val="78536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438</c:v>
                </c:pt>
                <c:pt idx="1">
                  <c:v>351.1</c:v>
                </c:pt>
                <c:pt idx="2">
                  <c:v>278.89999999999998</c:v>
                </c:pt>
                <c:pt idx="3">
                  <c:v>205.5</c:v>
                </c:pt>
                <c:pt idx="4">
                  <c:v>187.9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34-49EC-9743-D5849DD20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34144"/>
        <c:axId val="78536064"/>
      </c:lineChart>
      <c:dateAx>
        <c:axId val="78534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536064"/>
        <c:crosses val="autoZero"/>
        <c:auto val="1"/>
        <c:lblOffset val="100"/>
        <c:baseTimeUnit val="years"/>
      </c:dateAx>
      <c:valAx>
        <c:axId val="78536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534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5E-40CE-B3BE-899E17962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595200"/>
        <c:axId val="7859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5E-40CE-B3BE-899E17962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95200"/>
        <c:axId val="78597120"/>
      </c:lineChart>
      <c:dateAx>
        <c:axId val="78595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597120"/>
        <c:crosses val="autoZero"/>
        <c:auto val="1"/>
        <c:lblOffset val="100"/>
        <c:baseTimeUnit val="years"/>
      </c:dateAx>
      <c:valAx>
        <c:axId val="7859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595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72-4813-BE57-FA84B10EC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23488"/>
        <c:axId val="78625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72-4813-BE57-FA84B10EC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23488"/>
        <c:axId val="78625408"/>
      </c:lineChart>
      <c:dateAx>
        <c:axId val="7862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625408"/>
        <c:crosses val="autoZero"/>
        <c:auto val="1"/>
        <c:lblOffset val="100"/>
        <c:baseTimeUnit val="years"/>
      </c:dateAx>
      <c:valAx>
        <c:axId val="78625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6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BB-4D31-81DC-0A5AF9C04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34400"/>
        <c:axId val="78936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11.6</c:v>
                </c:pt>
                <c:pt idx="1">
                  <c:v>10</c:v>
                </c:pt>
                <c:pt idx="2">
                  <c:v>9.5</c:v>
                </c:pt>
                <c:pt idx="3">
                  <c:v>15.1</c:v>
                </c:pt>
                <c:pt idx="4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BB-4D31-81DC-0A5AF9C04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34400"/>
        <c:axId val="78936320"/>
      </c:lineChart>
      <c:dateAx>
        <c:axId val="78934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936320"/>
        <c:crosses val="autoZero"/>
        <c:auto val="1"/>
        <c:lblOffset val="100"/>
        <c:baseTimeUnit val="years"/>
      </c:dateAx>
      <c:valAx>
        <c:axId val="78936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934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2C-412F-9FBD-73FA329E9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89184"/>
        <c:axId val="7899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247</c:v>
                </c:pt>
                <c:pt idx="1">
                  <c:v>202</c:v>
                </c:pt>
                <c:pt idx="2">
                  <c:v>177</c:v>
                </c:pt>
                <c:pt idx="3">
                  <c:v>145</c:v>
                </c:pt>
                <c:pt idx="4">
                  <c:v>108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2C-412F-9FBD-73FA329E9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89184"/>
        <c:axId val="78991360"/>
      </c:lineChart>
      <c:dateAx>
        <c:axId val="78989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991360"/>
        <c:crosses val="autoZero"/>
        <c:auto val="1"/>
        <c:lblOffset val="100"/>
        <c:baseTimeUnit val="years"/>
      </c:dateAx>
      <c:valAx>
        <c:axId val="78991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989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134.30000000000001</c:v>
                </c:pt>
                <c:pt idx="1">
                  <c:v>127.7</c:v>
                </c:pt>
                <c:pt idx="2">
                  <c:v>123</c:v>
                </c:pt>
                <c:pt idx="3">
                  <c:v>118.3</c:v>
                </c:pt>
                <c:pt idx="4">
                  <c:v>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1B-4376-95E3-F6945CA2A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07584"/>
        <c:axId val="7910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189.3</c:v>
                </c:pt>
                <c:pt idx="1">
                  <c:v>182.5</c:v>
                </c:pt>
                <c:pt idx="2">
                  <c:v>185.2</c:v>
                </c:pt>
                <c:pt idx="3">
                  <c:v>184.1</c:v>
                </c:pt>
                <c:pt idx="4">
                  <c:v>186.8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1B-4376-95E3-F6945CA2A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07584"/>
        <c:axId val="79109504"/>
      </c:lineChart>
      <c:dateAx>
        <c:axId val="79107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109504"/>
        <c:crosses val="autoZero"/>
        <c:auto val="1"/>
        <c:lblOffset val="100"/>
        <c:baseTimeUnit val="years"/>
      </c:dateAx>
      <c:valAx>
        <c:axId val="7910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91075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50.7</c:v>
                </c:pt>
                <c:pt idx="1">
                  <c:v>48</c:v>
                </c:pt>
                <c:pt idx="2">
                  <c:v>53.7</c:v>
                </c:pt>
                <c:pt idx="3">
                  <c:v>55.6</c:v>
                </c:pt>
                <c:pt idx="4">
                  <c:v>54.3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22-417E-9110-2595F1FD9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37792"/>
        <c:axId val="79156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18.3</c:v>
                </c:pt>
                <c:pt idx="1">
                  <c:v>18.2</c:v>
                </c:pt>
                <c:pt idx="2">
                  <c:v>17.5</c:v>
                </c:pt>
                <c:pt idx="3">
                  <c:v>14.3</c:v>
                </c:pt>
                <c:pt idx="4">
                  <c:v>11.8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22-417E-9110-2595F1FD9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37792"/>
        <c:axId val="79156352"/>
      </c:lineChart>
      <c:dateAx>
        <c:axId val="79137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156352"/>
        <c:crosses val="autoZero"/>
        <c:auto val="1"/>
        <c:lblOffset val="100"/>
        <c:baseTimeUnit val="years"/>
      </c:dateAx>
      <c:valAx>
        <c:axId val="79156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9137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65840</c:v>
                </c:pt>
                <c:pt idx="1">
                  <c:v>58324</c:v>
                </c:pt>
                <c:pt idx="2">
                  <c:v>54660</c:v>
                </c:pt>
                <c:pt idx="3">
                  <c:v>52854</c:v>
                </c:pt>
                <c:pt idx="4">
                  <c:v>48842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B2-4057-8492-699764867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08864"/>
        <c:axId val="80315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31473</c:v>
                </c:pt>
                <c:pt idx="1">
                  <c:v>37843</c:v>
                </c:pt>
                <c:pt idx="2">
                  <c:v>36318</c:v>
                </c:pt>
                <c:pt idx="3">
                  <c:v>37745</c:v>
                </c:pt>
                <c:pt idx="4">
                  <c:v>35151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B2-4057-8492-699764867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08864"/>
        <c:axId val="80315136"/>
      </c:lineChart>
      <c:dateAx>
        <c:axId val="80308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315136"/>
        <c:crosses val="autoZero"/>
        <c:auto val="1"/>
        <c:lblOffset val="100"/>
        <c:baseTimeUnit val="years"/>
      </c:dateAx>
      <c:valAx>
        <c:axId val="80315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0308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EB16" zoomScaleNormal="100" zoomScaleSheetLayoutView="70" workbookViewId="0">
      <selection activeCell="ND48" sqref="ND48:NR48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2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2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9" t="str">
        <f>データ!H6&amp;"　"&amp;データ!I6</f>
        <v>兵庫県神戸市　湊川駐車場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4"/>
      <c r="CF7" s="132" t="s">
        <v>3</v>
      </c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4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5" t="s">
        <v>5</v>
      </c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5" t="s">
        <v>6</v>
      </c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 t="s">
        <v>7</v>
      </c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 t="s">
        <v>8</v>
      </c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122" t="str">
        <f>データ!J7</f>
        <v>法非適用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4"/>
      <c r="AQ8" s="122" t="str">
        <f>データ!K7</f>
        <v>駐車場整備事業</v>
      </c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4"/>
      <c r="CF8" s="122" t="str">
        <f>データ!L7</f>
        <v>-</v>
      </c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4"/>
      <c r="DU8" s="126" t="str">
        <f>データ!M7</f>
        <v>Ａ２Ｂ１</v>
      </c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 t="str">
        <f>データ!N7</f>
        <v>非設置</v>
      </c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6" t="str">
        <f>データ!S7</f>
        <v>駅</v>
      </c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 t="str">
        <f>データ!T7</f>
        <v>無</v>
      </c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5">
        <f>データ!U7</f>
        <v>11469</v>
      </c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3"/>
      <c r="ND8" s="130" t="s">
        <v>10</v>
      </c>
      <c r="NE8" s="131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32" t="s">
        <v>13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  <c r="CF9" s="132" t="s">
        <v>14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4"/>
      <c r="DU9" s="135" t="s">
        <v>15</v>
      </c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5" t="s">
        <v>16</v>
      </c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 t="s">
        <v>17</v>
      </c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 t="s">
        <v>18</v>
      </c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3"/>
      <c r="ND9" s="136" t="s">
        <v>19</v>
      </c>
      <c r="NE9" s="13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116" t="str">
        <f>データ!O7</f>
        <v>該当数値なし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119" t="s">
        <v>122</v>
      </c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1"/>
      <c r="CF10" s="122" t="str">
        <f>データ!Q7</f>
        <v>地下式</v>
      </c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4"/>
      <c r="DU10" s="125">
        <f>データ!R7</f>
        <v>48</v>
      </c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5">
        <f>データ!V7</f>
        <v>300</v>
      </c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>
        <f>データ!W7</f>
        <v>400</v>
      </c>
      <c r="JR10" s="125"/>
      <c r="JS10" s="125"/>
      <c r="JT10" s="125"/>
      <c r="JU10" s="125"/>
      <c r="JV10" s="125"/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6" t="str">
        <f>データ!X7</f>
        <v>代行制</v>
      </c>
      <c r="LK10" s="126"/>
      <c r="LL10" s="126"/>
      <c r="LM10" s="126"/>
      <c r="LN10" s="126"/>
      <c r="LO10" s="126"/>
      <c r="LP10" s="126"/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2"/>
      <c r="ND10" s="127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8" t="s">
        <v>23</v>
      </c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91" t="s">
        <v>134</v>
      </c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3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91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3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91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3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91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3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91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3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91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3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91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3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91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3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91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3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91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3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91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3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91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3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91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3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91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3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91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3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91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3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115.9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107.6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103.8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132.1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218.6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134.30000000000001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127.7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123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118.3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111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104.2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110.9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113.4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191.4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141.30000000000001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11.6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10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9.5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15.1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15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189.3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182.5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185.2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184.1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186.8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91" t="s">
        <v>135</v>
      </c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3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91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3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91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3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91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3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91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3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91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3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91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3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91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3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91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3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91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3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91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3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91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3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91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3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91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3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91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3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91"/>
      <c r="NE47" s="92"/>
      <c r="NF47" s="92"/>
      <c r="NG47" s="92"/>
      <c r="NH47" s="92"/>
      <c r="NI47" s="92"/>
      <c r="NJ47" s="92"/>
      <c r="NK47" s="92"/>
      <c r="NL47" s="92"/>
      <c r="NM47" s="92"/>
      <c r="NN47" s="92"/>
      <c r="NO47" s="92"/>
      <c r="NP47" s="92"/>
      <c r="NQ47" s="92"/>
      <c r="NR47" s="93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91" t="s">
        <v>133</v>
      </c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3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91"/>
      <c r="NE50" s="92"/>
      <c r="NF50" s="92"/>
      <c r="NG50" s="92"/>
      <c r="NH50" s="92"/>
      <c r="NI50" s="92"/>
      <c r="NJ50" s="92"/>
      <c r="NK50" s="92"/>
      <c r="NL50" s="92"/>
      <c r="NM50" s="92"/>
      <c r="NN50" s="92"/>
      <c r="NO50" s="92"/>
      <c r="NP50" s="92"/>
      <c r="NQ50" s="92"/>
      <c r="NR50" s="93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91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3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50.7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48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53.7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55.6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54.3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65840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58324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54660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52854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48842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91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3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247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202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177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145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108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18.3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18.2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17.5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14.3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11.8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31473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37843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36318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37745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35151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91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3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91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3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91"/>
      <c r="NE55" s="92"/>
      <c r="NF55" s="92"/>
      <c r="NG55" s="92"/>
      <c r="NH55" s="92"/>
      <c r="NI55" s="92"/>
      <c r="NJ55" s="92"/>
      <c r="NK55" s="92"/>
      <c r="NL55" s="92"/>
      <c r="NM55" s="92"/>
      <c r="NN55" s="92"/>
      <c r="NO55" s="92"/>
      <c r="NP55" s="92"/>
      <c r="NQ55" s="92"/>
      <c r="NR55" s="93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91"/>
      <c r="NE56" s="92"/>
      <c r="NF56" s="92"/>
      <c r="NG56" s="92"/>
      <c r="NH56" s="92"/>
      <c r="NI56" s="92"/>
      <c r="NJ56" s="92"/>
      <c r="NK56" s="92"/>
      <c r="NL56" s="92"/>
      <c r="NM56" s="92"/>
      <c r="NN56" s="92"/>
      <c r="NO56" s="92"/>
      <c r="NP56" s="92"/>
      <c r="NQ56" s="92"/>
      <c r="NR56" s="93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91"/>
      <c r="NE57" s="92"/>
      <c r="NF57" s="92"/>
      <c r="NG57" s="92"/>
      <c r="NH57" s="92"/>
      <c r="NI57" s="92"/>
      <c r="NJ57" s="92"/>
      <c r="NK57" s="92"/>
      <c r="NL57" s="92"/>
      <c r="NM57" s="92"/>
      <c r="NN57" s="92"/>
      <c r="NO57" s="92"/>
      <c r="NP57" s="92"/>
      <c r="NQ57" s="92"/>
      <c r="NR57" s="93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91"/>
      <c r="NE58" s="92"/>
      <c r="NF58" s="92"/>
      <c r="NG58" s="92"/>
      <c r="NH58" s="92"/>
      <c r="NI58" s="92"/>
      <c r="NJ58" s="92"/>
      <c r="NK58" s="92"/>
      <c r="NL58" s="92"/>
      <c r="NM58" s="92"/>
      <c r="NN58" s="92"/>
      <c r="NO58" s="92"/>
      <c r="NP58" s="92"/>
      <c r="NQ58" s="92"/>
      <c r="NR58" s="93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91"/>
      <c r="NE59" s="92"/>
      <c r="NF59" s="92"/>
      <c r="NG59" s="92"/>
      <c r="NH59" s="92"/>
      <c r="NI59" s="92"/>
      <c r="NJ59" s="92"/>
      <c r="NK59" s="92"/>
      <c r="NL59" s="92"/>
      <c r="NM59" s="92"/>
      <c r="NN59" s="92"/>
      <c r="NO59" s="92"/>
      <c r="NP59" s="92"/>
      <c r="NQ59" s="92"/>
      <c r="NR59" s="93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91"/>
      <c r="NE60" s="92"/>
      <c r="NF60" s="92"/>
      <c r="NG60" s="92"/>
      <c r="NH60" s="92"/>
      <c r="NI60" s="92"/>
      <c r="NJ60" s="92"/>
      <c r="NK60" s="92"/>
      <c r="NL60" s="92"/>
      <c r="NM60" s="92"/>
      <c r="NN60" s="92"/>
      <c r="NO60" s="92"/>
      <c r="NP60" s="92"/>
      <c r="NQ60" s="92"/>
      <c r="NR60" s="93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91"/>
      <c r="NE61" s="92"/>
      <c r="NF61" s="92"/>
      <c r="NG61" s="92"/>
      <c r="NH61" s="92"/>
      <c r="NI61" s="92"/>
      <c r="NJ61" s="92"/>
      <c r="NK61" s="92"/>
      <c r="NL61" s="92"/>
      <c r="NM61" s="92"/>
      <c r="NN61" s="92"/>
      <c r="NO61" s="92"/>
      <c r="NP61" s="92"/>
      <c r="NQ61" s="92"/>
      <c r="NR61" s="93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91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3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91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3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132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>
        <f>データ!CM7</f>
        <v>0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データ!$B$11</f>
        <v>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データ!$C$11</f>
        <v>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データ!$D$11</f>
        <v>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データ!$E$11</f>
        <v>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データ!$F$11</f>
        <v>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>
        <f>データ!CN7</f>
        <v>753626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データ!$B$11</f>
        <v>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データ!$C$11</f>
        <v>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データ!$D$11</f>
        <v>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データ!$E$11</f>
        <v>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データ!$F$11</f>
        <v>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データ!$B$11</f>
        <v>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データ!$C$11</f>
        <v>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データ!$D$11</f>
        <v>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データ!$E$11</f>
        <v>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データ!$F$11</f>
        <v>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 x14ac:dyDescent="0.2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116.4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75.900000000000006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29.7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 x14ac:dyDescent="0.2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438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351.1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278.89999999999998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205.5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187.9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t="13.5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t="13.5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t="13.5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58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YVCQkFfAl0X3QHlN96mODW4CJ/mM+dhY7p9dDcDUq1qOhkPg0Dyr+XeDO07zid/SIPJSfiFMRY/73YUwEEDGtw==" saltValue="wQE9a3LeWjPObUmJe0TJIQ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59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60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 x14ac:dyDescent="0.2">
      <c r="A3" s="49" t="s">
        <v>61</v>
      </c>
      <c r="B3" s="50" t="s">
        <v>62</v>
      </c>
      <c r="C3" s="50" t="s">
        <v>63</v>
      </c>
      <c r="D3" s="50" t="s">
        <v>64</v>
      </c>
      <c r="E3" s="50" t="s">
        <v>65</v>
      </c>
      <c r="F3" s="50" t="s">
        <v>66</v>
      </c>
      <c r="G3" s="50" t="s">
        <v>67</v>
      </c>
      <c r="H3" s="144" t="s">
        <v>68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70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72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73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74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75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76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77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78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79</v>
      </c>
      <c r="CN4" s="150" t="s">
        <v>80</v>
      </c>
      <c r="CO4" s="141" t="s">
        <v>81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82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83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2">
      <c r="A5" s="49" t="s">
        <v>84</v>
      </c>
      <c r="B5" s="58"/>
      <c r="C5" s="58"/>
      <c r="D5" s="58"/>
      <c r="E5" s="58"/>
      <c r="F5" s="58"/>
      <c r="G5" s="58"/>
      <c r="H5" s="59" t="s">
        <v>85</v>
      </c>
      <c r="I5" s="59" t="s">
        <v>86</v>
      </c>
      <c r="J5" s="59" t="s">
        <v>87</v>
      </c>
      <c r="K5" s="59" t="s">
        <v>88</v>
      </c>
      <c r="L5" s="59" t="s">
        <v>89</v>
      </c>
      <c r="M5" s="59" t="s">
        <v>4</v>
      </c>
      <c r="N5" s="59" t="s">
        <v>5</v>
      </c>
      <c r="O5" s="59" t="s">
        <v>90</v>
      </c>
      <c r="P5" s="59" t="s">
        <v>13</v>
      </c>
      <c r="Q5" s="59" t="s">
        <v>91</v>
      </c>
      <c r="R5" s="59" t="s">
        <v>92</v>
      </c>
      <c r="S5" s="59" t="s">
        <v>93</v>
      </c>
      <c r="T5" s="59" t="s">
        <v>94</v>
      </c>
      <c r="U5" s="59" t="s">
        <v>95</v>
      </c>
      <c r="V5" s="59" t="s">
        <v>96</v>
      </c>
      <c r="W5" s="59" t="s">
        <v>97</v>
      </c>
      <c r="X5" s="59" t="s">
        <v>98</v>
      </c>
      <c r="Y5" s="59" t="s">
        <v>99</v>
      </c>
      <c r="Z5" s="59" t="s">
        <v>100</v>
      </c>
      <c r="AA5" s="59" t="s">
        <v>101</v>
      </c>
      <c r="AB5" s="59" t="s">
        <v>102</v>
      </c>
      <c r="AC5" s="59" t="s">
        <v>103</v>
      </c>
      <c r="AD5" s="59" t="s">
        <v>104</v>
      </c>
      <c r="AE5" s="59" t="s">
        <v>105</v>
      </c>
      <c r="AF5" s="59" t="s">
        <v>106</v>
      </c>
      <c r="AG5" s="59" t="s">
        <v>107</v>
      </c>
      <c r="AH5" s="59" t="s">
        <v>108</v>
      </c>
      <c r="AI5" s="59" t="s">
        <v>109</v>
      </c>
      <c r="AJ5" s="59" t="s">
        <v>99</v>
      </c>
      <c r="AK5" s="59" t="s">
        <v>100</v>
      </c>
      <c r="AL5" s="59" t="s">
        <v>101</v>
      </c>
      <c r="AM5" s="59" t="s">
        <v>102</v>
      </c>
      <c r="AN5" s="59" t="s">
        <v>103</v>
      </c>
      <c r="AO5" s="59" t="s">
        <v>104</v>
      </c>
      <c r="AP5" s="59" t="s">
        <v>105</v>
      </c>
      <c r="AQ5" s="59" t="s">
        <v>106</v>
      </c>
      <c r="AR5" s="59" t="s">
        <v>107</v>
      </c>
      <c r="AS5" s="59" t="s">
        <v>108</v>
      </c>
      <c r="AT5" s="59" t="s">
        <v>109</v>
      </c>
      <c r="AU5" s="59" t="s">
        <v>99</v>
      </c>
      <c r="AV5" s="59" t="s">
        <v>100</v>
      </c>
      <c r="AW5" s="59" t="s">
        <v>101</v>
      </c>
      <c r="AX5" s="59" t="s">
        <v>102</v>
      </c>
      <c r="AY5" s="59" t="s">
        <v>103</v>
      </c>
      <c r="AZ5" s="59" t="s">
        <v>104</v>
      </c>
      <c r="BA5" s="59" t="s">
        <v>105</v>
      </c>
      <c r="BB5" s="59" t="s">
        <v>106</v>
      </c>
      <c r="BC5" s="59" t="s">
        <v>107</v>
      </c>
      <c r="BD5" s="59" t="s">
        <v>108</v>
      </c>
      <c r="BE5" s="59" t="s">
        <v>109</v>
      </c>
      <c r="BF5" s="59" t="s">
        <v>99</v>
      </c>
      <c r="BG5" s="59" t="s">
        <v>100</v>
      </c>
      <c r="BH5" s="59" t="s">
        <v>101</v>
      </c>
      <c r="BI5" s="59" t="s">
        <v>102</v>
      </c>
      <c r="BJ5" s="59" t="s">
        <v>103</v>
      </c>
      <c r="BK5" s="59" t="s">
        <v>104</v>
      </c>
      <c r="BL5" s="59" t="s">
        <v>105</v>
      </c>
      <c r="BM5" s="59" t="s">
        <v>106</v>
      </c>
      <c r="BN5" s="59" t="s">
        <v>107</v>
      </c>
      <c r="BO5" s="59" t="s">
        <v>108</v>
      </c>
      <c r="BP5" s="59" t="s">
        <v>109</v>
      </c>
      <c r="BQ5" s="59" t="s">
        <v>99</v>
      </c>
      <c r="BR5" s="59" t="s">
        <v>100</v>
      </c>
      <c r="BS5" s="59" t="s">
        <v>101</v>
      </c>
      <c r="BT5" s="59" t="s">
        <v>102</v>
      </c>
      <c r="BU5" s="59" t="s">
        <v>103</v>
      </c>
      <c r="BV5" s="59" t="s">
        <v>104</v>
      </c>
      <c r="BW5" s="59" t="s">
        <v>105</v>
      </c>
      <c r="BX5" s="59" t="s">
        <v>106</v>
      </c>
      <c r="BY5" s="59" t="s">
        <v>107</v>
      </c>
      <c r="BZ5" s="59" t="s">
        <v>108</v>
      </c>
      <c r="CA5" s="59" t="s">
        <v>109</v>
      </c>
      <c r="CB5" s="59" t="s">
        <v>99</v>
      </c>
      <c r="CC5" s="59" t="s">
        <v>100</v>
      </c>
      <c r="CD5" s="59" t="s">
        <v>101</v>
      </c>
      <c r="CE5" s="59" t="s">
        <v>102</v>
      </c>
      <c r="CF5" s="59" t="s">
        <v>103</v>
      </c>
      <c r="CG5" s="59" t="s">
        <v>104</v>
      </c>
      <c r="CH5" s="59" t="s">
        <v>105</v>
      </c>
      <c r="CI5" s="59" t="s">
        <v>106</v>
      </c>
      <c r="CJ5" s="59" t="s">
        <v>107</v>
      </c>
      <c r="CK5" s="59" t="s">
        <v>108</v>
      </c>
      <c r="CL5" s="59" t="s">
        <v>109</v>
      </c>
      <c r="CM5" s="151"/>
      <c r="CN5" s="151"/>
      <c r="CO5" s="59" t="s">
        <v>99</v>
      </c>
      <c r="CP5" s="59" t="s">
        <v>100</v>
      </c>
      <c r="CQ5" s="59" t="s">
        <v>101</v>
      </c>
      <c r="CR5" s="59" t="s">
        <v>102</v>
      </c>
      <c r="CS5" s="59" t="s">
        <v>103</v>
      </c>
      <c r="CT5" s="59" t="s">
        <v>104</v>
      </c>
      <c r="CU5" s="59" t="s">
        <v>105</v>
      </c>
      <c r="CV5" s="59" t="s">
        <v>106</v>
      </c>
      <c r="CW5" s="59" t="s">
        <v>107</v>
      </c>
      <c r="CX5" s="59" t="s">
        <v>108</v>
      </c>
      <c r="CY5" s="59" t="s">
        <v>109</v>
      </c>
      <c r="CZ5" s="59" t="s">
        <v>99</v>
      </c>
      <c r="DA5" s="59" t="s">
        <v>100</v>
      </c>
      <c r="DB5" s="59" t="s">
        <v>101</v>
      </c>
      <c r="DC5" s="59" t="s">
        <v>102</v>
      </c>
      <c r="DD5" s="59" t="s">
        <v>103</v>
      </c>
      <c r="DE5" s="59" t="s">
        <v>104</v>
      </c>
      <c r="DF5" s="59" t="s">
        <v>105</v>
      </c>
      <c r="DG5" s="59" t="s">
        <v>106</v>
      </c>
      <c r="DH5" s="59" t="s">
        <v>107</v>
      </c>
      <c r="DI5" s="59" t="s">
        <v>108</v>
      </c>
      <c r="DJ5" s="59" t="s">
        <v>44</v>
      </c>
      <c r="DK5" s="59" t="s">
        <v>99</v>
      </c>
      <c r="DL5" s="59" t="s">
        <v>100</v>
      </c>
      <c r="DM5" s="59" t="s">
        <v>101</v>
      </c>
      <c r="DN5" s="59" t="s">
        <v>102</v>
      </c>
      <c r="DO5" s="59" t="s">
        <v>103</v>
      </c>
      <c r="DP5" s="59" t="s">
        <v>104</v>
      </c>
      <c r="DQ5" s="59" t="s">
        <v>105</v>
      </c>
      <c r="DR5" s="59" t="s">
        <v>106</v>
      </c>
      <c r="DS5" s="59" t="s">
        <v>107</v>
      </c>
      <c r="DT5" s="59" t="s">
        <v>108</v>
      </c>
      <c r="DU5" s="59" t="s">
        <v>109</v>
      </c>
    </row>
    <row r="6" spans="1:125" s="66" customFormat="1" x14ac:dyDescent="0.2">
      <c r="A6" s="49" t="s">
        <v>110</v>
      </c>
      <c r="B6" s="60">
        <f>B8</f>
        <v>2017</v>
      </c>
      <c r="C6" s="60">
        <f t="shared" ref="C6:X6" si="1">C8</f>
        <v>281000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兵庫県神戸市</v>
      </c>
      <c r="I6" s="60" t="str">
        <f t="shared" si="1"/>
        <v>湊川駐車場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48</v>
      </c>
      <c r="S6" s="62" t="str">
        <f t="shared" si="1"/>
        <v>駅</v>
      </c>
      <c r="T6" s="62" t="str">
        <f t="shared" si="1"/>
        <v>無</v>
      </c>
      <c r="U6" s="63">
        <f t="shared" si="1"/>
        <v>11469</v>
      </c>
      <c r="V6" s="63">
        <f t="shared" si="1"/>
        <v>300</v>
      </c>
      <c r="W6" s="63">
        <f t="shared" si="1"/>
        <v>400</v>
      </c>
      <c r="X6" s="62" t="str">
        <f t="shared" si="1"/>
        <v>代行制</v>
      </c>
      <c r="Y6" s="64">
        <f>IF(Y8="-",NA(),Y8)</f>
        <v>115.9</v>
      </c>
      <c r="Z6" s="64">
        <f t="shared" ref="Z6:AH6" si="2">IF(Z8="-",NA(),Z8)</f>
        <v>107.6</v>
      </c>
      <c r="AA6" s="64">
        <f t="shared" si="2"/>
        <v>103.8</v>
      </c>
      <c r="AB6" s="64">
        <f t="shared" si="2"/>
        <v>132.1</v>
      </c>
      <c r="AC6" s="64">
        <f t="shared" si="2"/>
        <v>218.6</v>
      </c>
      <c r="AD6" s="64">
        <f t="shared" si="2"/>
        <v>104.2</v>
      </c>
      <c r="AE6" s="64">
        <f t="shared" si="2"/>
        <v>110.9</v>
      </c>
      <c r="AF6" s="64">
        <f t="shared" si="2"/>
        <v>113.4</v>
      </c>
      <c r="AG6" s="64">
        <f t="shared" si="2"/>
        <v>191.4</v>
      </c>
      <c r="AH6" s="64">
        <f t="shared" si="2"/>
        <v>141.30000000000001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11.6</v>
      </c>
      <c r="AP6" s="64">
        <f t="shared" si="3"/>
        <v>10</v>
      </c>
      <c r="AQ6" s="64">
        <f t="shared" si="3"/>
        <v>9.5</v>
      </c>
      <c r="AR6" s="64">
        <f t="shared" si="3"/>
        <v>15.1</v>
      </c>
      <c r="AS6" s="64">
        <f t="shared" si="3"/>
        <v>15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247</v>
      </c>
      <c r="BA6" s="65">
        <f t="shared" si="4"/>
        <v>202</v>
      </c>
      <c r="BB6" s="65">
        <f t="shared" si="4"/>
        <v>177</v>
      </c>
      <c r="BC6" s="65">
        <f t="shared" si="4"/>
        <v>145</v>
      </c>
      <c r="BD6" s="65">
        <f t="shared" si="4"/>
        <v>108</v>
      </c>
      <c r="BE6" s="63" t="str">
        <f>IF(BE8="-","",IF(BE8="-","【-】","【"&amp;SUBSTITUTE(TEXT(BE8,"#,##0"),"-","△")&amp;"】"))</f>
        <v>【37】</v>
      </c>
      <c r="BF6" s="64">
        <f>IF(BF8="-",NA(),BF8)</f>
        <v>50.7</v>
      </c>
      <c r="BG6" s="64">
        <f t="shared" ref="BG6:BO6" si="5">IF(BG8="-",NA(),BG8)</f>
        <v>48</v>
      </c>
      <c r="BH6" s="64">
        <f t="shared" si="5"/>
        <v>53.7</v>
      </c>
      <c r="BI6" s="64">
        <f t="shared" si="5"/>
        <v>55.6</v>
      </c>
      <c r="BJ6" s="64">
        <f t="shared" si="5"/>
        <v>54.3</v>
      </c>
      <c r="BK6" s="64">
        <f t="shared" si="5"/>
        <v>18.3</v>
      </c>
      <c r="BL6" s="64">
        <f t="shared" si="5"/>
        <v>18.2</v>
      </c>
      <c r="BM6" s="64">
        <f t="shared" si="5"/>
        <v>17.5</v>
      </c>
      <c r="BN6" s="64">
        <f t="shared" si="5"/>
        <v>14.3</v>
      </c>
      <c r="BO6" s="64">
        <f t="shared" si="5"/>
        <v>11.8</v>
      </c>
      <c r="BP6" s="61" t="str">
        <f>IF(BP8="-","",IF(BP8="-","【-】","【"&amp;SUBSTITUTE(TEXT(BP8,"#,##0.0"),"-","△")&amp;"】"))</f>
        <v>【26.4】</v>
      </c>
      <c r="BQ6" s="65">
        <f>IF(BQ8="-",NA(),BQ8)</f>
        <v>65840</v>
      </c>
      <c r="BR6" s="65">
        <f t="shared" ref="BR6:BZ6" si="6">IF(BR8="-",NA(),BR8)</f>
        <v>58324</v>
      </c>
      <c r="BS6" s="65">
        <f t="shared" si="6"/>
        <v>54660</v>
      </c>
      <c r="BT6" s="65">
        <f t="shared" si="6"/>
        <v>52854</v>
      </c>
      <c r="BU6" s="65">
        <f t="shared" si="6"/>
        <v>48842</v>
      </c>
      <c r="BV6" s="65">
        <f t="shared" si="6"/>
        <v>31473</v>
      </c>
      <c r="BW6" s="65">
        <f t="shared" si="6"/>
        <v>37843</v>
      </c>
      <c r="BX6" s="65">
        <f t="shared" si="6"/>
        <v>36318</v>
      </c>
      <c r="BY6" s="65">
        <f t="shared" si="6"/>
        <v>37745</v>
      </c>
      <c r="BZ6" s="65">
        <f t="shared" si="6"/>
        <v>35151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111</v>
      </c>
      <c r="CM6" s="63">
        <f t="shared" ref="CM6:CN6" si="7">CM8</f>
        <v>0</v>
      </c>
      <c r="CN6" s="63">
        <f t="shared" si="7"/>
        <v>753626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111</v>
      </c>
      <c r="CZ6" s="64">
        <f>IF(CZ8="-",NA(),CZ8)</f>
        <v>116.4</v>
      </c>
      <c r="DA6" s="64">
        <f t="shared" ref="DA6:DI6" si="8">IF(DA8="-",NA(),DA8)</f>
        <v>75.900000000000006</v>
      </c>
      <c r="DB6" s="64">
        <f t="shared" si="8"/>
        <v>29.7</v>
      </c>
      <c r="DC6" s="64">
        <f t="shared" si="8"/>
        <v>0</v>
      </c>
      <c r="DD6" s="64">
        <f t="shared" si="8"/>
        <v>0</v>
      </c>
      <c r="DE6" s="64">
        <f t="shared" si="8"/>
        <v>438</v>
      </c>
      <c r="DF6" s="64">
        <f t="shared" si="8"/>
        <v>351.1</v>
      </c>
      <c r="DG6" s="64">
        <f t="shared" si="8"/>
        <v>278.89999999999998</v>
      </c>
      <c r="DH6" s="64">
        <f t="shared" si="8"/>
        <v>205.5</v>
      </c>
      <c r="DI6" s="64">
        <f t="shared" si="8"/>
        <v>187.9</v>
      </c>
      <c r="DJ6" s="61" t="str">
        <f>IF(DJ8="-","",IF(DJ8="-","【-】","【"&amp;SUBSTITUTE(TEXT(DJ8,"#,##0.0"),"-","△")&amp;"】"))</f>
        <v>【120.3】</v>
      </c>
      <c r="DK6" s="64">
        <f>IF(DK8="-",NA(),DK8)</f>
        <v>134.30000000000001</v>
      </c>
      <c r="DL6" s="64">
        <f t="shared" ref="DL6:DT6" si="9">IF(DL8="-",NA(),DL8)</f>
        <v>127.7</v>
      </c>
      <c r="DM6" s="64">
        <f t="shared" si="9"/>
        <v>123</v>
      </c>
      <c r="DN6" s="64">
        <f t="shared" si="9"/>
        <v>118.3</v>
      </c>
      <c r="DO6" s="64">
        <f t="shared" si="9"/>
        <v>111</v>
      </c>
      <c r="DP6" s="64">
        <f t="shared" si="9"/>
        <v>189.3</v>
      </c>
      <c r="DQ6" s="64">
        <f t="shared" si="9"/>
        <v>182.5</v>
      </c>
      <c r="DR6" s="64">
        <f t="shared" si="9"/>
        <v>185.2</v>
      </c>
      <c r="DS6" s="64">
        <f t="shared" si="9"/>
        <v>184.1</v>
      </c>
      <c r="DT6" s="64">
        <f t="shared" si="9"/>
        <v>186.8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2">
      <c r="A7" s="49" t="s">
        <v>112</v>
      </c>
      <c r="B7" s="60">
        <f t="shared" ref="B7:X7" si="10">B8</f>
        <v>2017</v>
      </c>
      <c r="C7" s="60">
        <f t="shared" si="10"/>
        <v>281000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兵庫県　神戸市</v>
      </c>
      <c r="I7" s="60" t="str">
        <f t="shared" si="10"/>
        <v>湊川駐車場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48</v>
      </c>
      <c r="S7" s="62" t="str">
        <f t="shared" si="10"/>
        <v>駅</v>
      </c>
      <c r="T7" s="62" t="str">
        <f t="shared" si="10"/>
        <v>無</v>
      </c>
      <c r="U7" s="63">
        <f t="shared" si="10"/>
        <v>11469</v>
      </c>
      <c r="V7" s="63">
        <f t="shared" si="10"/>
        <v>300</v>
      </c>
      <c r="W7" s="63">
        <f t="shared" si="10"/>
        <v>400</v>
      </c>
      <c r="X7" s="62" t="str">
        <f t="shared" si="10"/>
        <v>代行制</v>
      </c>
      <c r="Y7" s="64">
        <f>Y8</f>
        <v>115.9</v>
      </c>
      <c r="Z7" s="64">
        <f t="shared" ref="Z7:AH7" si="11">Z8</f>
        <v>107.6</v>
      </c>
      <c r="AA7" s="64">
        <f t="shared" si="11"/>
        <v>103.8</v>
      </c>
      <c r="AB7" s="64">
        <f t="shared" si="11"/>
        <v>132.1</v>
      </c>
      <c r="AC7" s="64">
        <f t="shared" si="11"/>
        <v>218.6</v>
      </c>
      <c r="AD7" s="64">
        <f t="shared" si="11"/>
        <v>104.2</v>
      </c>
      <c r="AE7" s="64">
        <f t="shared" si="11"/>
        <v>110.9</v>
      </c>
      <c r="AF7" s="64">
        <f t="shared" si="11"/>
        <v>113.4</v>
      </c>
      <c r="AG7" s="64">
        <f t="shared" si="11"/>
        <v>191.4</v>
      </c>
      <c r="AH7" s="64">
        <f t="shared" si="11"/>
        <v>141.30000000000001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11.6</v>
      </c>
      <c r="AP7" s="64">
        <f t="shared" si="12"/>
        <v>10</v>
      </c>
      <c r="AQ7" s="64">
        <f t="shared" si="12"/>
        <v>9.5</v>
      </c>
      <c r="AR7" s="64">
        <f t="shared" si="12"/>
        <v>15.1</v>
      </c>
      <c r="AS7" s="64">
        <f t="shared" si="12"/>
        <v>15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247</v>
      </c>
      <c r="BA7" s="65">
        <f t="shared" si="13"/>
        <v>202</v>
      </c>
      <c r="BB7" s="65">
        <f t="shared" si="13"/>
        <v>177</v>
      </c>
      <c r="BC7" s="65">
        <f t="shared" si="13"/>
        <v>145</v>
      </c>
      <c r="BD7" s="65">
        <f t="shared" si="13"/>
        <v>108</v>
      </c>
      <c r="BE7" s="63"/>
      <c r="BF7" s="64">
        <f>BF8</f>
        <v>50.7</v>
      </c>
      <c r="BG7" s="64">
        <f t="shared" ref="BG7:BO7" si="14">BG8</f>
        <v>48</v>
      </c>
      <c r="BH7" s="64">
        <f t="shared" si="14"/>
        <v>53.7</v>
      </c>
      <c r="BI7" s="64">
        <f t="shared" si="14"/>
        <v>55.6</v>
      </c>
      <c r="BJ7" s="64">
        <f t="shared" si="14"/>
        <v>54.3</v>
      </c>
      <c r="BK7" s="64">
        <f t="shared" si="14"/>
        <v>18.3</v>
      </c>
      <c r="BL7" s="64">
        <f t="shared" si="14"/>
        <v>18.2</v>
      </c>
      <c r="BM7" s="64">
        <f t="shared" si="14"/>
        <v>17.5</v>
      </c>
      <c r="BN7" s="64">
        <f t="shared" si="14"/>
        <v>14.3</v>
      </c>
      <c r="BO7" s="64">
        <f t="shared" si="14"/>
        <v>11.8</v>
      </c>
      <c r="BP7" s="61"/>
      <c r="BQ7" s="65">
        <f>BQ8</f>
        <v>65840</v>
      </c>
      <c r="BR7" s="65">
        <f t="shared" ref="BR7:BZ7" si="15">BR8</f>
        <v>58324</v>
      </c>
      <c r="BS7" s="65">
        <f t="shared" si="15"/>
        <v>54660</v>
      </c>
      <c r="BT7" s="65">
        <f t="shared" si="15"/>
        <v>52854</v>
      </c>
      <c r="BU7" s="65">
        <f t="shared" si="15"/>
        <v>48842</v>
      </c>
      <c r="BV7" s="65">
        <f t="shared" si="15"/>
        <v>31473</v>
      </c>
      <c r="BW7" s="65">
        <f t="shared" si="15"/>
        <v>37843</v>
      </c>
      <c r="BX7" s="65">
        <f t="shared" si="15"/>
        <v>36318</v>
      </c>
      <c r="BY7" s="65">
        <f t="shared" si="15"/>
        <v>37745</v>
      </c>
      <c r="BZ7" s="65">
        <f t="shared" si="15"/>
        <v>35151</v>
      </c>
      <c r="CA7" s="63"/>
      <c r="CB7" s="64" t="s">
        <v>113</v>
      </c>
      <c r="CC7" s="64" t="s">
        <v>113</v>
      </c>
      <c r="CD7" s="64" t="s">
        <v>113</v>
      </c>
      <c r="CE7" s="64" t="s">
        <v>113</v>
      </c>
      <c r="CF7" s="64" t="s">
        <v>113</v>
      </c>
      <c r="CG7" s="64" t="s">
        <v>113</v>
      </c>
      <c r="CH7" s="64" t="s">
        <v>113</v>
      </c>
      <c r="CI7" s="64" t="s">
        <v>113</v>
      </c>
      <c r="CJ7" s="64" t="s">
        <v>113</v>
      </c>
      <c r="CK7" s="64" t="s">
        <v>111</v>
      </c>
      <c r="CL7" s="61"/>
      <c r="CM7" s="63">
        <f>CM8</f>
        <v>0</v>
      </c>
      <c r="CN7" s="63">
        <f>CN8</f>
        <v>753626</v>
      </c>
      <c r="CO7" s="64" t="s">
        <v>113</v>
      </c>
      <c r="CP7" s="64" t="s">
        <v>113</v>
      </c>
      <c r="CQ7" s="64" t="s">
        <v>113</v>
      </c>
      <c r="CR7" s="64" t="s">
        <v>113</v>
      </c>
      <c r="CS7" s="64" t="s">
        <v>113</v>
      </c>
      <c r="CT7" s="64" t="s">
        <v>113</v>
      </c>
      <c r="CU7" s="64" t="s">
        <v>113</v>
      </c>
      <c r="CV7" s="64" t="s">
        <v>113</v>
      </c>
      <c r="CW7" s="64" t="s">
        <v>113</v>
      </c>
      <c r="CX7" s="64" t="s">
        <v>111</v>
      </c>
      <c r="CY7" s="61"/>
      <c r="CZ7" s="64">
        <f>CZ8</f>
        <v>116.4</v>
      </c>
      <c r="DA7" s="64">
        <f t="shared" ref="DA7:DI7" si="16">DA8</f>
        <v>75.900000000000006</v>
      </c>
      <c r="DB7" s="64">
        <f t="shared" si="16"/>
        <v>29.7</v>
      </c>
      <c r="DC7" s="64">
        <f t="shared" si="16"/>
        <v>0</v>
      </c>
      <c r="DD7" s="64">
        <f t="shared" si="16"/>
        <v>0</v>
      </c>
      <c r="DE7" s="64">
        <f t="shared" si="16"/>
        <v>438</v>
      </c>
      <c r="DF7" s="64">
        <f t="shared" si="16"/>
        <v>351.1</v>
      </c>
      <c r="DG7" s="64">
        <f t="shared" si="16"/>
        <v>278.89999999999998</v>
      </c>
      <c r="DH7" s="64">
        <f t="shared" si="16"/>
        <v>205.5</v>
      </c>
      <c r="DI7" s="64">
        <f t="shared" si="16"/>
        <v>187.9</v>
      </c>
      <c r="DJ7" s="61"/>
      <c r="DK7" s="64">
        <f>DK8</f>
        <v>134.30000000000001</v>
      </c>
      <c r="DL7" s="64">
        <f t="shared" ref="DL7:DT7" si="17">DL8</f>
        <v>127.7</v>
      </c>
      <c r="DM7" s="64">
        <f t="shared" si="17"/>
        <v>123</v>
      </c>
      <c r="DN7" s="64">
        <f t="shared" si="17"/>
        <v>118.3</v>
      </c>
      <c r="DO7" s="64">
        <f t="shared" si="17"/>
        <v>111</v>
      </c>
      <c r="DP7" s="64">
        <f t="shared" si="17"/>
        <v>189.3</v>
      </c>
      <c r="DQ7" s="64">
        <f t="shared" si="17"/>
        <v>182.5</v>
      </c>
      <c r="DR7" s="64">
        <f t="shared" si="17"/>
        <v>185.2</v>
      </c>
      <c r="DS7" s="64">
        <f t="shared" si="17"/>
        <v>184.1</v>
      </c>
      <c r="DT7" s="64">
        <f t="shared" si="17"/>
        <v>186.8</v>
      </c>
      <c r="DU7" s="61"/>
    </row>
    <row r="8" spans="1:125" s="66" customFormat="1" x14ac:dyDescent="0.2">
      <c r="A8" s="49"/>
      <c r="B8" s="67">
        <v>2017</v>
      </c>
      <c r="C8" s="67">
        <v>281000</v>
      </c>
      <c r="D8" s="67">
        <v>47</v>
      </c>
      <c r="E8" s="67">
        <v>14</v>
      </c>
      <c r="F8" s="67">
        <v>0</v>
      </c>
      <c r="G8" s="67">
        <v>3</v>
      </c>
      <c r="H8" s="67" t="s">
        <v>114</v>
      </c>
      <c r="I8" s="67" t="s">
        <v>115</v>
      </c>
      <c r="J8" s="67" t="s">
        <v>116</v>
      </c>
      <c r="K8" s="67" t="s">
        <v>117</v>
      </c>
      <c r="L8" s="67" t="s">
        <v>118</v>
      </c>
      <c r="M8" s="67" t="s">
        <v>119</v>
      </c>
      <c r="N8" s="67" t="s">
        <v>120</v>
      </c>
      <c r="O8" s="68" t="s">
        <v>121</v>
      </c>
      <c r="P8" s="69" t="s">
        <v>122</v>
      </c>
      <c r="Q8" s="69" t="s">
        <v>123</v>
      </c>
      <c r="R8" s="70">
        <v>48</v>
      </c>
      <c r="S8" s="69" t="s">
        <v>124</v>
      </c>
      <c r="T8" s="69" t="s">
        <v>125</v>
      </c>
      <c r="U8" s="70">
        <v>11469</v>
      </c>
      <c r="V8" s="70">
        <v>300</v>
      </c>
      <c r="W8" s="70">
        <v>400</v>
      </c>
      <c r="X8" s="69" t="s">
        <v>126</v>
      </c>
      <c r="Y8" s="71">
        <v>115.9</v>
      </c>
      <c r="Z8" s="71">
        <v>107.6</v>
      </c>
      <c r="AA8" s="71">
        <v>103.8</v>
      </c>
      <c r="AB8" s="71">
        <v>132.1</v>
      </c>
      <c r="AC8" s="71">
        <v>218.6</v>
      </c>
      <c r="AD8" s="71">
        <v>104.2</v>
      </c>
      <c r="AE8" s="71">
        <v>110.9</v>
      </c>
      <c r="AF8" s="71">
        <v>113.4</v>
      </c>
      <c r="AG8" s="71">
        <v>191.4</v>
      </c>
      <c r="AH8" s="71">
        <v>141.30000000000001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11.6</v>
      </c>
      <c r="AP8" s="71">
        <v>10</v>
      </c>
      <c r="AQ8" s="71">
        <v>9.5</v>
      </c>
      <c r="AR8" s="71">
        <v>15.1</v>
      </c>
      <c r="AS8" s="71">
        <v>15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247</v>
      </c>
      <c r="BA8" s="72">
        <v>202</v>
      </c>
      <c r="BB8" s="72">
        <v>177</v>
      </c>
      <c r="BC8" s="72">
        <v>145</v>
      </c>
      <c r="BD8" s="72">
        <v>108</v>
      </c>
      <c r="BE8" s="72">
        <v>37</v>
      </c>
      <c r="BF8" s="71">
        <v>50.7</v>
      </c>
      <c r="BG8" s="71">
        <v>48</v>
      </c>
      <c r="BH8" s="71">
        <v>53.7</v>
      </c>
      <c r="BI8" s="71">
        <v>55.6</v>
      </c>
      <c r="BJ8" s="71">
        <v>54.3</v>
      </c>
      <c r="BK8" s="71">
        <v>18.3</v>
      </c>
      <c r="BL8" s="71">
        <v>18.2</v>
      </c>
      <c r="BM8" s="71">
        <v>17.5</v>
      </c>
      <c r="BN8" s="71">
        <v>14.3</v>
      </c>
      <c r="BO8" s="71">
        <v>11.8</v>
      </c>
      <c r="BP8" s="68">
        <v>26.4</v>
      </c>
      <c r="BQ8" s="72">
        <v>65840</v>
      </c>
      <c r="BR8" s="72">
        <v>58324</v>
      </c>
      <c r="BS8" s="72">
        <v>54660</v>
      </c>
      <c r="BT8" s="73">
        <v>52854</v>
      </c>
      <c r="BU8" s="73">
        <v>48842</v>
      </c>
      <c r="BV8" s="72">
        <v>31473</v>
      </c>
      <c r="BW8" s="72">
        <v>37843</v>
      </c>
      <c r="BX8" s="72">
        <v>36318</v>
      </c>
      <c r="BY8" s="72">
        <v>37745</v>
      </c>
      <c r="BZ8" s="72">
        <v>35151</v>
      </c>
      <c r="CA8" s="70">
        <v>15069</v>
      </c>
      <c r="CB8" s="71" t="s">
        <v>118</v>
      </c>
      <c r="CC8" s="71" t="s">
        <v>118</v>
      </c>
      <c r="CD8" s="71" t="s">
        <v>118</v>
      </c>
      <c r="CE8" s="71" t="s">
        <v>118</v>
      </c>
      <c r="CF8" s="71" t="s">
        <v>118</v>
      </c>
      <c r="CG8" s="71" t="s">
        <v>118</v>
      </c>
      <c r="CH8" s="71" t="s">
        <v>118</v>
      </c>
      <c r="CI8" s="71" t="s">
        <v>118</v>
      </c>
      <c r="CJ8" s="71" t="s">
        <v>118</v>
      </c>
      <c r="CK8" s="71" t="s">
        <v>118</v>
      </c>
      <c r="CL8" s="68" t="s">
        <v>118</v>
      </c>
      <c r="CM8" s="70">
        <v>0</v>
      </c>
      <c r="CN8" s="70">
        <v>753626</v>
      </c>
      <c r="CO8" s="71" t="s">
        <v>118</v>
      </c>
      <c r="CP8" s="71" t="s">
        <v>118</v>
      </c>
      <c r="CQ8" s="71" t="s">
        <v>118</v>
      </c>
      <c r="CR8" s="71" t="s">
        <v>118</v>
      </c>
      <c r="CS8" s="71" t="s">
        <v>118</v>
      </c>
      <c r="CT8" s="71" t="s">
        <v>118</v>
      </c>
      <c r="CU8" s="71" t="s">
        <v>118</v>
      </c>
      <c r="CV8" s="71" t="s">
        <v>118</v>
      </c>
      <c r="CW8" s="71" t="s">
        <v>118</v>
      </c>
      <c r="CX8" s="71" t="s">
        <v>118</v>
      </c>
      <c r="CY8" s="68" t="s">
        <v>118</v>
      </c>
      <c r="CZ8" s="71">
        <v>116.4</v>
      </c>
      <c r="DA8" s="71">
        <v>75.900000000000006</v>
      </c>
      <c r="DB8" s="71">
        <v>29.7</v>
      </c>
      <c r="DC8" s="71">
        <v>0</v>
      </c>
      <c r="DD8" s="71">
        <v>0</v>
      </c>
      <c r="DE8" s="71">
        <v>438</v>
      </c>
      <c r="DF8" s="71">
        <v>351.1</v>
      </c>
      <c r="DG8" s="71">
        <v>278.89999999999998</v>
      </c>
      <c r="DH8" s="71">
        <v>205.5</v>
      </c>
      <c r="DI8" s="71">
        <v>187.9</v>
      </c>
      <c r="DJ8" s="68">
        <v>120.3</v>
      </c>
      <c r="DK8" s="71">
        <v>134.30000000000001</v>
      </c>
      <c r="DL8" s="71">
        <v>127.7</v>
      </c>
      <c r="DM8" s="71">
        <v>123</v>
      </c>
      <c r="DN8" s="71">
        <v>118.3</v>
      </c>
      <c r="DO8" s="71">
        <v>111</v>
      </c>
      <c r="DP8" s="71">
        <v>189.3</v>
      </c>
      <c r="DQ8" s="71">
        <v>182.5</v>
      </c>
      <c r="DR8" s="71">
        <v>185.2</v>
      </c>
      <c r="DS8" s="71">
        <v>184.1</v>
      </c>
      <c r="DT8" s="71">
        <v>186.8</v>
      </c>
      <c r="DU8" s="68">
        <v>198.4</v>
      </c>
    </row>
    <row r="9" spans="1:125" ht="13.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127</v>
      </c>
      <c r="C10" s="78" t="s">
        <v>128</v>
      </c>
      <c r="D10" s="78" t="s">
        <v>129</v>
      </c>
      <c r="E10" s="78" t="s">
        <v>130</v>
      </c>
      <c r="F10" s="78" t="s">
        <v>131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62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ht="13.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ht="13.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ht="13.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ht="13.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ht="13.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ht="13.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ht="13.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ht="13.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ht="13.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2019-01-28T10:15:04Z</cp:lastPrinted>
  <dcterms:created xsi:type="dcterms:W3CDTF">2018-12-07T10:33:17Z</dcterms:created>
  <dcterms:modified xsi:type="dcterms:W3CDTF">2019-01-31T05:25:22Z</dcterms:modified>
</cp:coreProperties>
</file>