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0Wtvw8bb/mzIJv1NG6EOXjDglmb304XOecFI/922dZ7w/vmGJFzh4XlVNAxTVQHFpvCqUJmLU1Al6YjHyvzWTg==" workbookSaltValue="PsiG8Sr42VO9NmQNOV2DOg==" workbookSpinCount="100000" lockStructure="1"/>
  <bookViews>
    <workbookView xWindow="11796" yWindow="60" windowWidth="8592" windowHeight="8148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BZ76" i="4"/>
  <c r="MA51" i="4"/>
  <c r="C11" i="5"/>
  <c r="D11" i="5"/>
  <c r="E11" i="5"/>
  <c r="B11" i="5"/>
  <c r="BK76" i="4" l="1"/>
  <c r="LH51" i="4"/>
  <c r="BZ51" i="4"/>
  <c r="LT76" i="4"/>
  <c r="GQ51" i="4"/>
  <c r="LH30" i="4"/>
  <c r="GQ30" i="4"/>
  <c r="BZ30" i="4"/>
  <c r="IE76" i="4"/>
  <c r="HP76" i="4"/>
  <c r="BG30" i="4"/>
  <c r="FX30" i="4"/>
  <c r="AV76" i="4"/>
  <c r="KO51" i="4"/>
  <c r="LE76" i="4"/>
  <c r="FX51" i="4"/>
  <c r="BG51" i="4"/>
  <c r="KO30" i="4"/>
  <c r="HA76" i="4"/>
  <c r="AN51" i="4"/>
  <c r="FE30" i="4"/>
  <c r="KP76" i="4"/>
  <c r="FE51" i="4"/>
  <c r="AN30" i="4"/>
  <c r="AG76" i="4"/>
  <c r="JV51" i="4"/>
  <c r="JV30" i="4"/>
  <c r="KA76" i="4"/>
  <c r="EL51" i="4"/>
  <c r="JC30" i="4"/>
  <c r="R76" i="4"/>
  <c r="JC51" i="4"/>
  <c r="GL76" i="4"/>
  <c r="U51" i="4"/>
  <c r="EL30" i="4"/>
  <c r="U30" i="4"/>
</calcChain>
</file>

<file path=xl/sharedStrings.xml><?xml version="1.0" encoding="utf-8"?>
<sst xmlns="http://schemas.openxmlformats.org/spreadsheetml/2006/main" count="287" uniqueCount="135">
  <si>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</si>
  <si>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</si>
  <si>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</si>
  <si>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</si>
  <si>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</si>
  <si>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</si>
  <si>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</si>
  <si>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</si>
  <si>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</si>
  <si>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</si>
  <si>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</si>
  <si>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</si>
  <si>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</si>
  <si>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</si>
  <si>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</si>
  <si>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</si>
  <si>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</si>
  <si>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</si>
  <si>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</si>
  <si>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</si>
  <si>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</si>
  <si>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</si>
  <si>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</si>
  <si>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</si>
  <si>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</si>
  <si>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</si>
  <si>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</si>
  <si>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</si>
  <si>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</si>
  <si>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</si>
  <si>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</si>
  <si>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</si>
  <si>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</si>
  <si>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</si>
  <si>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</si>
  <si>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</si>
  <si>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</si>
  <si>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</si>
  <si>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</si>
  <si>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</si>
  <si>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</si>
  <si>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</si>
  <si>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</si>
  <si>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</si>
  <si>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</si>
  <si>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</si>
  <si>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</si>
  <si>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</si>
  <si>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</si>
  <si>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</si>
  <si>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</si>
  <si>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</si>
  <si>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</si>
  <si>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</si>
  <si>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</si>
  <si>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</si>
  <si>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</si>
  <si>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</si>
  <si>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</si>
  <si>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</si>
  <si>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</si>
  <si>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</si>
  <si>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</si>
  <si>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</si>
  <si>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</si>
  <si>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</si>
  <si>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</si>
  <si>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</si>
  <si>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</si>
  <si>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</si>
  <si>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</si>
  <si>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</si>
  <si>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</si>
  <si>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</si>
  <si>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</si>
  <si>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</si>
  <si>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</si>
  <si>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</si>
  <si>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</si>
  <si>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</si>
  <si>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</si>
  <si>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</si>
  <si>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</si>
  <si>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</si>
  <si>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</si>
  <si>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</si>
  <si>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</si>
  <si>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</si>
  <si>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</si>
  <si>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</si>
  <si>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</si>
  <si>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</si>
  <si>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</si>
  <si>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</si>
  <si>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</si>
  <si>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</si>
  <si>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</si>
  <si>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</si>
  <si>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</si>
  <si>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</si>
  <si>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</si>
  <si>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</si>
  <si>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</si>
  <si>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</si>
  <si>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</si>
  <si>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</si>
  <si>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</si>
  <si>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</si>
  <si>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</si>
  <si>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</si>
  <si>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</si>
  <si>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</si>
  <si>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</si>
  <si>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</si>
  <si>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舞子駅前駐車場</t>
  </si>
  <si>
    <t>法非適用</t>
  </si>
  <si>
    <t>駐車場整備事業</t>
  </si>
  <si>
    <t>-</t>
  </si>
  <si>
    <t>Ａ１Ｂ１</t>
  </si>
  <si>
    <t>非設置</t>
  </si>
  <si>
    <t>該当数値なし</t>
  </si>
  <si>
    <t>都市計画駐車場</t>
  </si>
  <si>
    <t>立体式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</si>
  <si>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</si>
  <si>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</si>
  <si>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</si>
  <si>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</si>
  <si>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</si>
  <si>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</si>
  <si>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</si>
  <si>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</si>
  <si>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⑧設備投資見込額は高く、費用を確保していくことが必要となる。⑩企業債残高対料金収入比率については、平成29年度から0となっている。</t>
    <rPh sb="15" eb="17">
      <t>カクホ</t>
    </rPh>
    <rPh sb="49" eb="51">
      <t>ヘイセイ</t>
    </rPh>
    <rPh sb="53" eb="55">
      <t>ネンド</t>
    </rPh>
    <phoneticPr fontId="5"/>
  </si>
  <si>
    <t>①収益的収支比率について、類似施設平均より下回っており、赤字である。④売上高GOP比率、⑤EBITDAについても類似施設平均より下回っており、コスト削減等による収益構造の改善に努めていく。</t>
    <rPh sb="76" eb="77">
      <t>ナド</t>
    </rPh>
    <rPh sb="80" eb="82">
      <t>シュウエキ</t>
    </rPh>
    <rPh sb="82" eb="84">
      <t>コウゾウ</t>
    </rPh>
    <phoneticPr fontId="5"/>
  </si>
  <si>
    <t>⑪稼働率は類似施設平均を上回っており、増加傾向にある。隣接商業施設への買物目的での利用が多く、比較的短時間での利用が多いためである。一方、通勤通学目的の定期利用も多く、収益構造悪化の要因になっていると考えられる。</t>
    <rPh sb="19" eb="21">
      <t>ゾウカ</t>
    </rPh>
    <rPh sb="21" eb="23">
      <t>ケイコウ</t>
    </rPh>
    <rPh sb="66" eb="68">
      <t>イッポウ</t>
    </rPh>
    <rPh sb="88" eb="90">
      <t>アッカ</t>
    </rPh>
    <rPh sb="91" eb="93">
      <t>ヨウイン</t>
    </rPh>
    <phoneticPr fontId="5"/>
  </si>
  <si>
    <r>
      <t>稼働率は高いものの、経営状況が安定していない。</t>
    </r>
    <r>
      <rPr>
        <sz val="11"/>
        <rFont val="ＭＳ ゴシック"/>
        <family val="3"/>
        <charset val="128"/>
      </rPr>
      <t>指定管理者と連携のうえ</t>
    </r>
    <r>
      <rPr>
        <sz val="11"/>
        <color theme="1"/>
        <rFont val="ＭＳ ゴシック"/>
        <family val="3"/>
        <charset val="128"/>
      </rPr>
      <t>、周辺商業施設に対する営業活動強化やコスト削減により、引き続き経営状況の改善に努めていく。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</si>
</sst>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73.2</c:v>
                </c:pt>
                <c:pt idx="1">
                  <c:v>72.2</c:v>
                </c:pt>
                <c:pt idx="2">
                  <c:v>71.7</c:v>
                </c:pt>
                <c:pt idx="3">
                  <c:v>66.099999999999994</c:v>
                </c:pt>
                <c:pt idx="4">
                  <c:v>68.3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CF-4B25-BB94-A6C084EB2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38016"/>
        <c:axId val="83374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135.1</c:v>
                </c:pt>
                <c:pt idx="1">
                  <c:v>172.3</c:v>
                </c:pt>
                <c:pt idx="2">
                  <c:v>218.5</c:v>
                </c:pt>
                <c:pt idx="3">
                  <c:v>151.19999999999999</c:v>
                </c:pt>
                <c:pt idx="4">
                  <c:v>212.4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CF-4B25-BB94-A6C084EB2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38016"/>
        <c:axId val="83374464"/>
      </c:lineChart>
      <c:dateAx>
        <c:axId val="78838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374464"/>
        <c:crosses val="autoZero"/>
        <c:auto val="1"/>
        <c:lblOffset val="100"/>
        <c:baseTimeUnit val="years"/>
      </c:dateAx>
      <c:valAx>
        <c:axId val="83374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838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263.5</c:v>
                </c:pt>
                <c:pt idx="1">
                  <c:v>202.2</c:v>
                </c:pt>
                <c:pt idx="2">
                  <c:v>136.9</c:v>
                </c:pt>
                <c:pt idx="3">
                  <c:v>75.2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CA-43B5-A882-FD55861CA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89792"/>
        <c:axId val="6949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328.3</c:v>
                </c:pt>
                <c:pt idx="1">
                  <c:v>254</c:v>
                </c:pt>
                <c:pt idx="2">
                  <c:v>280</c:v>
                </c:pt>
                <c:pt idx="3">
                  <c:v>239.6</c:v>
                </c:pt>
                <c:pt idx="4">
                  <c:v>224.1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CA-43B5-A882-FD55861CA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89792"/>
        <c:axId val="69491712"/>
      </c:lineChart>
      <c:dateAx>
        <c:axId val="69489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491712"/>
        <c:crosses val="autoZero"/>
        <c:auto val="1"/>
        <c:lblOffset val="100"/>
        <c:baseTimeUnit val="years"/>
      </c:dateAx>
      <c:valAx>
        <c:axId val="6949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9489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82-4F07-B108-4BC917693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27904"/>
        <c:axId val="8802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82-4F07-B108-4BC917693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27904"/>
        <c:axId val="88029824"/>
      </c:lineChart>
      <c:dateAx>
        <c:axId val="88027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029824"/>
        <c:crosses val="autoZero"/>
        <c:auto val="1"/>
        <c:lblOffset val="100"/>
        <c:baseTimeUnit val="years"/>
      </c:dateAx>
      <c:valAx>
        <c:axId val="8802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8027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30-4E67-9037-4049DFE2B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68480"/>
        <c:axId val="88070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30-4E67-9037-4049DFE2B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68480"/>
        <c:axId val="88070400"/>
      </c:lineChart>
      <c:dateAx>
        <c:axId val="88068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070400"/>
        <c:crosses val="autoZero"/>
        <c:auto val="1"/>
        <c:lblOffset val="100"/>
        <c:baseTimeUnit val="years"/>
      </c:dateAx>
      <c:valAx>
        <c:axId val="88070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8068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C4-4860-815D-5DDAAA58A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33632"/>
        <c:axId val="8813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7.3</c:v>
                </c:pt>
                <c:pt idx="1">
                  <c:v>5.7</c:v>
                </c:pt>
                <c:pt idx="2">
                  <c:v>4.7</c:v>
                </c:pt>
                <c:pt idx="3">
                  <c:v>4</c:v>
                </c:pt>
                <c:pt idx="4">
                  <c:v>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C4-4860-815D-5DDAAA58A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33632"/>
        <c:axId val="88135552"/>
      </c:lineChart>
      <c:dateAx>
        <c:axId val="88133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135552"/>
        <c:crosses val="autoZero"/>
        <c:auto val="1"/>
        <c:lblOffset val="100"/>
        <c:baseTimeUnit val="years"/>
      </c:dateAx>
      <c:valAx>
        <c:axId val="88135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8133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9E-4B34-BB21-D2DAEE4CD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65760"/>
        <c:axId val="881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91</c:v>
                </c:pt>
                <c:pt idx="1">
                  <c:v>48</c:v>
                </c:pt>
                <c:pt idx="2">
                  <c:v>46</c:v>
                </c:pt>
                <c:pt idx="3">
                  <c:v>39</c:v>
                </c:pt>
                <c:pt idx="4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9E-4B34-BB21-D2DAEE4CD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65760"/>
        <c:axId val="88172032"/>
      </c:lineChart>
      <c:dateAx>
        <c:axId val="88165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172032"/>
        <c:crosses val="autoZero"/>
        <c:auto val="1"/>
        <c:lblOffset val="100"/>
        <c:baseTimeUnit val="years"/>
      </c:dateAx>
      <c:valAx>
        <c:axId val="881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8165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168.6</c:v>
                </c:pt>
                <c:pt idx="1">
                  <c:v>175</c:v>
                </c:pt>
                <c:pt idx="2">
                  <c:v>188.4</c:v>
                </c:pt>
                <c:pt idx="3">
                  <c:v>195.3</c:v>
                </c:pt>
                <c:pt idx="4">
                  <c:v>208.7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B7-429F-A065-C51CDE975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94048"/>
        <c:axId val="88220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134.19999999999999</c:v>
                </c:pt>
                <c:pt idx="1">
                  <c:v>136.69999999999999</c:v>
                </c:pt>
                <c:pt idx="2">
                  <c:v>138.9</c:v>
                </c:pt>
                <c:pt idx="3">
                  <c:v>139.69999999999999</c:v>
                </c:pt>
                <c:pt idx="4">
                  <c:v>139.30000000000001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B7-429F-A065-C51CDE975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94048"/>
        <c:axId val="88220800"/>
      </c:lineChart>
      <c:dateAx>
        <c:axId val="88194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220800"/>
        <c:crosses val="autoZero"/>
        <c:auto val="1"/>
        <c:lblOffset val="100"/>
        <c:baseTimeUnit val="years"/>
      </c:dateAx>
      <c:valAx>
        <c:axId val="88220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8194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-47.9</c:v>
                </c:pt>
                <c:pt idx="1">
                  <c:v>-52.4</c:v>
                </c:pt>
                <c:pt idx="2">
                  <c:v>-57</c:v>
                </c:pt>
                <c:pt idx="3">
                  <c:v>-84.3</c:v>
                </c:pt>
                <c:pt idx="4">
                  <c:v>-56.9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6F-4D2A-93C7-7D8FAE29B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51008"/>
        <c:axId val="88265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28.1</c:v>
                </c:pt>
                <c:pt idx="1">
                  <c:v>33.6</c:v>
                </c:pt>
                <c:pt idx="2">
                  <c:v>33.200000000000003</c:v>
                </c:pt>
                <c:pt idx="3">
                  <c:v>29.6</c:v>
                </c:pt>
                <c:pt idx="4">
                  <c:v>29.2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6F-4D2A-93C7-7D8FAE29B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51008"/>
        <c:axId val="88265472"/>
      </c:lineChart>
      <c:dateAx>
        <c:axId val="88251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265472"/>
        <c:crosses val="autoZero"/>
        <c:auto val="1"/>
        <c:lblOffset val="100"/>
        <c:baseTimeUnit val="years"/>
      </c:dateAx>
      <c:valAx>
        <c:axId val="88265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8251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3968</c:v>
                </c:pt>
                <c:pt idx="1">
                  <c:v>2862</c:v>
                </c:pt>
                <c:pt idx="2">
                  <c:v>1929</c:v>
                </c:pt>
                <c:pt idx="3">
                  <c:v>-8810</c:v>
                </c:pt>
                <c:pt idx="4">
                  <c:v>964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D3-47B5-B1CF-C940E5211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07968"/>
        <c:axId val="8831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39173</c:v>
                </c:pt>
                <c:pt idx="1">
                  <c:v>44860</c:v>
                </c:pt>
                <c:pt idx="2">
                  <c:v>37496</c:v>
                </c:pt>
                <c:pt idx="3">
                  <c:v>31888</c:v>
                </c:pt>
                <c:pt idx="4">
                  <c:v>13314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D3-47B5-B1CF-C940E5211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07968"/>
        <c:axId val="88318336"/>
      </c:lineChart>
      <c:dateAx>
        <c:axId val="88307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318336"/>
        <c:crosses val="autoZero"/>
        <c:auto val="1"/>
        <c:lblOffset val="100"/>
        <c:baseTimeUnit val="years"/>
      </c:dateAx>
      <c:valAx>
        <c:axId val="8831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8307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S46" zoomScale="85" zoomScaleNormal="85" zoomScaleSheetLayoutView="70" workbookViewId="0">
      <selection activeCell="ND49" sqref="ND49:NR64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2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2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兵庫県神戸市　舞子駅前駐車場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Ａ１Ｂ１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非設置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駅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無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8843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121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立体式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19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172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300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代行制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132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73.2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72.2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71.7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66.099999999999994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68.3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168.6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175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188.4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195.3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208.7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135.1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172.3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218.5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151.19999999999999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212.4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7.3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5.7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4.7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4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2.4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134.19999999999999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136.69999999999999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138.9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139.69999999999999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139.30000000000001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131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133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-47.9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-52.4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-57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-84.3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-56.9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3968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2862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1929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-8810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964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91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48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46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39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25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28.1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33.200000000000003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29.6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29.2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39173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44860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37496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31888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13314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134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>
        <f>データ!CM7</f>
        <v>0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522824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2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263.5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202.2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136.9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75.2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2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328.3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254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280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239.6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224.1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t="13.5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t="13.5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t="13.5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vTJcu+VbTPf8dbxsy3qYMZgACk1iGj8xgk/GMDuOBQ3VMe7mv9IRUdD79eH7WBSfJTYG4A1gVgxdy+gNLlAEMg==" saltValue="g5NGAHHUqPnzHf4tfzJMtw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2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99</v>
      </c>
      <c r="AL5" s="59" t="s">
        <v>100</v>
      </c>
      <c r="AM5" s="59" t="s">
        <v>101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99</v>
      </c>
      <c r="AW5" s="59" t="s">
        <v>100</v>
      </c>
      <c r="AX5" s="59" t="s">
        <v>101</v>
      </c>
      <c r="AY5" s="59" t="s">
        <v>102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99</v>
      </c>
      <c r="BH5" s="59" t="s">
        <v>100</v>
      </c>
      <c r="BI5" s="59" t="s">
        <v>101</v>
      </c>
      <c r="BJ5" s="59" t="s">
        <v>102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99</v>
      </c>
      <c r="BS5" s="59" t="s">
        <v>100</v>
      </c>
      <c r="BT5" s="59" t="s">
        <v>101</v>
      </c>
      <c r="BU5" s="59" t="s">
        <v>102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98</v>
      </c>
      <c r="CC5" s="59" t="s">
        <v>99</v>
      </c>
      <c r="CD5" s="59" t="s">
        <v>100</v>
      </c>
      <c r="CE5" s="59" t="s">
        <v>101</v>
      </c>
      <c r="CF5" s="59" t="s">
        <v>102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98</v>
      </c>
      <c r="CP5" s="59" t="s">
        <v>99</v>
      </c>
      <c r="CQ5" s="59" t="s">
        <v>100</v>
      </c>
      <c r="CR5" s="59" t="s">
        <v>101</v>
      </c>
      <c r="CS5" s="59" t="s">
        <v>102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99</v>
      </c>
      <c r="DB5" s="59" t="s">
        <v>100</v>
      </c>
      <c r="DC5" s="59" t="s">
        <v>101</v>
      </c>
      <c r="DD5" s="59" t="s">
        <v>102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99</v>
      </c>
      <c r="DM5" s="59" t="s">
        <v>100</v>
      </c>
      <c r="DN5" s="59" t="s">
        <v>101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2">
      <c r="A6" s="49" t="s">
        <v>109</v>
      </c>
      <c r="B6" s="60">
        <f>B8</f>
        <v>2017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12</v>
      </c>
      <c r="H6" s="60" t="str">
        <f>SUBSTITUTE(H8,"　","")</f>
        <v>兵庫県神戸市</v>
      </c>
      <c r="I6" s="60" t="str">
        <f t="shared" si="1"/>
        <v>舞子駅前駐車場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立体式</v>
      </c>
      <c r="R6" s="63">
        <f t="shared" si="1"/>
        <v>19</v>
      </c>
      <c r="S6" s="62" t="str">
        <f t="shared" si="1"/>
        <v>駅</v>
      </c>
      <c r="T6" s="62" t="str">
        <f t="shared" si="1"/>
        <v>無</v>
      </c>
      <c r="U6" s="63">
        <f t="shared" si="1"/>
        <v>8843</v>
      </c>
      <c r="V6" s="63">
        <f t="shared" si="1"/>
        <v>172</v>
      </c>
      <c r="W6" s="63">
        <f t="shared" si="1"/>
        <v>300</v>
      </c>
      <c r="X6" s="62" t="str">
        <f t="shared" si="1"/>
        <v>代行制</v>
      </c>
      <c r="Y6" s="64">
        <f>IF(Y8="-",NA(),Y8)</f>
        <v>73.2</v>
      </c>
      <c r="Z6" s="64">
        <f t="shared" ref="Z6:AH6" si="2">IF(Z8="-",NA(),Z8)</f>
        <v>72.2</v>
      </c>
      <c r="AA6" s="64">
        <f t="shared" si="2"/>
        <v>71.7</v>
      </c>
      <c r="AB6" s="64">
        <f t="shared" si="2"/>
        <v>66.099999999999994</v>
      </c>
      <c r="AC6" s="64">
        <f t="shared" si="2"/>
        <v>68.3</v>
      </c>
      <c r="AD6" s="64">
        <f t="shared" si="2"/>
        <v>135.1</v>
      </c>
      <c r="AE6" s="64">
        <f t="shared" si="2"/>
        <v>172.3</v>
      </c>
      <c r="AF6" s="64">
        <f t="shared" si="2"/>
        <v>218.5</v>
      </c>
      <c r="AG6" s="64">
        <f t="shared" si="2"/>
        <v>151.19999999999999</v>
      </c>
      <c r="AH6" s="64">
        <f t="shared" si="2"/>
        <v>212.4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7.3</v>
      </c>
      <c r="AP6" s="64">
        <f t="shared" si="3"/>
        <v>5.7</v>
      </c>
      <c r="AQ6" s="64">
        <f t="shared" si="3"/>
        <v>4.7</v>
      </c>
      <c r="AR6" s="64">
        <f t="shared" si="3"/>
        <v>4</v>
      </c>
      <c r="AS6" s="64">
        <f t="shared" si="3"/>
        <v>2.4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91</v>
      </c>
      <c r="BA6" s="65">
        <f t="shared" si="4"/>
        <v>48</v>
      </c>
      <c r="BB6" s="65">
        <f t="shared" si="4"/>
        <v>46</v>
      </c>
      <c r="BC6" s="65">
        <f t="shared" si="4"/>
        <v>39</v>
      </c>
      <c r="BD6" s="65">
        <f t="shared" si="4"/>
        <v>25</v>
      </c>
      <c r="BE6" s="63" t="str">
        <f>IF(BE8="-","",IF(BE8="-","【-】","【"&amp;SUBSTITUTE(TEXT(BE8,"#,##0"),"-","△")&amp;"】"))</f>
        <v>【37】</v>
      </c>
      <c r="BF6" s="64">
        <f>IF(BF8="-",NA(),BF8)</f>
        <v>-47.9</v>
      </c>
      <c r="BG6" s="64">
        <f t="shared" ref="BG6:BO6" si="5">IF(BG8="-",NA(),BG8)</f>
        <v>-52.4</v>
      </c>
      <c r="BH6" s="64">
        <f t="shared" si="5"/>
        <v>-57</v>
      </c>
      <c r="BI6" s="64">
        <f t="shared" si="5"/>
        <v>-84.3</v>
      </c>
      <c r="BJ6" s="64">
        <f t="shared" si="5"/>
        <v>-56.9</v>
      </c>
      <c r="BK6" s="64">
        <f t="shared" si="5"/>
        <v>28.1</v>
      </c>
      <c r="BL6" s="64">
        <f t="shared" si="5"/>
        <v>33.6</v>
      </c>
      <c r="BM6" s="64">
        <f t="shared" si="5"/>
        <v>33.200000000000003</v>
      </c>
      <c r="BN6" s="64">
        <f t="shared" si="5"/>
        <v>29.6</v>
      </c>
      <c r="BO6" s="64">
        <f t="shared" si="5"/>
        <v>29.2</v>
      </c>
      <c r="BP6" s="61" t="str">
        <f>IF(BP8="-","",IF(BP8="-","【-】","【"&amp;SUBSTITUTE(TEXT(BP8,"#,##0.0"),"-","△")&amp;"】"))</f>
        <v>【26.4】</v>
      </c>
      <c r="BQ6" s="65">
        <f>IF(BQ8="-",NA(),BQ8)</f>
        <v>3968</v>
      </c>
      <c r="BR6" s="65">
        <f t="shared" ref="BR6:BZ6" si="6">IF(BR8="-",NA(),BR8)</f>
        <v>2862</v>
      </c>
      <c r="BS6" s="65">
        <f t="shared" si="6"/>
        <v>1929</v>
      </c>
      <c r="BT6" s="65">
        <f t="shared" si="6"/>
        <v>-8810</v>
      </c>
      <c r="BU6" s="65">
        <f t="shared" si="6"/>
        <v>964</v>
      </c>
      <c r="BV6" s="65">
        <f t="shared" si="6"/>
        <v>39173</v>
      </c>
      <c r="BW6" s="65">
        <f t="shared" si="6"/>
        <v>44860</v>
      </c>
      <c r="BX6" s="65">
        <f t="shared" si="6"/>
        <v>37496</v>
      </c>
      <c r="BY6" s="65">
        <f t="shared" si="6"/>
        <v>31888</v>
      </c>
      <c r="BZ6" s="65">
        <f t="shared" si="6"/>
        <v>13314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110</v>
      </c>
      <c r="CM6" s="63">
        <f t="shared" ref="CM6:CN6" si="7">CM8</f>
        <v>0</v>
      </c>
      <c r="CN6" s="63">
        <f t="shared" si="7"/>
        <v>522824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110</v>
      </c>
      <c r="CZ6" s="64">
        <f>IF(CZ8="-",NA(),CZ8)</f>
        <v>263.5</v>
      </c>
      <c r="DA6" s="64">
        <f t="shared" ref="DA6:DI6" si="8">IF(DA8="-",NA(),DA8)</f>
        <v>202.2</v>
      </c>
      <c r="DB6" s="64">
        <f t="shared" si="8"/>
        <v>136.9</v>
      </c>
      <c r="DC6" s="64">
        <f t="shared" si="8"/>
        <v>75.2</v>
      </c>
      <c r="DD6" s="64">
        <f t="shared" si="8"/>
        <v>0</v>
      </c>
      <c r="DE6" s="64">
        <f t="shared" si="8"/>
        <v>328.3</v>
      </c>
      <c r="DF6" s="64">
        <f t="shared" si="8"/>
        <v>254</v>
      </c>
      <c r="DG6" s="64">
        <f t="shared" si="8"/>
        <v>280</v>
      </c>
      <c r="DH6" s="64">
        <f t="shared" si="8"/>
        <v>239.6</v>
      </c>
      <c r="DI6" s="64">
        <f t="shared" si="8"/>
        <v>224.1</v>
      </c>
      <c r="DJ6" s="61" t="str">
        <f>IF(DJ8="-","",IF(DJ8="-","【-】","【"&amp;SUBSTITUTE(TEXT(DJ8,"#,##0.0"),"-","△")&amp;"】"))</f>
        <v>【120.3】</v>
      </c>
      <c r="DK6" s="64">
        <f>IF(DK8="-",NA(),DK8)</f>
        <v>168.6</v>
      </c>
      <c r="DL6" s="64">
        <f t="shared" ref="DL6:DT6" si="9">IF(DL8="-",NA(),DL8)</f>
        <v>175</v>
      </c>
      <c r="DM6" s="64">
        <f t="shared" si="9"/>
        <v>188.4</v>
      </c>
      <c r="DN6" s="64">
        <f t="shared" si="9"/>
        <v>195.3</v>
      </c>
      <c r="DO6" s="64">
        <f t="shared" si="9"/>
        <v>208.7</v>
      </c>
      <c r="DP6" s="64">
        <f t="shared" si="9"/>
        <v>134.19999999999999</v>
      </c>
      <c r="DQ6" s="64">
        <f t="shared" si="9"/>
        <v>136.69999999999999</v>
      </c>
      <c r="DR6" s="64">
        <f t="shared" si="9"/>
        <v>138.9</v>
      </c>
      <c r="DS6" s="64">
        <f t="shared" si="9"/>
        <v>139.69999999999999</v>
      </c>
      <c r="DT6" s="64">
        <f t="shared" si="9"/>
        <v>139.30000000000001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2">
      <c r="A7" s="49" t="s">
        <v>111</v>
      </c>
      <c r="B7" s="60">
        <f t="shared" ref="B7:X7" si="10">B8</f>
        <v>2017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12</v>
      </c>
      <c r="H7" s="60" t="str">
        <f t="shared" si="10"/>
        <v>兵庫県　神戸市</v>
      </c>
      <c r="I7" s="60" t="str">
        <f t="shared" si="10"/>
        <v>舞子駅前駐車場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立体式</v>
      </c>
      <c r="R7" s="63">
        <f t="shared" si="10"/>
        <v>19</v>
      </c>
      <c r="S7" s="62" t="str">
        <f t="shared" si="10"/>
        <v>駅</v>
      </c>
      <c r="T7" s="62" t="str">
        <f t="shared" si="10"/>
        <v>無</v>
      </c>
      <c r="U7" s="63">
        <f t="shared" si="10"/>
        <v>8843</v>
      </c>
      <c r="V7" s="63">
        <f t="shared" si="10"/>
        <v>172</v>
      </c>
      <c r="W7" s="63">
        <f t="shared" si="10"/>
        <v>300</v>
      </c>
      <c r="X7" s="62" t="str">
        <f t="shared" si="10"/>
        <v>代行制</v>
      </c>
      <c r="Y7" s="64">
        <f>Y8</f>
        <v>73.2</v>
      </c>
      <c r="Z7" s="64">
        <f t="shared" ref="Z7:AH7" si="11">Z8</f>
        <v>72.2</v>
      </c>
      <c r="AA7" s="64">
        <f t="shared" si="11"/>
        <v>71.7</v>
      </c>
      <c r="AB7" s="64">
        <f t="shared" si="11"/>
        <v>66.099999999999994</v>
      </c>
      <c r="AC7" s="64">
        <f t="shared" si="11"/>
        <v>68.3</v>
      </c>
      <c r="AD7" s="64">
        <f t="shared" si="11"/>
        <v>135.1</v>
      </c>
      <c r="AE7" s="64">
        <f t="shared" si="11"/>
        <v>172.3</v>
      </c>
      <c r="AF7" s="64">
        <f t="shared" si="11"/>
        <v>218.5</v>
      </c>
      <c r="AG7" s="64">
        <f t="shared" si="11"/>
        <v>151.19999999999999</v>
      </c>
      <c r="AH7" s="64">
        <f t="shared" si="11"/>
        <v>212.4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7.3</v>
      </c>
      <c r="AP7" s="64">
        <f t="shared" si="12"/>
        <v>5.7</v>
      </c>
      <c r="AQ7" s="64">
        <f t="shared" si="12"/>
        <v>4.7</v>
      </c>
      <c r="AR7" s="64">
        <f t="shared" si="12"/>
        <v>4</v>
      </c>
      <c r="AS7" s="64">
        <f t="shared" si="12"/>
        <v>2.4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91</v>
      </c>
      <c r="BA7" s="65">
        <f t="shared" si="13"/>
        <v>48</v>
      </c>
      <c r="BB7" s="65">
        <f t="shared" si="13"/>
        <v>46</v>
      </c>
      <c r="BC7" s="65">
        <f t="shared" si="13"/>
        <v>39</v>
      </c>
      <c r="BD7" s="65">
        <f t="shared" si="13"/>
        <v>25</v>
      </c>
      <c r="BE7" s="63"/>
      <c r="BF7" s="64">
        <f>BF8</f>
        <v>-47.9</v>
      </c>
      <c r="BG7" s="64">
        <f t="shared" ref="BG7:BO7" si="14">BG8</f>
        <v>-52.4</v>
      </c>
      <c r="BH7" s="64">
        <f t="shared" si="14"/>
        <v>-57</v>
      </c>
      <c r="BI7" s="64">
        <f t="shared" si="14"/>
        <v>-84.3</v>
      </c>
      <c r="BJ7" s="64">
        <f t="shared" si="14"/>
        <v>-56.9</v>
      </c>
      <c r="BK7" s="64">
        <f t="shared" si="14"/>
        <v>28.1</v>
      </c>
      <c r="BL7" s="64">
        <f t="shared" si="14"/>
        <v>33.6</v>
      </c>
      <c r="BM7" s="64">
        <f t="shared" si="14"/>
        <v>33.200000000000003</v>
      </c>
      <c r="BN7" s="64">
        <f t="shared" si="14"/>
        <v>29.6</v>
      </c>
      <c r="BO7" s="64">
        <f t="shared" si="14"/>
        <v>29.2</v>
      </c>
      <c r="BP7" s="61"/>
      <c r="BQ7" s="65">
        <f>BQ8</f>
        <v>3968</v>
      </c>
      <c r="BR7" s="65">
        <f t="shared" ref="BR7:BZ7" si="15">BR8</f>
        <v>2862</v>
      </c>
      <c r="BS7" s="65">
        <f t="shared" si="15"/>
        <v>1929</v>
      </c>
      <c r="BT7" s="65">
        <f t="shared" si="15"/>
        <v>-8810</v>
      </c>
      <c r="BU7" s="65">
        <f t="shared" si="15"/>
        <v>964</v>
      </c>
      <c r="BV7" s="65">
        <f t="shared" si="15"/>
        <v>39173</v>
      </c>
      <c r="BW7" s="65">
        <f t="shared" si="15"/>
        <v>44860</v>
      </c>
      <c r="BX7" s="65">
        <f t="shared" si="15"/>
        <v>37496</v>
      </c>
      <c r="BY7" s="65">
        <f t="shared" si="15"/>
        <v>31888</v>
      </c>
      <c r="BZ7" s="65">
        <f t="shared" si="15"/>
        <v>13314</v>
      </c>
      <c r="CA7" s="63"/>
      <c r="CB7" s="64" t="s">
        <v>112</v>
      </c>
      <c r="CC7" s="64" t="s">
        <v>112</v>
      </c>
      <c r="CD7" s="64" t="s">
        <v>112</v>
      </c>
      <c r="CE7" s="64" t="s">
        <v>112</v>
      </c>
      <c r="CF7" s="64" t="s">
        <v>112</v>
      </c>
      <c r="CG7" s="64" t="s">
        <v>112</v>
      </c>
      <c r="CH7" s="64" t="s">
        <v>112</v>
      </c>
      <c r="CI7" s="64" t="s">
        <v>112</v>
      </c>
      <c r="CJ7" s="64" t="s">
        <v>112</v>
      </c>
      <c r="CK7" s="64" t="s">
        <v>110</v>
      </c>
      <c r="CL7" s="61"/>
      <c r="CM7" s="63">
        <f>CM8</f>
        <v>0</v>
      </c>
      <c r="CN7" s="63">
        <f>CN8</f>
        <v>522824</v>
      </c>
      <c r="CO7" s="64" t="s">
        <v>112</v>
      </c>
      <c r="CP7" s="64" t="s">
        <v>112</v>
      </c>
      <c r="CQ7" s="64" t="s">
        <v>112</v>
      </c>
      <c r="CR7" s="64" t="s">
        <v>112</v>
      </c>
      <c r="CS7" s="64" t="s">
        <v>112</v>
      </c>
      <c r="CT7" s="64" t="s">
        <v>112</v>
      </c>
      <c r="CU7" s="64" t="s">
        <v>112</v>
      </c>
      <c r="CV7" s="64" t="s">
        <v>112</v>
      </c>
      <c r="CW7" s="64" t="s">
        <v>112</v>
      </c>
      <c r="CX7" s="64" t="s">
        <v>110</v>
      </c>
      <c r="CY7" s="61"/>
      <c r="CZ7" s="64">
        <f>CZ8</f>
        <v>263.5</v>
      </c>
      <c r="DA7" s="64">
        <f t="shared" ref="DA7:DI7" si="16">DA8</f>
        <v>202.2</v>
      </c>
      <c r="DB7" s="64">
        <f t="shared" si="16"/>
        <v>136.9</v>
      </c>
      <c r="DC7" s="64">
        <f t="shared" si="16"/>
        <v>75.2</v>
      </c>
      <c r="DD7" s="64">
        <f t="shared" si="16"/>
        <v>0</v>
      </c>
      <c r="DE7" s="64">
        <f t="shared" si="16"/>
        <v>328.3</v>
      </c>
      <c r="DF7" s="64">
        <f t="shared" si="16"/>
        <v>254</v>
      </c>
      <c r="DG7" s="64">
        <f t="shared" si="16"/>
        <v>280</v>
      </c>
      <c r="DH7" s="64">
        <f t="shared" si="16"/>
        <v>239.6</v>
      </c>
      <c r="DI7" s="64">
        <f t="shared" si="16"/>
        <v>224.1</v>
      </c>
      <c r="DJ7" s="61"/>
      <c r="DK7" s="64">
        <f>DK8</f>
        <v>168.6</v>
      </c>
      <c r="DL7" s="64">
        <f t="shared" ref="DL7:DT7" si="17">DL8</f>
        <v>175</v>
      </c>
      <c r="DM7" s="64">
        <f t="shared" si="17"/>
        <v>188.4</v>
      </c>
      <c r="DN7" s="64">
        <f t="shared" si="17"/>
        <v>195.3</v>
      </c>
      <c r="DO7" s="64">
        <f t="shared" si="17"/>
        <v>208.7</v>
      </c>
      <c r="DP7" s="64">
        <f t="shared" si="17"/>
        <v>134.19999999999999</v>
      </c>
      <c r="DQ7" s="64">
        <f t="shared" si="17"/>
        <v>136.69999999999999</v>
      </c>
      <c r="DR7" s="64">
        <f t="shared" si="17"/>
        <v>138.9</v>
      </c>
      <c r="DS7" s="64">
        <f t="shared" si="17"/>
        <v>139.69999999999999</v>
      </c>
      <c r="DT7" s="64">
        <f t="shared" si="17"/>
        <v>139.30000000000001</v>
      </c>
      <c r="DU7" s="61"/>
    </row>
    <row r="8" spans="1:125" s="66" customFormat="1" x14ac:dyDescent="0.2">
      <c r="A8" s="49"/>
      <c r="B8" s="67">
        <v>2017</v>
      </c>
      <c r="C8" s="67">
        <v>281000</v>
      </c>
      <c r="D8" s="67">
        <v>47</v>
      </c>
      <c r="E8" s="67">
        <v>14</v>
      </c>
      <c r="F8" s="67">
        <v>0</v>
      </c>
      <c r="G8" s="67">
        <v>12</v>
      </c>
      <c r="H8" s="67" t="s">
        <v>113</v>
      </c>
      <c r="I8" s="67" t="s">
        <v>114</v>
      </c>
      <c r="J8" s="67" t="s">
        <v>115</v>
      </c>
      <c r="K8" s="67" t="s">
        <v>116</v>
      </c>
      <c r="L8" s="67" t="s">
        <v>117</v>
      </c>
      <c r="M8" s="67" t="s">
        <v>118</v>
      </c>
      <c r="N8" s="67" t="s">
        <v>119</v>
      </c>
      <c r="O8" s="68" t="s">
        <v>120</v>
      </c>
      <c r="P8" s="69" t="s">
        <v>121</v>
      </c>
      <c r="Q8" s="69" t="s">
        <v>122</v>
      </c>
      <c r="R8" s="70">
        <v>19</v>
      </c>
      <c r="S8" s="69" t="s">
        <v>123</v>
      </c>
      <c r="T8" s="69" t="s">
        <v>124</v>
      </c>
      <c r="U8" s="70">
        <v>8843</v>
      </c>
      <c r="V8" s="70">
        <v>172</v>
      </c>
      <c r="W8" s="70">
        <v>300</v>
      </c>
      <c r="X8" s="69" t="s">
        <v>125</v>
      </c>
      <c r="Y8" s="71">
        <v>73.2</v>
      </c>
      <c r="Z8" s="71">
        <v>72.2</v>
      </c>
      <c r="AA8" s="71">
        <v>71.7</v>
      </c>
      <c r="AB8" s="71">
        <v>66.099999999999994</v>
      </c>
      <c r="AC8" s="71">
        <v>68.3</v>
      </c>
      <c r="AD8" s="71">
        <v>135.1</v>
      </c>
      <c r="AE8" s="71">
        <v>172.3</v>
      </c>
      <c r="AF8" s="71">
        <v>218.5</v>
      </c>
      <c r="AG8" s="71">
        <v>151.19999999999999</v>
      </c>
      <c r="AH8" s="71">
        <v>212.4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7.3</v>
      </c>
      <c r="AP8" s="71">
        <v>5.7</v>
      </c>
      <c r="AQ8" s="71">
        <v>4.7</v>
      </c>
      <c r="AR8" s="71">
        <v>4</v>
      </c>
      <c r="AS8" s="71">
        <v>2.4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91</v>
      </c>
      <c r="BA8" s="72">
        <v>48</v>
      </c>
      <c r="BB8" s="72">
        <v>46</v>
      </c>
      <c r="BC8" s="72">
        <v>39</v>
      </c>
      <c r="BD8" s="72">
        <v>25</v>
      </c>
      <c r="BE8" s="72">
        <v>37</v>
      </c>
      <c r="BF8" s="71">
        <v>-47.9</v>
      </c>
      <c r="BG8" s="71">
        <v>-52.4</v>
      </c>
      <c r="BH8" s="71">
        <v>-57</v>
      </c>
      <c r="BI8" s="71">
        <v>-84.3</v>
      </c>
      <c r="BJ8" s="71">
        <v>-56.9</v>
      </c>
      <c r="BK8" s="71">
        <v>28.1</v>
      </c>
      <c r="BL8" s="71">
        <v>33.6</v>
      </c>
      <c r="BM8" s="71">
        <v>33.200000000000003</v>
      </c>
      <c r="BN8" s="71">
        <v>29.6</v>
      </c>
      <c r="BO8" s="71">
        <v>29.2</v>
      </c>
      <c r="BP8" s="68">
        <v>26.4</v>
      </c>
      <c r="BQ8" s="72">
        <v>3968</v>
      </c>
      <c r="BR8" s="72">
        <v>2862</v>
      </c>
      <c r="BS8" s="72">
        <v>1929</v>
      </c>
      <c r="BT8" s="73">
        <v>-8810</v>
      </c>
      <c r="BU8" s="73">
        <v>964</v>
      </c>
      <c r="BV8" s="72">
        <v>39173</v>
      </c>
      <c r="BW8" s="72">
        <v>44860</v>
      </c>
      <c r="BX8" s="72">
        <v>37496</v>
      </c>
      <c r="BY8" s="72">
        <v>31888</v>
      </c>
      <c r="BZ8" s="72">
        <v>13314</v>
      </c>
      <c r="CA8" s="70">
        <v>15069</v>
      </c>
      <c r="CB8" s="71" t="s">
        <v>117</v>
      </c>
      <c r="CC8" s="71" t="s">
        <v>117</v>
      </c>
      <c r="CD8" s="71" t="s">
        <v>117</v>
      </c>
      <c r="CE8" s="71" t="s">
        <v>117</v>
      </c>
      <c r="CF8" s="71" t="s">
        <v>117</v>
      </c>
      <c r="CG8" s="71" t="s">
        <v>117</v>
      </c>
      <c r="CH8" s="71" t="s">
        <v>117</v>
      </c>
      <c r="CI8" s="71" t="s">
        <v>117</v>
      </c>
      <c r="CJ8" s="71" t="s">
        <v>117</v>
      </c>
      <c r="CK8" s="71" t="s">
        <v>117</v>
      </c>
      <c r="CL8" s="68" t="s">
        <v>117</v>
      </c>
      <c r="CM8" s="70">
        <v>0</v>
      </c>
      <c r="CN8" s="70">
        <v>522824</v>
      </c>
      <c r="CO8" s="71" t="s">
        <v>117</v>
      </c>
      <c r="CP8" s="71" t="s">
        <v>117</v>
      </c>
      <c r="CQ8" s="71" t="s">
        <v>117</v>
      </c>
      <c r="CR8" s="71" t="s">
        <v>117</v>
      </c>
      <c r="CS8" s="71" t="s">
        <v>117</v>
      </c>
      <c r="CT8" s="71" t="s">
        <v>117</v>
      </c>
      <c r="CU8" s="71" t="s">
        <v>117</v>
      </c>
      <c r="CV8" s="71" t="s">
        <v>117</v>
      </c>
      <c r="CW8" s="71" t="s">
        <v>117</v>
      </c>
      <c r="CX8" s="71" t="s">
        <v>117</v>
      </c>
      <c r="CY8" s="68" t="s">
        <v>117</v>
      </c>
      <c r="CZ8" s="71">
        <v>263.5</v>
      </c>
      <c r="DA8" s="71">
        <v>202.2</v>
      </c>
      <c r="DB8" s="71">
        <v>136.9</v>
      </c>
      <c r="DC8" s="71">
        <v>75.2</v>
      </c>
      <c r="DD8" s="71">
        <v>0</v>
      </c>
      <c r="DE8" s="71">
        <v>328.3</v>
      </c>
      <c r="DF8" s="71">
        <v>254</v>
      </c>
      <c r="DG8" s="71">
        <v>280</v>
      </c>
      <c r="DH8" s="71">
        <v>239.6</v>
      </c>
      <c r="DI8" s="71">
        <v>224.1</v>
      </c>
      <c r="DJ8" s="68">
        <v>120.3</v>
      </c>
      <c r="DK8" s="71">
        <v>168.6</v>
      </c>
      <c r="DL8" s="71">
        <v>175</v>
      </c>
      <c r="DM8" s="71">
        <v>188.4</v>
      </c>
      <c r="DN8" s="71">
        <v>195.3</v>
      </c>
      <c r="DO8" s="71">
        <v>208.7</v>
      </c>
      <c r="DP8" s="71">
        <v>134.19999999999999</v>
      </c>
      <c r="DQ8" s="71">
        <v>136.69999999999999</v>
      </c>
      <c r="DR8" s="71">
        <v>138.9</v>
      </c>
      <c r="DS8" s="71">
        <v>139.69999999999999</v>
      </c>
      <c r="DT8" s="71">
        <v>139.30000000000001</v>
      </c>
      <c r="DU8" s="68">
        <v>198.4</v>
      </c>
    </row>
    <row r="9" spans="1:125" ht="13.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126</v>
      </c>
      <c r="C10" s="78" t="s">
        <v>127</v>
      </c>
      <c r="D10" s="78" t="s">
        <v>128</v>
      </c>
      <c r="E10" s="78" t="s">
        <v>129</v>
      </c>
      <c r="F10" s="78" t="s">
        <v>130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ht="13.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ht="13.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2019-01-31T08:17:58Z</cp:lastPrinted>
  <dcterms:created xsi:type="dcterms:W3CDTF">2018-12-07T10:33:25Z</dcterms:created>
  <dcterms:modified xsi:type="dcterms:W3CDTF">2019-01-31T08:18:04Z</dcterms:modified>
</cp:coreProperties>
</file>