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5神戸　〇\"/>
    </mc:Choice>
  </mc:AlternateContent>
  <workbookProtection workbookAlgorithmName="SHA-512" workbookHashValue="bmLFQANZgEtKakLa/ibWK5aGXzhHW4GHcPG45u/xo+8X1d3rvQ+lObV3XgC5qYmeRbkHVb6dryJnDSjoDZpgqg==" workbookSaltValue="ObFN6GpKJEA9amILl+EIzw==" workbookSpinCount="100000" lockStructure="1"/>
  <bookViews>
    <workbookView xWindow="0" yWindow="0" windowWidth="20496" windowHeight="75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32" i="4"/>
  <c r="HM78" i="4"/>
  <c r="FL54" i="4"/>
  <c r="CS78" i="4"/>
  <c r="BX54" i="4"/>
  <c r="BX32" i="4"/>
  <c r="MN32" i="4"/>
  <c r="C11" i="5"/>
  <c r="D11" i="5"/>
  <c r="E11" i="5"/>
  <c r="B11" i="5"/>
  <c r="KC78" i="4" l="1"/>
  <c r="HG54" i="4"/>
  <c r="HG32" i="4"/>
  <c r="FH78" i="4"/>
  <c r="DS54" i="4"/>
  <c r="DS32" i="4"/>
  <c r="AE32" i="4"/>
  <c r="AN78" i="4"/>
  <c r="AE54" i="4"/>
  <c r="KU54" i="4"/>
  <c r="KU32" i="4"/>
  <c r="KF54" i="4"/>
  <c r="JJ78" i="4"/>
  <c r="GR54" i="4"/>
  <c r="GR32" i="4"/>
  <c r="KF32" i="4"/>
  <c r="EO78" i="4"/>
  <c r="DD54" i="4"/>
  <c r="DD32" i="4"/>
  <c r="U78" i="4"/>
  <c r="P54" i="4"/>
  <c r="P32" i="4"/>
  <c r="BZ78" i="4"/>
  <c r="BI32" i="4"/>
  <c r="LY54" i="4"/>
  <c r="LY32" i="4"/>
  <c r="LO78" i="4"/>
  <c r="IK54" i="4"/>
  <c r="IK32" i="4"/>
  <c r="GT78" i="4"/>
  <c r="EW54" i="4"/>
  <c r="EW32" i="4"/>
  <c r="BI54" i="4"/>
  <c r="GA78" i="4"/>
  <c r="EH54" i="4"/>
  <c r="BG78" i="4"/>
  <c r="AT54" i="4"/>
  <c r="AT32" i="4"/>
  <c r="LJ54" i="4"/>
  <c r="LJ32" i="4"/>
  <c r="KV78" i="4"/>
  <c r="HV54" i="4"/>
  <c r="HV32" i="4"/>
  <c r="EH32" i="4"/>
</calcChain>
</file>

<file path=xl/sharedStrings.xml><?xml version="1.0" encoding="utf-8"?>
<sst xmlns="http://schemas.openxmlformats.org/spreadsheetml/2006/main" count="377" uniqueCount="162">
  <si>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</si>
  <si>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</si>
  <si>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</si>
  <si>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</si>
  <si>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</si>
  <si>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</si>
  <si>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</si>
  <si>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</si>
  <si>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</si>
  <si>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</si>
  <si>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</si>
  <si>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</si>
  <si>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</si>
  <si>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</si>
  <si>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</si>
  <si>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</si>
  <si>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</si>
  <si>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</si>
  <si>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</si>
  <si>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</si>
  <si>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</si>
  <si>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</si>
  <si>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</si>
  <si>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</si>
  <si>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</si>
  <si>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</si>
  <si>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</si>
  <si>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</si>
  <si>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</si>
  <si>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</si>
  <si>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</si>
  <si>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</si>
  <si>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</si>
  <si>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</si>
  <si>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</si>
  <si>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</si>
  <si>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</si>
  <si>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</si>
  <si>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</si>
  <si>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</si>
  <si>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</si>
  <si>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</si>
  <si>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</si>
  <si>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</si>
  <si>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</si>
  <si>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</si>
  <si>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</si>
  <si>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</si>
  <si>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</si>
  <si>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</si>
  <si>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</si>
  <si>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</si>
  <si>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</si>
  <si>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</si>
  <si>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</si>
  <si>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</si>
  <si>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</si>
  <si>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</si>
  <si>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</si>
  <si>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</si>
  <si>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</si>
  <si>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</si>
  <si>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</si>
  <si>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</si>
  <si>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</si>
  <si>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</si>
  <si>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</si>
  <si>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</si>
  <si>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</si>
  <si>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</si>
  <si>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</si>
  <si>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</si>
  <si>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</si>
  <si>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</si>
  <si>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</si>
  <si>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</si>
  <si>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</si>
  <si>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</si>
  <si>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</si>
  <si>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</si>
  <si>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</si>
  <si>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</si>
  <si>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</si>
  <si>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</si>
  <si>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</si>
  <si>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</si>
  <si>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</si>
  <si>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</si>
  <si>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</si>
  <si>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</si>
  <si>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</si>
  <si>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</si>
  <si>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</si>
  <si>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</si>
  <si>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</si>
  <si>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</si>
  <si>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</si>
  <si>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</si>
  <si>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</si>
  <si>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</si>
  <si>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</si>
  <si>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</si>
  <si>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</si>
  <si>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</si>
  <si>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</si>
  <si>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</si>
  <si>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</si>
  <si>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</si>
  <si>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</si>
  <si>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</si>
  <si>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</si>
  <si>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</si>
  <si>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</si>
  <si>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</si>
  <si>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</si>
  <si>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</si>
  <si>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</si>
  <si>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</si>
  <si>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</si>
  <si>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</si>
  <si>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</si>
  <si>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</si>
  <si>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</si>
  <si>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</si>
  <si>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当該値(N-1)</t>
    <phoneticPr fontId="5"/>
  </si>
  <si>
    <t>当該値(N)</t>
    <phoneticPr fontId="5"/>
  </si>
  <si>
    <t>当該値(N-4)</t>
    <phoneticPr fontId="5"/>
  </si>
  <si>
    <t>当該値(N-1)</t>
    <phoneticPr fontId="5"/>
  </si>
  <si>
    <t>当該値(N-2)</t>
    <phoneticPr fontId="5"/>
  </si>
  <si>
    <t>当該値(N)</t>
    <phoneticPr fontId="5"/>
  </si>
  <si>
    <t>当該値(N-2)</t>
    <phoneticPr fontId="5"/>
  </si>
  <si>
    <t>当該値(N-4)</t>
    <phoneticPr fontId="5"/>
  </si>
  <si>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</si>
  <si>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</si>
  <si>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</si>
  <si>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</si>
  <si>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</si>
  <si>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</si>
  <si>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</si>
  <si>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</si>
  <si>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アイセンター病院</t>
  </si>
  <si>
    <t>地方独立行政法人</t>
  </si>
  <si>
    <t>病院事業</t>
  </si>
  <si>
    <t>一般病院</t>
  </si>
  <si>
    <t>50床未満</t>
  </si>
  <si>
    <t>非設置</t>
  </si>
  <si>
    <t>直営</t>
  </si>
  <si>
    <t>対象</t>
  </si>
  <si>
    <t>-</t>
  </si>
  <si>
    <t>特</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</si>
  <si>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</si>
  <si>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</si>
  <si>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</si>
  <si>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</si>
  <si>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</si>
  <si>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</si>
  <si>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</si>
  <si>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</si>
  <si>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平成29年12月の開院時に新たに建物、医療機器等を整備したため、①有形固定資産減価償却率、②器械備品減価償却率ともに類似病院、全国平均を大きく下回っている。
</t>
    <rPh sb="0" eb="2">
      <t>ヘイセイ</t>
    </rPh>
    <rPh sb="4" eb="5">
      <t>ネン</t>
    </rPh>
    <rPh sb="7" eb="8">
      <t>ガツ</t>
    </rPh>
    <rPh sb="9" eb="11">
      <t>カイイン</t>
    </rPh>
    <rPh sb="11" eb="12">
      <t>ジ</t>
    </rPh>
    <rPh sb="13" eb="14">
      <t>アラ</t>
    </rPh>
    <rPh sb="16" eb="18">
      <t>タテモノ</t>
    </rPh>
    <rPh sb="19" eb="24">
      <t>イリョウキキトウ</t>
    </rPh>
    <rPh sb="25" eb="27">
      <t>セイビ</t>
    </rPh>
    <rPh sb="33" eb="39">
      <t>ユウケイコテイシサン</t>
    </rPh>
    <rPh sb="39" eb="43">
      <t>ゲンカショウキャク</t>
    </rPh>
    <rPh sb="43" eb="44">
      <t>リツ</t>
    </rPh>
    <rPh sb="46" eb="48">
      <t>キカイ</t>
    </rPh>
    <rPh sb="48" eb="50">
      <t>ビヒン</t>
    </rPh>
    <rPh sb="50" eb="54">
      <t>ゲンカショウキャク</t>
    </rPh>
    <rPh sb="54" eb="55">
      <t>リツ</t>
    </rPh>
    <rPh sb="58" eb="62">
      <t>ルイジビョウイン</t>
    </rPh>
    <rPh sb="63" eb="67">
      <t>ゼンコクヘイキン</t>
    </rPh>
    <rPh sb="68" eb="69">
      <t>オオ</t>
    </rPh>
    <rPh sb="71" eb="73">
      <t>シタマワ</t>
    </rPh>
    <phoneticPr fontId="5"/>
  </si>
  <si>
    <t>眼科専門病院として、標準医療から最先端の高度医療まで地域医療を高い水準で担うとともに、眼科領域の再生医療分野を中心に、最新の医学研究成果や医療技術を取り入れた新しい治療を世界に先駆けて提供する役割を担っている。また、重篤な眼疾患から社会生活へ復帰を支援するワンストップセンターとしての役割も担っている。
＊平成29年12月に開院。</t>
    <rPh sb="0" eb="2">
      <t>ガンカ</t>
    </rPh>
    <rPh sb="2" eb="6">
      <t>センモンビョウイン</t>
    </rPh>
    <rPh sb="10" eb="14">
      <t>ヒョウジュンイリョウ</t>
    </rPh>
    <rPh sb="16" eb="19">
      <t>サイセンタン</t>
    </rPh>
    <rPh sb="20" eb="24">
      <t>コウドイリョウ</t>
    </rPh>
    <rPh sb="26" eb="30">
      <t>チイキイリョウ</t>
    </rPh>
    <rPh sb="31" eb="32">
      <t>タカ</t>
    </rPh>
    <rPh sb="33" eb="35">
      <t>スイジュン</t>
    </rPh>
    <rPh sb="36" eb="37">
      <t>ニナ</t>
    </rPh>
    <rPh sb="43" eb="47">
      <t>ガンカリョウイキ</t>
    </rPh>
    <rPh sb="48" eb="54">
      <t>サイセイイリョウブンヤ</t>
    </rPh>
    <rPh sb="55" eb="57">
      <t>チュウシン</t>
    </rPh>
    <rPh sb="59" eb="61">
      <t>サイシン</t>
    </rPh>
    <rPh sb="62" eb="68">
      <t>イガクケンキュウセイカ</t>
    </rPh>
    <rPh sb="69" eb="73">
      <t>イリョウギジュツ</t>
    </rPh>
    <rPh sb="74" eb="75">
      <t>ト</t>
    </rPh>
    <rPh sb="76" eb="77">
      <t>イ</t>
    </rPh>
    <rPh sb="79" eb="80">
      <t>アタラ</t>
    </rPh>
    <rPh sb="82" eb="84">
      <t>チリョウ</t>
    </rPh>
    <rPh sb="85" eb="87">
      <t>セカイ</t>
    </rPh>
    <rPh sb="88" eb="90">
      <t>サキガ</t>
    </rPh>
    <rPh sb="92" eb="94">
      <t>テイキョウ</t>
    </rPh>
    <rPh sb="96" eb="98">
      <t>ヤクワリ</t>
    </rPh>
    <rPh sb="99" eb="100">
      <t>ニナ</t>
    </rPh>
    <rPh sb="108" eb="110">
      <t>ジュウトク</t>
    </rPh>
    <rPh sb="111" eb="114">
      <t>ガンシッカン</t>
    </rPh>
    <phoneticPr fontId="5"/>
  </si>
  <si>
    <t>当初計画として開院３年目の黒字を目標としているところである。黒字達成に向け収益の確保、費用の削減等に取り組んでいく。</t>
    <rPh sb="0" eb="2">
      <t>トウショ</t>
    </rPh>
    <rPh sb="2" eb="4">
      <t>ケイカク</t>
    </rPh>
    <rPh sb="7" eb="9">
      <t>カイイン</t>
    </rPh>
    <rPh sb="10" eb="12">
      <t>ネンメ</t>
    </rPh>
    <rPh sb="13" eb="15">
      <t>クロジ</t>
    </rPh>
    <rPh sb="16" eb="18">
      <t>モクヒョウ</t>
    </rPh>
    <rPh sb="30" eb="34">
      <t>クロジタッセイ</t>
    </rPh>
    <rPh sb="35" eb="36">
      <t>ム</t>
    </rPh>
    <rPh sb="37" eb="39">
      <t>シュウエキ</t>
    </rPh>
    <rPh sb="40" eb="42">
      <t>カクホ</t>
    </rPh>
    <rPh sb="43" eb="45">
      <t>ヒヨウ</t>
    </rPh>
    <rPh sb="46" eb="48">
      <t>サクゲン</t>
    </rPh>
    <rPh sb="48" eb="49">
      <t>トウ</t>
    </rPh>
    <rPh sb="50" eb="51">
      <t>ト</t>
    </rPh>
    <rPh sb="52" eb="53">
      <t>ク</t>
    </rPh>
    <phoneticPr fontId="5"/>
  </si>
  <si>
    <t xml:space="preserve">平成29年度決算は開設準備費用を含む開院４か月の決算となっており①経常収支比率、②医業収支比率ともに類似病院、全国平均を下回っている。④病床利用率は全国平均並となっている。眼科専門病院のため、類似病院、全国平均とは一概に比較はできないが、⑤、⑥入院・外来患者１人１日当たり収益は全国平均を上回っている。また⑦給与費比率については、類似病院、全国平均を下回り、⑧材料費比率については、類似病院、全国平均を上回っている。
</t>
    <rPh sb="0" eb="2">
      <t>ヘイセイ</t>
    </rPh>
    <rPh sb="4" eb="6">
      <t>ネンド</t>
    </rPh>
    <rPh sb="6" eb="8">
      <t>ケッサン</t>
    </rPh>
    <rPh sb="9" eb="15">
      <t>カイセツジュンビヒヨウ</t>
    </rPh>
    <rPh sb="16" eb="17">
      <t>フク</t>
    </rPh>
    <rPh sb="18" eb="20">
      <t>カイイン</t>
    </rPh>
    <rPh sb="22" eb="23">
      <t>ツキ</t>
    </rPh>
    <rPh sb="24" eb="26">
      <t>ケッサン</t>
    </rPh>
    <rPh sb="33" eb="39">
      <t>ケイジョウシュウシヒリツ</t>
    </rPh>
    <rPh sb="41" eb="43">
      <t>イギョウ</t>
    </rPh>
    <rPh sb="43" eb="45">
      <t>シュウシ</t>
    </rPh>
    <rPh sb="45" eb="47">
      <t>ヒリツ</t>
    </rPh>
    <rPh sb="50" eb="54">
      <t>ルイジビョウイン</t>
    </rPh>
    <rPh sb="55" eb="59">
      <t>ゼンコクヘイキン</t>
    </rPh>
    <rPh sb="60" eb="62">
      <t>シタマワ</t>
    </rPh>
    <rPh sb="68" eb="73">
      <t>ビョウショウリヨウリツ</t>
    </rPh>
    <rPh sb="74" eb="78">
      <t>ゼンコクヘイキン</t>
    </rPh>
    <rPh sb="78" eb="79">
      <t>ナミ</t>
    </rPh>
    <rPh sb="86" eb="92">
      <t>ガンカセンモンビョウイン</t>
    </rPh>
    <rPh sb="96" eb="100">
      <t>ルイジビョウイン</t>
    </rPh>
    <rPh sb="101" eb="105">
      <t>ゼンコクヘイキン</t>
    </rPh>
    <rPh sb="107" eb="109">
      <t>イチガイ</t>
    </rPh>
    <rPh sb="110" eb="112">
      <t>ヒカク</t>
    </rPh>
    <rPh sb="122" eb="124">
      <t>ニュウイン</t>
    </rPh>
    <rPh sb="125" eb="127">
      <t>ガイライ</t>
    </rPh>
    <rPh sb="127" eb="129">
      <t>カンジャ</t>
    </rPh>
    <rPh sb="130" eb="131">
      <t>ヒト</t>
    </rPh>
    <rPh sb="132" eb="133">
      <t>ニチ</t>
    </rPh>
    <rPh sb="133" eb="134">
      <t>ア</t>
    </rPh>
    <rPh sb="136" eb="138">
      <t>シュウエキ</t>
    </rPh>
    <rPh sb="139" eb="143">
      <t>ゼンコクヘイキン</t>
    </rPh>
    <rPh sb="144" eb="146">
      <t>ウワマワ</t>
    </rPh>
    <rPh sb="154" eb="159">
      <t>キュウヨヒヒリツ</t>
    </rPh>
    <rPh sb="165" eb="169">
      <t>ルイジビョウイン</t>
    </rPh>
    <rPh sb="170" eb="174">
      <t>ゼンコクヘイキン</t>
    </rPh>
    <rPh sb="175" eb="177">
      <t>シタマワ</t>
    </rPh>
    <rPh sb="180" eb="185">
      <t>ザイリョウヒヒリツ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</si>
</sst>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#N/A</c:v>
                </c:pt>
                <c:pt idx="4">
                  <c:v>62.4</c:v>
                </c:pt>
              </c:numCache>
            </c:numRef>
          </c:val>
          <c:extLst xmlns:c16r2="http://schemas.microsoft.com/office/drawing/2015/06/chart">
            <c:ext xmlns:c16="http://schemas.microsoft.com/office/drawing/2014/chart" uri="{C3380CC4-5D6E-409C-BE32-E72D297353CC}">
              <c16:uniqueId val="{00000000-7331-4ED3-88D5-06B313C56B84}"/>
            </c:ext>
          </c:extLst>
        </c:ser>
        <c:dLbls>
          <c:showLegendKey val="0"/>
          <c:showVal val="0"/>
          <c:showCatName val="0"/>
          <c:showSerName val="0"/>
          <c:showPercent val="0"/>
          <c:showBubbleSize val="0"/>
        </c:dLbls>
        <c:gapWidth val="150"/>
        <c:axId val="215210400"/>
        <c:axId val="21520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62.3</c:v>
                </c:pt>
              </c:numCache>
            </c:numRef>
          </c:val>
          <c:smooth val="0"/>
          <c:extLst xmlns:c16r2="http://schemas.microsoft.com/office/drawing/2015/06/chart">
            <c:ext xmlns:c16="http://schemas.microsoft.com/office/drawing/2014/chart" uri="{C3380CC4-5D6E-409C-BE32-E72D297353CC}">
              <c16:uniqueId val="{00000001-7331-4ED3-88D5-06B313C56B84}"/>
            </c:ext>
          </c:extLst>
        </c:ser>
        <c:dLbls>
          <c:showLegendKey val="0"/>
          <c:showVal val="0"/>
          <c:showCatName val="0"/>
          <c:showSerName val="0"/>
          <c:showPercent val="0"/>
          <c:showBubbleSize val="0"/>
        </c:dLbls>
        <c:marker val="1"/>
        <c:smooth val="0"/>
        <c:axId val="215210400"/>
        <c:axId val="215209224"/>
      </c:lineChart>
      <c:dateAx>
        <c:axId val="215210400"/>
        <c:scaling>
          <c:orientation val="minMax"/>
        </c:scaling>
        <c:delete val="1"/>
        <c:axPos val="b"/>
        <c:numFmt formatCode="ge" sourceLinked="1"/>
        <c:majorTickMark val="none"/>
        <c:minorTickMark val="none"/>
        <c:tickLblPos val="none"/>
        <c:crossAx val="215209224"/>
        <c:crosses val="autoZero"/>
        <c:auto val="1"/>
        <c:lblOffset val="100"/>
        <c:baseTimeUnit val="years"/>
      </c:dateAx>
      <c:valAx>
        <c:axId val="215209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2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#N/A</c:v>
                </c:pt>
                <c:pt idx="4">
                  <c:v>17715</c:v>
                </c:pt>
              </c:numCache>
            </c:numRef>
          </c:val>
          <c:extLst xmlns:c16r2="http://schemas.microsoft.com/office/drawing/2015/06/chart">
            <c:ext xmlns:c16="http://schemas.microsoft.com/office/drawing/2014/chart" uri="{C3380CC4-5D6E-409C-BE32-E72D297353CC}">
              <c16:uniqueId val="{00000000-16B0-489D-A48B-733DD8C48672}"/>
            </c:ext>
          </c:extLst>
        </c:ser>
        <c:dLbls>
          <c:showLegendKey val="0"/>
          <c:showVal val="0"/>
          <c:showCatName val="0"/>
          <c:showSerName val="0"/>
          <c:showPercent val="0"/>
          <c:showBubbleSize val="0"/>
        </c:dLbls>
        <c:gapWidth val="150"/>
        <c:axId val="215746984"/>
        <c:axId val="21574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8023</c:v>
                </c:pt>
              </c:numCache>
            </c:numRef>
          </c:val>
          <c:smooth val="0"/>
          <c:extLst xmlns:c16r2="http://schemas.microsoft.com/office/drawing/2015/06/chart">
            <c:ext xmlns:c16="http://schemas.microsoft.com/office/drawing/2014/chart" uri="{C3380CC4-5D6E-409C-BE32-E72D297353CC}">
              <c16:uniqueId val="{00000001-16B0-489D-A48B-733DD8C48672}"/>
            </c:ext>
          </c:extLst>
        </c:ser>
        <c:dLbls>
          <c:showLegendKey val="0"/>
          <c:showVal val="0"/>
          <c:showCatName val="0"/>
          <c:showSerName val="0"/>
          <c:showPercent val="0"/>
          <c:showBubbleSize val="0"/>
        </c:dLbls>
        <c:marker val="1"/>
        <c:smooth val="0"/>
        <c:axId val="215746984"/>
        <c:axId val="215747376"/>
      </c:lineChart>
      <c:dateAx>
        <c:axId val="215746984"/>
        <c:scaling>
          <c:orientation val="minMax"/>
        </c:scaling>
        <c:delete val="1"/>
        <c:axPos val="b"/>
        <c:numFmt formatCode="ge" sourceLinked="1"/>
        <c:majorTickMark val="none"/>
        <c:minorTickMark val="none"/>
        <c:tickLblPos val="none"/>
        <c:crossAx val="215747376"/>
        <c:crosses val="autoZero"/>
        <c:auto val="1"/>
        <c:lblOffset val="100"/>
        <c:baseTimeUnit val="years"/>
      </c:dateAx>
      <c:valAx>
        <c:axId val="215747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746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#N/A</c:v>
                </c:pt>
                <c:pt idx="4">
                  <c:v>85049</c:v>
                </c:pt>
              </c:numCache>
            </c:numRef>
          </c:val>
          <c:extLst xmlns:c16r2="http://schemas.microsoft.com/office/drawing/2015/06/chart">
            <c:ext xmlns:c16="http://schemas.microsoft.com/office/drawing/2014/chart" uri="{C3380CC4-5D6E-409C-BE32-E72D297353CC}">
              <c16:uniqueId val="{00000000-84CC-46FE-83FC-52587EA38392}"/>
            </c:ext>
          </c:extLst>
        </c:ser>
        <c:dLbls>
          <c:showLegendKey val="0"/>
          <c:showVal val="0"/>
          <c:showCatName val="0"/>
          <c:showSerName val="0"/>
          <c:showPercent val="0"/>
          <c:showBubbleSize val="0"/>
        </c:dLbls>
        <c:gapWidth val="150"/>
        <c:axId val="215748160"/>
        <c:axId val="4971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25136</c:v>
                </c:pt>
              </c:numCache>
            </c:numRef>
          </c:val>
          <c:smooth val="0"/>
          <c:extLst xmlns:c16r2="http://schemas.microsoft.com/office/drawing/2015/06/chart">
            <c:ext xmlns:c16="http://schemas.microsoft.com/office/drawing/2014/chart" uri="{C3380CC4-5D6E-409C-BE32-E72D297353CC}">
              <c16:uniqueId val="{00000001-84CC-46FE-83FC-52587EA38392}"/>
            </c:ext>
          </c:extLst>
        </c:ser>
        <c:dLbls>
          <c:showLegendKey val="0"/>
          <c:showVal val="0"/>
          <c:showCatName val="0"/>
          <c:showSerName val="0"/>
          <c:showPercent val="0"/>
          <c:showBubbleSize val="0"/>
        </c:dLbls>
        <c:marker val="1"/>
        <c:smooth val="0"/>
        <c:axId val="215748160"/>
        <c:axId val="497194624"/>
      </c:lineChart>
      <c:dateAx>
        <c:axId val="215748160"/>
        <c:scaling>
          <c:orientation val="minMax"/>
        </c:scaling>
        <c:delete val="1"/>
        <c:axPos val="b"/>
        <c:numFmt formatCode="ge" sourceLinked="1"/>
        <c:majorTickMark val="none"/>
        <c:minorTickMark val="none"/>
        <c:tickLblPos val="none"/>
        <c:crossAx val="497194624"/>
        <c:crosses val="autoZero"/>
        <c:auto val="1"/>
        <c:lblOffset val="100"/>
        <c:baseTimeUnit val="years"/>
      </c:dateAx>
      <c:valAx>
        <c:axId val="497194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7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#N/A</c:v>
                </c:pt>
                <c:pt idx="4">
                  <c:v>43.4</c:v>
                </c:pt>
              </c:numCache>
            </c:numRef>
          </c:val>
          <c:extLst xmlns:c16r2="http://schemas.microsoft.com/office/drawing/2015/06/chart">
            <c:ext xmlns:c16="http://schemas.microsoft.com/office/drawing/2014/chart" uri="{C3380CC4-5D6E-409C-BE32-E72D297353CC}">
              <c16:uniqueId val="{00000000-B77B-4D8F-AA17-E399D77F11ED}"/>
            </c:ext>
          </c:extLst>
        </c:ser>
        <c:dLbls>
          <c:showLegendKey val="0"/>
          <c:showVal val="0"/>
          <c:showCatName val="0"/>
          <c:showSerName val="0"/>
          <c:showPercent val="0"/>
          <c:showBubbleSize val="0"/>
        </c:dLbls>
        <c:gapWidth val="150"/>
        <c:axId val="751830264"/>
        <c:axId val="7518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106</c:v>
                </c:pt>
              </c:numCache>
            </c:numRef>
          </c:val>
          <c:smooth val="0"/>
          <c:extLst xmlns:c16r2="http://schemas.microsoft.com/office/drawing/2015/06/chart">
            <c:ext xmlns:c16="http://schemas.microsoft.com/office/drawing/2014/chart" uri="{C3380CC4-5D6E-409C-BE32-E72D297353CC}">
              <c16:uniqueId val="{00000001-B77B-4D8F-AA17-E399D77F11ED}"/>
            </c:ext>
          </c:extLst>
        </c:ser>
        <c:dLbls>
          <c:showLegendKey val="0"/>
          <c:showVal val="0"/>
          <c:showCatName val="0"/>
          <c:showSerName val="0"/>
          <c:showPercent val="0"/>
          <c:showBubbleSize val="0"/>
        </c:dLbls>
        <c:marker val="1"/>
        <c:smooth val="0"/>
        <c:axId val="751830264"/>
        <c:axId val="751829480"/>
      </c:lineChart>
      <c:dateAx>
        <c:axId val="751830264"/>
        <c:scaling>
          <c:orientation val="minMax"/>
        </c:scaling>
        <c:delete val="1"/>
        <c:axPos val="b"/>
        <c:numFmt formatCode="ge" sourceLinked="1"/>
        <c:majorTickMark val="none"/>
        <c:minorTickMark val="none"/>
        <c:tickLblPos val="none"/>
        <c:crossAx val="751829480"/>
        <c:crosses val="autoZero"/>
        <c:auto val="1"/>
        <c:lblOffset val="100"/>
        <c:baseTimeUnit val="years"/>
      </c:dateAx>
      <c:valAx>
        <c:axId val="75182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3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#N/A</c:v>
                </c:pt>
                <c:pt idx="4">
                  <c:v>65</c:v>
                </c:pt>
              </c:numCache>
            </c:numRef>
          </c:val>
          <c:extLst xmlns:c16r2="http://schemas.microsoft.com/office/drawing/2015/06/chart">
            <c:ext xmlns:c16="http://schemas.microsoft.com/office/drawing/2014/chart" uri="{C3380CC4-5D6E-409C-BE32-E72D297353CC}">
              <c16:uniqueId val="{00000000-3DB1-42D0-B409-151A5DE6B2B5}"/>
            </c:ext>
          </c:extLst>
        </c:ser>
        <c:dLbls>
          <c:showLegendKey val="0"/>
          <c:showVal val="0"/>
          <c:showCatName val="0"/>
          <c:showSerName val="0"/>
          <c:showPercent val="0"/>
          <c:showBubbleSize val="0"/>
        </c:dLbls>
        <c:gapWidth val="150"/>
        <c:axId val="751829872"/>
        <c:axId val="65970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67.7</c:v>
                </c:pt>
              </c:numCache>
            </c:numRef>
          </c:val>
          <c:smooth val="0"/>
          <c:extLst xmlns:c16r2="http://schemas.microsoft.com/office/drawing/2015/06/chart">
            <c:ext xmlns:c16="http://schemas.microsoft.com/office/drawing/2014/chart" uri="{C3380CC4-5D6E-409C-BE32-E72D297353CC}">
              <c16:uniqueId val="{00000001-3DB1-42D0-B409-151A5DE6B2B5}"/>
            </c:ext>
          </c:extLst>
        </c:ser>
        <c:dLbls>
          <c:showLegendKey val="0"/>
          <c:showVal val="0"/>
          <c:showCatName val="0"/>
          <c:showSerName val="0"/>
          <c:showPercent val="0"/>
          <c:showBubbleSize val="0"/>
        </c:dLbls>
        <c:marker val="1"/>
        <c:smooth val="0"/>
        <c:axId val="751829872"/>
        <c:axId val="659703848"/>
      </c:lineChart>
      <c:dateAx>
        <c:axId val="751829872"/>
        <c:scaling>
          <c:orientation val="minMax"/>
        </c:scaling>
        <c:delete val="1"/>
        <c:axPos val="b"/>
        <c:numFmt formatCode="ge" sourceLinked="1"/>
        <c:majorTickMark val="none"/>
        <c:minorTickMark val="none"/>
        <c:tickLblPos val="none"/>
        <c:crossAx val="659703848"/>
        <c:crosses val="autoZero"/>
        <c:auto val="1"/>
        <c:lblOffset val="100"/>
        <c:baseTimeUnit val="years"/>
      </c:dateAx>
      <c:valAx>
        <c:axId val="65970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#N/A</c:v>
                </c:pt>
                <c:pt idx="4">
                  <c:v>70.5</c:v>
                </c:pt>
              </c:numCache>
            </c:numRef>
          </c:val>
          <c:extLst xmlns:c16r2="http://schemas.microsoft.com/office/drawing/2015/06/chart">
            <c:ext xmlns:c16="http://schemas.microsoft.com/office/drawing/2014/chart" uri="{C3380CC4-5D6E-409C-BE32-E72D297353CC}">
              <c16:uniqueId val="{00000000-CD3C-469A-B6EF-E556D5062724}"/>
            </c:ext>
          </c:extLst>
        </c:ser>
        <c:dLbls>
          <c:showLegendKey val="0"/>
          <c:showVal val="0"/>
          <c:showCatName val="0"/>
          <c:showSerName val="0"/>
          <c:showPercent val="0"/>
          <c:showBubbleSize val="0"/>
        </c:dLbls>
        <c:gapWidth val="150"/>
        <c:axId val="369209768"/>
        <c:axId val="48478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94.8</c:v>
                </c:pt>
              </c:numCache>
            </c:numRef>
          </c:val>
          <c:smooth val="0"/>
          <c:extLst xmlns:c16r2="http://schemas.microsoft.com/office/drawing/2015/06/chart">
            <c:ext xmlns:c16="http://schemas.microsoft.com/office/drawing/2014/chart" uri="{C3380CC4-5D6E-409C-BE32-E72D297353CC}">
              <c16:uniqueId val="{00000001-CD3C-469A-B6EF-E556D5062724}"/>
            </c:ext>
          </c:extLst>
        </c:ser>
        <c:dLbls>
          <c:showLegendKey val="0"/>
          <c:showVal val="0"/>
          <c:showCatName val="0"/>
          <c:showSerName val="0"/>
          <c:showPercent val="0"/>
          <c:showBubbleSize val="0"/>
        </c:dLbls>
        <c:marker val="1"/>
        <c:smooth val="0"/>
        <c:axId val="369209768"/>
        <c:axId val="484787888"/>
      </c:lineChart>
      <c:dateAx>
        <c:axId val="369209768"/>
        <c:scaling>
          <c:orientation val="minMax"/>
        </c:scaling>
        <c:delete val="1"/>
        <c:axPos val="b"/>
        <c:numFmt formatCode="ge" sourceLinked="1"/>
        <c:majorTickMark val="none"/>
        <c:minorTickMark val="none"/>
        <c:tickLblPos val="none"/>
        <c:crossAx val="484787888"/>
        <c:crosses val="autoZero"/>
        <c:auto val="1"/>
        <c:lblOffset val="100"/>
        <c:baseTimeUnit val="years"/>
      </c:dateAx>
      <c:valAx>
        <c:axId val="48478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920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#N/A</c:v>
                </c:pt>
                <c:pt idx="4">
                  <c:v>4.5999999999999996</c:v>
                </c:pt>
              </c:numCache>
            </c:numRef>
          </c:val>
          <c:extLst xmlns:c16r2="http://schemas.microsoft.com/office/drawing/2015/06/chart">
            <c:ext xmlns:c16="http://schemas.microsoft.com/office/drawing/2014/chart" uri="{C3380CC4-5D6E-409C-BE32-E72D297353CC}">
              <c16:uniqueId val="{00000000-C97A-4B02-BB6D-DBD0112E1D76}"/>
            </c:ext>
          </c:extLst>
        </c:ser>
        <c:dLbls>
          <c:showLegendKey val="0"/>
          <c:showVal val="0"/>
          <c:showCatName val="0"/>
          <c:showSerName val="0"/>
          <c:showPercent val="0"/>
          <c:showBubbleSize val="0"/>
        </c:dLbls>
        <c:gapWidth val="150"/>
        <c:axId val="321487032"/>
        <c:axId val="3214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52.8</c:v>
                </c:pt>
              </c:numCache>
            </c:numRef>
          </c:val>
          <c:smooth val="0"/>
          <c:extLst xmlns:c16r2="http://schemas.microsoft.com/office/drawing/2015/06/chart">
            <c:ext xmlns:c16="http://schemas.microsoft.com/office/drawing/2014/chart" uri="{C3380CC4-5D6E-409C-BE32-E72D297353CC}">
              <c16:uniqueId val="{00000001-C97A-4B02-BB6D-DBD0112E1D76}"/>
            </c:ext>
          </c:extLst>
        </c:ser>
        <c:dLbls>
          <c:showLegendKey val="0"/>
          <c:showVal val="0"/>
          <c:showCatName val="0"/>
          <c:showSerName val="0"/>
          <c:showPercent val="0"/>
          <c:showBubbleSize val="0"/>
        </c:dLbls>
        <c:marker val="1"/>
        <c:smooth val="0"/>
        <c:axId val="321487032"/>
        <c:axId val="321487424"/>
      </c:lineChart>
      <c:dateAx>
        <c:axId val="321487032"/>
        <c:scaling>
          <c:orientation val="minMax"/>
        </c:scaling>
        <c:delete val="1"/>
        <c:axPos val="b"/>
        <c:numFmt formatCode="ge" sourceLinked="1"/>
        <c:majorTickMark val="none"/>
        <c:minorTickMark val="none"/>
        <c:tickLblPos val="none"/>
        <c:crossAx val="321487424"/>
        <c:crosses val="autoZero"/>
        <c:auto val="1"/>
        <c:lblOffset val="100"/>
        <c:baseTimeUnit val="years"/>
      </c:dateAx>
      <c:valAx>
        <c:axId val="32148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48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#N/A</c:v>
                </c:pt>
                <c:pt idx="4">
                  <c:v>20.8</c:v>
                </c:pt>
              </c:numCache>
            </c:numRef>
          </c:val>
          <c:extLst xmlns:c16r2="http://schemas.microsoft.com/office/drawing/2015/06/chart">
            <c:ext xmlns:c16="http://schemas.microsoft.com/office/drawing/2014/chart" uri="{C3380CC4-5D6E-409C-BE32-E72D297353CC}">
              <c16:uniqueId val="{00000000-2E19-4F98-B9F9-C3534B46F4DE}"/>
            </c:ext>
          </c:extLst>
        </c:ser>
        <c:dLbls>
          <c:showLegendKey val="0"/>
          <c:showVal val="0"/>
          <c:showCatName val="0"/>
          <c:showSerName val="0"/>
          <c:showPercent val="0"/>
          <c:showBubbleSize val="0"/>
        </c:dLbls>
        <c:gapWidth val="150"/>
        <c:axId val="659704240"/>
        <c:axId val="32148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68.900000000000006</c:v>
                </c:pt>
              </c:numCache>
            </c:numRef>
          </c:val>
          <c:smooth val="0"/>
          <c:extLst xmlns:c16r2="http://schemas.microsoft.com/office/drawing/2015/06/chart">
            <c:ext xmlns:c16="http://schemas.microsoft.com/office/drawing/2014/chart" uri="{C3380CC4-5D6E-409C-BE32-E72D297353CC}">
              <c16:uniqueId val="{00000001-2E19-4F98-B9F9-C3534B46F4DE}"/>
            </c:ext>
          </c:extLst>
        </c:ser>
        <c:dLbls>
          <c:showLegendKey val="0"/>
          <c:showVal val="0"/>
          <c:showCatName val="0"/>
          <c:showSerName val="0"/>
          <c:showPercent val="0"/>
          <c:showBubbleSize val="0"/>
        </c:dLbls>
        <c:marker val="1"/>
        <c:smooth val="0"/>
        <c:axId val="659704240"/>
        <c:axId val="321486640"/>
      </c:lineChart>
      <c:dateAx>
        <c:axId val="659704240"/>
        <c:scaling>
          <c:orientation val="minMax"/>
        </c:scaling>
        <c:delete val="1"/>
        <c:axPos val="b"/>
        <c:numFmt formatCode="ge" sourceLinked="1"/>
        <c:majorTickMark val="none"/>
        <c:minorTickMark val="none"/>
        <c:tickLblPos val="none"/>
        <c:crossAx val="321486640"/>
        <c:crosses val="autoZero"/>
        <c:auto val="1"/>
        <c:lblOffset val="100"/>
        <c:baseTimeUnit val="years"/>
      </c:dateAx>
      <c:valAx>
        <c:axId val="32148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70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#N/A</c:v>
                </c:pt>
                <c:pt idx="4">
                  <c:v>116731233</c:v>
                </c:pt>
              </c:numCache>
            </c:numRef>
          </c:val>
          <c:extLst xmlns:c16r2="http://schemas.microsoft.com/office/drawing/2015/06/chart">
            <c:ext xmlns:c16="http://schemas.microsoft.com/office/drawing/2014/chart" uri="{C3380CC4-5D6E-409C-BE32-E72D297353CC}">
              <c16:uniqueId val="{00000000-397F-4B31-B74A-4452B7908FEC}"/>
            </c:ext>
          </c:extLst>
        </c:ser>
        <c:dLbls>
          <c:showLegendKey val="0"/>
          <c:showVal val="0"/>
          <c:showCatName val="0"/>
          <c:showSerName val="0"/>
          <c:showPercent val="0"/>
          <c:showBubbleSize val="0"/>
        </c:dLbls>
        <c:gapWidth val="150"/>
        <c:axId val="484789456"/>
        <c:axId val="48478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44571078</c:v>
                </c:pt>
              </c:numCache>
            </c:numRef>
          </c:val>
          <c:smooth val="0"/>
          <c:extLst xmlns:c16r2="http://schemas.microsoft.com/office/drawing/2015/06/chart">
            <c:ext xmlns:c16="http://schemas.microsoft.com/office/drawing/2014/chart" uri="{C3380CC4-5D6E-409C-BE32-E72D297353CC}">
              <c16:uniqueId val="{00000001-397F-4B31-B74A-4452B7908FEC}"/>
            </c:ext>
          </c:extLst>
        </c:ser>
        <c:dLbls>
          <c:showLegendKey val="0"/>
          <c:showVal val="0"/>
          <c:showCatName val="0"/>
          <c:showSerName val="0"/>
          <c:showPercent val="0"/>
          <c:showBubbleSize val="0"/>
        </c:dLbls>
        <c:marker val="1"/>
        <c:smooth val="0"/>
        <c:axId val="484789456"/>
        <c:axId val="484789064"/>
      </c:lineChart>
      <c:dateAx>
        <c:axId val="484789456"/>
        <c:scaling>
          <c:orientation val="minMax"/>
        </c:scaling>
        <c:delete val="1"/>
        <c:axPos val="b"/>
        <c:numFmt formatCode="ge" sourceLinked="1"/>
        <c:majorTickMark val="none"/>
        <c:minorTickMark val="none"/>
        <c:tickLblPos val="none"/>
        <c:crossAx val="484789064"/>
        <c:crosses val="autoZero"/>
        <c:auto val="1"/>
        <c:lblOffset val="100"/>
        <c:baseTimeUnit val="years"/>
      </c:dateAx>
      <c:valAx>
        <c:axId val="484789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78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#N/A</c:v>
                </c:pt>
                <c:pt idx="4">
                  <c:v>31.2</c:v>
                </c:pt>
              </c:numCache>
            </c:numRef>
          </c:val>
          <c:extLst xmlns:c16r2="http://schemas.microsoft.com/office/drawing/2015/06/chart">
            <c:ext xmlns:c16="http://schemas.microsoft.com/office/drawing/2014/chart" uri="{C3380CC4-5D6E-409C-BE32-E72D297353CC}">
              <c16:uniqueId val="{00000000-E0C6-4E5F-94DD-C795794497A5}"/>
            </c:ext>
          </c:extLst>
        </c:ser>
        <c:dLbls>
          <c:showLegendKey val="0"/>
          <c:showVal val="0"/>
          <c:showCatName val="0"/>
          <c:showSerName val="0"/>
          <c:showPercent val="0"/>
          <c:showBubbleSize val="0"/>
        </c:dLbls>
        <c:gapWidth val="150"/>
        <c:axId val="357012320"/>
        <c:axId val="35701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17.399999999999999</c:v>
                </c:pt>
              </c:numCache>
            </c:numRef>
          </c:val>
          <c:smooth val="0"/>
          <c:extLst xmlns:c16r2="http://schemas.microsoft.com/office/drawing/2015/06/chart">
            <c:ext xmlns:c16="http://schemas.microsoft.com/office/drawing/2014/chart" uri="{C3380CC4-5D6E-409C-BE32-E72D297353CC}">
              <c16:uniqueId val="{00000001-E0C6-4E5F-94DD-C795794497A5}"/>
            </c:ext>
          </c:extLst>
        </c:ser>
        <c:dLbls>
          <c:showLegendKey val="0"/>
          <c:showVal val="0"/>
          <c:showCatName val="0"/>
          <c:showSerName val="0"/>
          <c:showPercent val="0"/>
          <c:showBubbleSize val="0"/>
        </c:dLbls>
        <c:marker val="1"/>
        <c:smooth val="0"/>
        <c:axId val="357012320"/>
        <c:axId val="357012712"/>
      </c:lineChart>
      <c:dateAx>
        <c:axId val="357012320"/>
        <c:scaling>
          <c:orientation val="minMax"/>
        </c:scaling>
        <c:delete val="1"/>
        <c:axPos val="b"/>
        <c:numFmt formatCode="ge" sourceLinked="1"/>
        <c:majorTickMark val="none"/>
        <c:minorTickMark val="none"/>
        <c:tickLblPos val="none"/>
        <c:crossAx val="357012712"/>
        <c:crosses val="autoZero"/>
        <c:auto val="1"/>
        <c:lblOffset val="100"/>
        <c:baseTimeUnit val="years"/>
      </c:dateAx>
      <c:valAx>
        <c:axId val="35701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01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#N/A</c:v>
                </c:pt>
                <c:pt idx="4">
                  <c:v>51.3</c:v>
                </c:pt>
              </c:numCache>
            </c:numRef>
          </c:val>
          <c:extLst xmlns:c16r2="http://schemas.microsoft.com/office/drawing/2015/06/chart">
            <c:ext xmlns:c16="http://schemas.microsoft.com/office/drawing/2014/chart" uri="{C3380CC4-5D6E-409C-BE32-E72D297353CC}">
              <c16:uniqueId val="{00000000-B6FC-424E-B13B-89A0C3539EEA}"/>
            </c:ext>
          </c:extLst>
        </c:ser>
        <c:dLbls>
          <c:showLegendKey val="0"/>
          <c:showVal val="0"/>
          <c:showCatName val="0"/>
          <c:showSerName val="0"/>
          <c:showPercent val="0"/>
          <c:showBubbleSize val="0"/>
        </c:dLbls>
        <c:gapWidth val="150"/>
        <c:axId val="357013496"/>
        <c:axId val="3570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81.099999999999994</c:v>
                </c:pt>
              </c:numCache>
            </c:numRef>
          </c:val>
          <c:smooth val="0"/>
          <c:extLst xmlns:c16r2="http://schemas.microsoft.com/office/drawing/2015/06/chart">
            <c:ext xmlns:c16="http://schemas.microsoft.com/office/drawing/2014/chart" uri="{C3380CC4-5D6E-409C-BE32-E72D297353CC}">
              <c16:uniqueId val="{00000001-B6FC-424E-B13B-89A0C3539EEA}"/>
            </c:ext>
          </c:extLst>
        </c:ser>
        <c:dLbls>
          <c:showLegendKey val="0"/>
          <c:showVal val="0"/>
          <c:showCatName val="0"/>
          <c:showSerName val="0"/>
          <c:showPercent val="0"/>
          <c:showBubbleSize val="0"/>
        </c:dLbls>
        <c:marker val="1"/>
        <c:smooth val="0"/>
        <c:axId val="357013496"/>
        <c:axId val="357013888"/>
      </c:lineChart>
      <c:dateAx>
        <c:axId val="357013496"/>
        <c:scaling>
          <c:orientation val="minMax"/>
        </c:scaling>
        <c:delete val="1"/>
        <c:axPos val="b"/>
        <c:numFmt formatCode="ge" sourceLinked="1"/>
        <c:majorTickMark val="none"/>
        <c:minorTickMark val="none"/>
        <c:tickLblPos val="none"/>
        <c:crossAx val="357013888"/>
        <c:crosses val="autoZero"/>
        <c:auto val="1"/>
        <c:lblOffset val="100"/>
        <c:baseTimeUnit val="years"/>
      </c:dateAx>
      <c:valAx>
        <c:axId val="3570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01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JU36" sqref="JU36:ND3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2">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2">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2" t="str">
        <f>データ!H6</f>
        <v>兵庫県地方独立行政法人神戸市民病院機構　アイセンター病院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2">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2">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特</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2">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2">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4563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2">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159</v>
      </c>
      <c r="NK16" s="117"/>
      <c r="NL16" s="117"/>
      <c r="NM16" s="117"/>
      <c r="NN16" s="117"/>
      <c r="NO16" s="117"/>
      <c r="NP16" s="117"/>
      <c r="NQ16" s="117"/>
      <c r="NR16" s="117"/>
      <c r="NS16" s="117"/>
      <c r="NT16" s="117"/>
      <c r="NU16" s="117"/>
      <c r="NV16" s="117"/>
      <c r="NW16" s="117"/>
      <c r="NX16" s="118"/>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161</v>
      </c>
      <c r="NK30" s="85"/>
      <c r="NL30" s="85"/>
      <c r="NM30" s="85"/>
      <c r="NN30" s="85"/>
      <c r="NO30" s="85"/>
      <c r="NP30" s="85"/>
      <c r="NQ30" s="85"/>
      <c r="NR30" s="85"/>
      <c r="NS30" s="85"/>
      <c r="NT30" s="85"/>
      <c r="NU30" s="85"/>
      <c r="NV30" s="85"/>
      <c r="NW30" s="85"/>
      <c r="NX30" s="86"/>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2">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t="str">
        <f>データ!AJ7</f>
        <v>-</v>
      </c>
      <c r="AU33" s="100"/>
      <c r="AV33" s="100"/>
      <c r="AW33" s="100"/>
      <c r="AX33" s="100"/>
      <c r="AY33" s="100"/>
      <c r="AZ33" s="100"/>
      <c r="BA33" s="100"/>
      <c r="BB33" s="100"/>
      <c r="BC33" s="100"/>
      <c r="BD33" s="100"/>
      <c r="BE33" s="100"/>
      <c r="BF33" s="100"/>
      <c r="BG33" s="100"/>
      <c r="BH33" s="101"/>
      <c r="BI33" s="99" t="str">
        <f>データ!AK7</f>
        <v>-</v>
      </c>
      <c r="BJ33" s="100"/>
      <c r="BK33" s="100"/>
      <c r="BL33" s="100"/>
      <c r="BM33" s="100"/>
      <c r="BN33" s="100"/>
      <c r="BO33" s="100"/>
      <c r="BP33" s="100"/>
      <c r="BQ33" s="100"/>
      <c r="BR33" s="100"/>
      <c r="BS33" s="100"/>
      <c r="BT33" s="100"/>
      <c r="BU33" s="100"/>
      <c r="BV33" s="100"/>
      <c r="BW33" s="101"/>
      <c r="BX33" s="99">
        <f>データ!AL7</f>
        <v>70.5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t="str">
        <f>データ!AU7</f>
        <v>-</v>
      </c>
      <c r="EI33" s="100"/>
      <c r="EJ33" s="100"/>
      <c r="EK33" s="100"/>
      <c r="EL33" s="100"/>
      <c r="EM33" s="100"/>
      <c r="EN33" s="100"/>
      <c r="EO33" s="100"/>
      <c r="EP33" s="100"/>
      <c r="EQ33" s="100"/>
      <c r="ER33" s="100"/>
      <c r="ES33" s="100"/>
      <c r="ET33" s="100"/>
      <c r="EU33" s="100"/>
      <c r="EV33" s="101"/>
      <c r="EW33" s="99" t="str">
        <f>データ!AV7</f>
        <v>-</v>
      </c>
      <c r="EX33" s="100"/>
      <c r="EY33" s="100"/>
      <c r="EZ33" s="100"/>
      <c r="FA33" s="100"/>
      <c r="FB33" s="100"/>
      <c r="FC33" s="100"/>
      <c r="FD33" s="100"/>
      <c r="FE33" s="100"/>
      <c r="FF33" s="100"/>
      <c r="FG33" s="100"/>
      <c r="FH33" s="100"/>
      <c r="FI33" s="100"/>
      <c r="FJ33" s="100"/>
      <c r="FK33" s="101"/>
      <c r="FL33" s="99">
        <f>データ!AW7</f>
        <v>65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v>
      </c>
      <c r="HW33" s="100"/>
      <c r="HX33" s="100"/>
      <c r="HY33" s="100"/>
      <c r="HZ33" s="100"/>
      <c r="IA33" s="100"/>
      <c r="IB33" s="100"/>
      <c r="IC33" s="100"/>
      <c r="ID33" s="100"/>
      <c r="IE33" s="100"/>
      <c r="IF33" s="100"/>
      <c r="IG33" s="100"/>
      <c r="IH33" s="100"/>
      <c r="II33" s="100"/>
      <c r="IJ33" s="101"/>
      <c r="IK33" s="99" t="str">
        <f>データ!BG7</f>
        <v>-</v>
      </c>
      <c r="IL33" s="100"/>
      <c r="IM33" s="100"/>
      <c r="IN33" s="100"/>
      <c r="IO33" s="100"/>
      <c r="IP33" s="100"/>
      <c r="IQ33" s="100"/>
      <c r="IR33" s="100"/>
      <c r="IS33" s="100"/>
      <c r="IT33" s="100"/>
      <c r="IU33" s="100"/>
      <c r="IV33" s="100"/>
      <c r="IW33" s="100"/>
      <c r="IX33" s="100"/>
      <c r="IY33" s="101"/>
      <c r="IZ33" s="99">
        <f>データ!BH7</f>
        <v>43.4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t="str">
        <f>データ!BR7</f>
        <v>-</v>
      </c>
      <c r="LZ33" s="100"/>
      <c r="MA33" s="100"/>
      <c r="MB33" s="100"/>
      <c r="MC33" s="100"/>
      <c r="MD33" s="100"/>
      <c r="ME33" s="100"/>
      <c r="MF33" s="100"/>
      <c r="MG33" s="100"/>
      <c r="MH33" s="100"/>
      <c r="MI33" s="100"/>
      <c r="MJ33" s="100"/>
      <c r="MK33" s="100"/>
      <c r="ML33" s="100"/>
      <c r="MM33" s="101"/>
      <c r="MN33" s="99">
        <f>データ!BS7</f>
        <v>62.4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2">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t="str">
        <f>データ!AO7</f>
        <v>-</v>
      </c>
      <c r="AU34" s="100"/>
      <c r="AV34" s="100"/>
      <c r="AW34" s="100"/>
      <c r="AX34" s="100"/>
      <c r="AY34" s="100"/>
      <c r="AZ34" s="100"/>
      <c r="BA34" s="100"/>
      <c r="BB34" s="100"/>
      <c r="BC34" s="100"/>
      <c r="BD34" s="100"/>
      <c r="BE34" s="100"/>
      <c r="BF34" s="100"/>
      <c r="BG34" s="100"/>
      <c r="BH34" s="101"/>
      <c r="BI34" s="99" t="str">
        <f>データ!AP7</f>
        <v>-</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t="str">
        <f>データ!AZ7</f>
        <v>-</v>
      </c>
      <c r="EI34" s="100"/>
      <c r="EJ34" s="100"/>
      <c r="EK34" s="100"/>
      <c r="EL34" s="100"/>
      <c r="EM34" s="100"/>
      <c r="EN34" s="100"/>
      <c r="EO34" s="100"/>
      <c r="EP34" s="100"/>
      <c r="EQ34" s="100"/>
      <c r="ER34" s="100"/>
      <c r="ES34" s="100"/>
      <c r="ET34" s="100"/>
      <c r="EU34" s="100"/>
      <c r="EV34" s="101"/>
      <c r="EW34" s="99" t="str">
        <f>データ!BA7</f>
        <v>-</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t="str">
        <f>データ!BK7</f>
        <v>-</v>
      </c>
      <c r="HW34" s="100"/>
      <c r="HX34" s="100"/>
      <c r="HY34" s="100"/>
      <c r="HZ34" s="100"/>
      <c r="IA34" s="100"/>
      <c r="IB34" s="100"/>
      <c r="IC34" s="100"/>
      <c r="ID34" s="100"/>
      <c r="IE34" s="100"/>
      <c r="IF34" s="100"/>
      <c r="IG34" s="100"/>
      <c r="IH34" s="100"/>
      <c r="II34" s="100"/>
      <c r="IJ34" s="101"/>
      <c r="IK34" s="99" t="str">
        <f>データ!BL7</f>
        <v>-</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t="str">
        <f>データ!BV7</f>
        <v>-</v>
      </c>
      <c r="LK34" s="100"/>
      <c r="LL34" s="100"/>
      <c r="LM34" s="100"/>
      <c r="LN34" s="100"/>
      <c r="LO34" s="100"/>
      <c r="LP34" s="100"/>
      <c r="LQ34" s="100"/>
      <c r="LR34" s="100"/>
      <c r="LS34" s="100"/>
      <c r="LT34" s="100"/>
      <c r="LU34" s="100"/>
      <c r="LV34" s="100"/>
      <c r="LW34" s="100"/>
      <c r="LX34" s="101"/>
      <c r="LY34" s="99" t="str">
        <f>データ!BW7</f>
        <v>-</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158</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t="str">
        <f>データ!CC7</f>
        <v>-</v>
      </c>
      <c r="BJ55" s="103"/>
      <c r="BK55" s="103"/>
      <c r="BL55" s="103"/>
      <c r="BM55" s="103"/>
      <c r="BN55" s="103"/>
      <c r="BO55" s="103"/>
      <c r="BP55" s="103"/>
      <c r="BQ55" s="103"/>
      <c r="BR55" s="103"/>
      <c r="BS55" s="103"/>
      <c r="BT55" s="103"/>
      <c r="BU55" s="103"/>
      <c r="BV55" s="103"/>
      <c r="BW55" s="104"/>
      <c r="BX55" s="102">
        <f>データ!CD7</f>
        <v>85049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t="str">
        <f>データ!CM7</f>
        <v>-</v>
      </c>
      <c r="EI55" s="103"/>
      <c r="EJ55" s="103"/>
      <c r="EK55" s="103"/>
      <c r="EL55" s="103"/>
      <c r="EM55" s="103"/>
      <c r="EN55" s="103"/>
      <c r="EO55" s="103"/>
      <c r="EP55" s="103"/>
      <c r="EQ55" s="103"/>
      <c r="ER55" s="103"/>
      <c r="ES55" s="103"/>
      <c r="ET55" s="103"/>
      <c r="EU55" s="103"/>
      <c r="EV55" s="104"/>
      <c r="EW55" s="102" t="str">
        <f>データ!CN7</f>
        <v>-</v>
      </c>
      <c r="EX55" s="103"/>
      <c r="EY55" s="103"/>
      <c r="EZ55" s="103"/>
      <c r="FA55" s="103"/>
      <c r="FB55" s="103"/>
      <c r="FC55" s="103"/>
      <c r="FD55" s="103"/>
      <c r="FE55" s="103"/>
      <c r="FF55" s="103"/>
      <c r="FG55" s="103"/>
      <c r="FH55" s="103"/>
      <c r="FI55" s="103"/>
      <c r="FJ55" s="103"/>
      <c r="FK55" s="104"/>
      <c r="FL55" s="102">
        <f>データ!CO7</f>
        <v>17715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t="str">
        <f>データ!CX7</f>
        <v>-</v>
      </c>
      <c r="HW55" s="100"/>
      <c r="HX55" s="100"/>
      <c r="HY55" s="100"/>
      <c r="HZ55" s="100"/>
      <c r="IA55" s="100"/>
      <c r="IB55" s="100"/>
      <c r="IC55" s="100"/>
      <c r="ID55" s="100"/>
      <c r="IE55" s="100"/>
      <c r="IF55" s="100"/>
      <c r="IG55" s="100"/>
      <c r="IH55" s="100"/>
      <c r="II55" s="100"/>
      <c r="IJ55" s="101"/>
      <c r="IK55" s="99" t="str">
        <f>データ!CY7</f>
        <v>-</v>
      </c>
      <c r="IL55" s="100"/>
      <c r="IM55" s="100"/>
      <c r="IN55" s="100"/>
      <c r="IO55" s="100"/>
      <c r="IP55" s="100"/>
      <c r="IQ55" s="100"/>
      <c r="IR55" s="100"/>
      <c r="IS55" s="100"/>
      <c r="IT55" s="100"/>
      <c r="IU55" s="100"/>
      <c r="IV55" s="100"/>
      <c r="IW55" s="100"/>
      <c r="IX55" s="100"/>
      <c r="IY55" s="101"/>
      <c r="IZ55" s="99">
        <f>データ!CZ7</f>
        <v>51.3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t="str">
        <f>データ!DI7</f>
        <v>-</v>
      </c>
      <c r="LK55" s="100"/>
      <c r="LL55" s="100"/>
      <c r="LM55" s="100"/>
      <c r="LN55" s="100"/>
      <c r="LO55" s="100"/>
      <c r="LP55" s="100"/>
      <c r="LQ55" s="100"/>
      <c r="LR55" s="100"/>
      <c r="LS55" s="100"/>
      <c r="LT55" s="100"/>
      <c r="LU55" s="100"/>
      <c r="LV55" s="100"/>
      <c r="LW55" s="100"/>
      <c r="LX55" s="101"/>
      <c r="LY55" s="99" t="str">
        <f>データ!DJ7</f>
        <v>-</v>
      </c>
      <c r="LZ55" s="100"/>
      <c r="MA55" s="100"/>
      <c r="MB55" s="100"/>
      <c r="MC55" s="100"/>
      <c r="MD55" s="100"/>
      <c r="ME55" s="100"/>
      <c r="MF55" s="100"/>
      <c r="MG55" s="100"/>
      <c r="MH55" s="100"/>
      <c r="MI55" s="100"/>
      <c r="MJ55" s="100"/>
      <c r="MK55" s="100"/>
      <c r="ML55" s="100"/>
      <c r="MM55" s="101"/>
      <c r="MN55" s="99">
        <f>データ!DK7</f>
        <v>31.2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t="str">
        <f>データ!CG7</f>
        <v>-</v>
      </c>
      <c r="AU56" s="103"/>
      <c r="AV56" s="103"/>
      <c r="AW56" s="103"/>
      <c r="AX56" s="103"/>
      <c r="AY56" s="103"/>
      <c r="AZ56" s="103"/>
      <c r="BA56" s="103"/>
      <c r="BB56" s="103"/>
      <c r="BC56" s="103"/>
      <c r="BD56" s="103"/>
      <c r="BE56" s="103"/>
      <c r="BF56" s="103"/>
      <c r="BG56" s="103"/>
      <c r="BH56" s="104"/>
      <c r="BI56" s="102" t="str">
        <f>データ!CH7</f>
        <v>-</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t="str">
        <f>データ!CR7</f>
        <v>-</v>
      </c>
      <c r="EI56" s="103"/>
      <c r="EJ56" s="103"/>
      <c r="EK56" s="103"/>
      <c r="EL56" s="103"/>
      <c r="EM56" s="103"/>
      <c r="EN56" s="103"/>
      <c r="EO56" s="103"/>
      <c r="EP56" s="103"/>
      <c r="EQ56" s="103"/>
      <c r="ER56" s="103"/>
      <c r="ES56" s="103"/>
      <c r="ET56" s="103"/>
      <c r="EU56" s="103"/>
      <c r="EV56" s="104"/>
      <c r="EW56" s="102" t="str">
        <f>データ!CS7</f>
        <v>-</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t="str">
        <f>データ!DC7</f>
        <v>-</v>
      </c>
      <c r="HW56" s="100"/>
      <c r="HX56" s="100"/>
      <c r="HY56" s="100"/>
      <c r="HZ56" s="100"/>
      <c r="IA56" s="100"/>
      <c r="IB56" s="100"/>
      <c r="IC56" s="100"/>
      <c r="ID56" s="100"/>
      <c r="IE56" s="100"/>
      <c r="IF56" s="100"/>
      <c r="IG56" s="100"/>
      <c r="IH56" s="100"/>
      <c r="II56" s="100"/>
      <c r="IJ56" s="101"/>
      <c r="IK56" s="99" t="str">
        <f>データ!DD7</f>
        <v>-</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t="str">
        <f>データ!DN7</f>
        <v>-</v>
      </c>
      <c r="LK56" s="100"/>
      <c r="LL56" s="100"/>
      <c r="LM56" s="100"/>
      <c r="LN56" s="100"/>
      <c r="LO56" s="100"/>
      <c r="LP56" s="100"/>
      <c r="LQ56" s="100"/>
      <c r="LR56" s="100"/>
      <c r="LS56" s="100"/>
      <c r="LT56" s="100"/>
      <c r="LU56" s="100"/>
      <c r="LV56" s="100"/>
      <c r="LW56" s="100"/>
      <c r="LX56" s="101"/>
      <c r="LY56" s="99" t="str">
        <f>データ!DO7</f>
        <v>-</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160</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t="str">
        <f>データ!DU7</f>
        <v>-</v>
      </c>
      <c r="CA79" s="82"/>
      <c r="CB79" s="82"/>
      <c r="CC79" s="82"/>
      <c r="CD79" s="82"/>
      <c r="CE79" s="82"/>
      <c r="CF79" s="82"/>
      <c r="CG79" s="82"/>
      <c r="CH79" s="82"/>
      <c r="CI79" s="82"/>
      <c r="CJ79" s="82"/>
      <c r="CK79" s="82"/>
      <c r="CL79" s="82"/>
      <c r="CM79" s="82"/>
      <c r="CN79" s="82"/>
      <c r="CO79" s="82"/>
      <c r="CP79" s="82"/>
      <c r="CQ79" s="82"/>
      <c r="CR79" s="82"/>
      <c r="CS79" s="82">
        <f>データ!DV7</f>
        <v>4.5999999999999996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t="str">
        <f>データ!EF7</f>
        <v>-</v>
      </c>
      <c r="GU79" s="82"/>
      <c r="GV79" s="82"/>
      <c r="GW79" s="82"/>
      <c r="GX79" s="82"/>
      <c r="GY79" s="82"/>
      <c r="GZ79" s="82"/>
      <c r="HA79" s="82"/>
      <c r="HB79" s="82"/>
      <c r="HC79" s="82"/>
      <c r="HD79" s="82"/>
      <c r="HE79" s="82"/>
      <c r="HF79" s="82"/>
      <c r="HG79" s="82"/>
      <c r="HH79" s="82"/>
      <c r="HI79" s="82"/>
      <c r="HJ79" s="82"/>
      <c r="HK79" s="82"/>
      <c r="HL79" s="82"/>
      <c r="HM79" s="82">
        <f>データ!EG7</f>
        <v>20.8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t="str">
        <f>データ!EP7</f>
        <v>-</v>
      </c>
      <c r="KW79" s="78"/>
      <c r="KX79" s="78"/>
      <c r="KY79" s="78"/>
      <c r="KZ79" s="78"/>
      <c r="LA79" s="78"/>
      <c r="LB79" s="78"/>
      <c r="LC79" s="78"/>
      <c r="LD79" s="78"/>
      <c r="LE79" s="78"/>
      <c r="LF79" s="78"/>
      <c r="LG79" s="78"/>
      <c r="LH79" s="78"/>
      <c r="LI79" s="78"/>
      <c r="LJ79" s="78"/>
      <c r="LK79" s="78"/>
      <c r="LL79" s="78"/>
      <c r="LM79" s="78"/>
      <c r="LN79" s="78"/>
      <c r="LO79" s="78" t="str">
        <f>データ!EQ7</f>
        <v>-</v>
      </c>
      <c r="LP79" s="78"/>
      <c r="LQ79" s="78"/>
      <c r="LR79" s="78"/>
      <c r="LS79" s="78"/>
      <c r="LT79" s="78"/>
      <c r="LU79" s="78"/>
      <c r="LV79" s="78"/>
      <c r="LW79" s="78"/>
      <c r="LX79" s="78"/>
      <c r="LY79" s="78"/>
      <c r="LZ79" s="78"/>
      <c r="MA79" s="78"/>
      <c r="MB79" s="78"/>
      <c r="MC79" s="78"/>
      <c r="MD79" s="78"/>
      <c r="ME79" s="78"/>
      <c r="MF79" s="78"/>
      <c r="MG79" s="78"/>
      <c r="MH79" s="78">
        <f>データ!ER7</f>
        <v>116731233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t="str">
        <f>データ!DZ7</f>
        <v>-</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t="str">
        <f>データ!EK7</f>
        <v>-</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t="str">
        <f>データ!EU7</f>
        <v>-</v>
      </c>
      <c r="KW80" s="78"/>
      <c r="KX80" s="78"/>
      <c r="KY80" s="78"/>
      <c r="KZ80" s="78"/>
      <c r="LA80" s="78"/>
      <c r="LB80" s="78"/>
      <c r="LC80" s="78"/>
      <c r="LD80" s="78"/>
      <c r="LE80" s="78"/>
      <c r="LF80" s="78"/>
      <c r="LG80" s="78"/>
      <c r="LH80" s="78"/>
      <c r="LI80" s="78"/>
      <c r="LJ80" s="78"/>
      <c r="LK80" s="78"/>
      <c r="LL80" s="78"/>
      <c r="LM80" s="78"/>
      <c r="LN80" s="78"/>
      <c r="LO80" s="78" t="str">
        <f>データ!EV7</f>
        <v>-</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HLMvS2O9kHV+WX24fHjgjp5BDCG+/JDQQtFI2dfNszK+busHw4pJ4h4pZ782GYSBPDsP7joIoNH+KmtELjF3A==" saltValue="iYRFdYeDHd3RIlRZIo0Cm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2">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122</v>
      </c>
      <c r="BE5" s="61" t="s">
        <v>123</v>
      </c>
      <c r="BF5" s="61" t="s">
        <v>111</v>
      </c>
      <c r="BG5" s="61" t="s">
        <v>124</v>
      </c>
      <c r="BH5" s="61" t="s">
        <v>125</v>
      </c>
      <c r="BI5" s="61" t="s">
        <v>114</v>
      </c>
      <c r="BJ5" s="61" t="s">
        <v>115</v>
      </c>
      <c r="BK5" s="61" t="s">
        <v>116</v>
      </c>
      <c r="BL5" s="61" t="s">
        <v>117</v>
      </c>
      <c r="BM5" s="61" t="s">
        <v>118</v>
      </c>
      <c r="BN5" s="61" t="s">
        <v>119</v>
      </c>
      <c r="BO5" s="61" t="s">
        <v>126</v>
      </c>
      <c r="BP5" s="61" t="s">
        <v>120</v>
      </c>
      <c r="BQ5" s="61" t="s">
        <v>111</v>
      </c>
      <c r="BR5" s="61" t="s">
        <v>127</v>
      </c>
      <c r="BS5" s="61" t="s">
        <v>113</v>
      </c>
      <c r="BT5" s="61" t="s">
        <v>114</v>
      </c>
      <c r="BU5" s="61" t="s">
        <v>115</v>
      </c>
      <c r="BV5" s="61" t="s">
        <v>116</v>
      </c>
      <c r="BW5" s="61" t="s">
        <v>117</v>
      </c>
      <c r="BX5" s="61" t="s">
        <v>118</v>
      </c>
      <c r="BY5" s="61" t="s">
        <v>119</v>
      </c>
      <c r="BZ5" s="61" t="s">
        <v>122</v>
      </c>
      <c r="CA5" s="61" t="s">
        <v>120</v>
      </c>
      <c r="CB5" s="61" t="s">
        <v>128</v>
      </c>
      <c r="CC5" s="61" t="s">
        <v>127</v>
      </c>
      <c r="CD5" s="61" t="s">
        <v>113</v>
      </c>
      <c r="CE5" s="61" t="s">
        <v>114</v>
      </c>
      <c r="CF5" s="61" t="s">
        <v>115</v>
      </c>
      <c r="CG5" s="61" t="s">
        <v>116</v>
      </c>
      <c r="CH5" s="61" t="s">
        <v>117</v>
      </c>
      <c r="CI5" s="61" t="s">
        <v>118</v>
      </c>
      <c r="CJ5" s="61" t="s">
        <v>119</v>
      </c>
      <c r="CK5" s="61" t="s">
        <v>109</v>
      </c>
      <c r="CL5" s="61" t="s">
        <v>120</v>
      </c>
      <c r="CM5" s="61" t="s">
        <v>111</v>
      </c>
      <c r="CN5" s="61" t="s">
        <v>124</v>
      </c>
      <c r="CO5" s="61" t="s">
        <v>129</v>
      </c>
      <c r="CP5" s="61" t="s">
        <v>114</v>
      </c>
      <c r="CQ5" s="61" t="s">
        <v>115</v>
      </c>
      <c r="CR5" s="61" t="s">
        <v>116</v>
      </c>
      <c r="CS5" s="61" t="s">
        <v>117</v>
      </c>
      <c r="CT5" s="61" t="s">
        <v>118</v>
      </c>
      <c r="CU5" s="61" t="s">
        <v>119</v>
      </c>
      <c r="CV5" s="61" t="s">
        <v>109</v>
      </c>
      <c r="CW5" s="61" t="s">
        <v>120</v>
      </c>
      <c r="CX5" s="61" t="s">
        <v>111</v>
      </c>
      <c r="CY5" s="61" t="s">
        <v>112</v>
      </c>
      <c r="CZ5" s="61" t="s">
        <v>129</v>
      </c>
      <c r="DA5" s="61" t="s">
        <v>114</v>
      </c>
      <c r="DB5" s="61" t="s">
        <v>115</v>
      </c>
      <c r="DC5" s="61" t="s">
        <v>116</v>
      </c>
      <c r="DD5" s="61" t="s">
        <v>117</v>
      </c>
      <c r="DE5" s="61" t="s">
        <v>118</v>
      </c>
      <c r="DF5" s="61" t="s">
        <v>119</v>
      </c>
      <c r="DG5" s="61" t="s">
        <v>109</v>
      </c>
      <c r="DH5" s="61" t="s">
        <v>120</v>
      </c>
      <c r="DI5" s="61" t="s">
        <v>130</v>
      </c>
      <c r="DJ5" s="61" t="s">
        <v>127</v>
      </c>
      <c r="DK5" s="61" t="s">
        <v>125</v>
      </c>
      <c r="DL5" s="61" t="s">
        <v>114</v>
      </c>
      <c r="DM5" s="61" t="s">
        <v>115</v>
      </c>
      <c r="DN5" s="61" t="s">
        <v>116</v>
      </c>
      <c r="DO5" s="61" t="s">
        <v>117</v>
      </c>
      <c r="DP5" s="61" t="s">
        <v>118</v>
      </c>
      <c r="DQ5" s="61" t="s">
        <v>119</v>
      </c>
      <c r="DR5" s="61" t="s">
        <v>131</v>
      </c>
      <c r="DS5" s="61" t="s">
        <v>120</v>
      </c>
      <c r="DT5" s="61" t="s">
        <v>111</v>
      </c>
      <c r="DU5" s="61" t="s">
        <v>127</v>
      </c>
      <c r="DV5" s="61" t="s">
        <v>129</v>
      </c>
      <c r="DW5" s="61" t="s">
        <v>114</v>
      </c>
      <c r="DX5" s="61" t="s">
        <v>115</v>
      </c>
      <c r="DY5" s="61" t="s">
        <v>116</v>
      </c>
      <c r="DZ5" s="61" t="s">
        <v>117</v>
      </c>
      <c r="EA5" s="61" t="s">
        <v>118</v>
      </c>
      <c r="EB5" s="61" t="s">
        <v>119</v>
      </c>
      <c r="EC5" s="61" t="s">
        <v>132</v>
      </c>
      <c r="ED5" s="61" t="s">
        <v>120</v>
      </c>
      <c r="EE5" s="61" t="s">
        <v>111</v>
      </c>
      <c r="EF5" s="61" t="s">
        <v>127</v>
      </c>
      <c r="EG5" s="61" t="s">
        <v>133</v>
      </c>
      <c r="EH5" s="61" t="s">
        <v>114</v>
      </c>
      <c r="EI5" s="61" t="s">
        <v>115</v>
      </c>
      <c r="EJ5" s="61" t="s">
        <v>116</v>
      </c>
      <c r="EK5" s="61" t="s">
        <v>117</v>
      </c>
      <c r="EL5" s="61" t="s">
        <v>118</v>
      </c>
      <c r="EM5" s="61" t="s">
        <v>134</v>
      </c>
      <c r="EN5" s="61" t="s">
        <v>109</v>
      </c>
      <c r="EO5" s="61" t="s">
        <v>120</v>
      </c>
      <c r="EP5" s="61" t="s">
        <v>135</v>
      </c>
      <c r="EQ5" s="61" t="s">
        <v>127</v>
      </c>
      <c r="ER5" s="61" t="s">
        <v>113</v>
      </c>
      <c r="ES5" s="61" t="s">
        <v>114</v>
      </c>
      <c r="ET5" s="61" t="s">
        <v>115</v>
      </c>
      <c r="EU5" s="61" t="s">
        <v>116</v>
      </c>
      <c r="EV5" s="61" t="s">
        <v>117</v>
      </c>
      <c r="EW5" s="61" t="s">
        <v>118</v>
      </c>
      <c r="EX5" s="61" t="s">
        <v>119</v>
      </c>
    </row>
    <row r="6" spans="1:154" s="66" customFormat="1" x14ac:dyDescent="0.2">
      <c r="A6" s="47" t="s">
        <v>136</v>
      </c>
      <c r="B6" s="62">
        <f>B8</f>
        <v>2017</v>
      </c>
      <c r="C6" s="62">
        <f t="shared" ref="C6:M6" si="2">C8</f>
        <v>287500</v>
      </c>
      <c r="D6" s="62">
        <f t="shared" si="2"/>
        <v>46</v>
      </c>
      <c r="E6" s="62">
        <f t="shared" si="2"/>
        <v>6</v>
      </c>
      <c r="F6" s="62">
        <f t="shared" si="2"/>
        <v>0</v>
      </c>
      <c r="G6" s="62">
        <f t="shared" si="2"/>
        <v>4</v>
      </c>
      <c r="H6" s="138" t="str">
        <f>IF(H8&lt;&gt;I8,H8,"")&amp;IF(I8&lt;&gt;J8,I8,"")&amp;"　"&amp;J8</f>
        <v>兵庫県地方独立行政法人神戸市民病院機構　アイセンター病院</v>
      </c>
      <c r="I6" s="139"/>
      <c r="J6" s="140"/>
      <c r="K6" s="62" t="str">
        <f t="shared" si="2"/>
        <v>地方独立行政法人</v>
      </c>
      <c r="L6" s="62" t="str">
        <f t="shared" si="2"/>
        <v>病院事業</v>
      </c>
      <c r="M6" s="62" t="str">
        <f t="shared" si="2"/>
        <v>一般病院</v>
      </c>
      <c r="N6" s="62" t="str">
        <f>N8</f>
        <v>50床未満</v>
      </c>
      <c r="O6" s="62" t="str">
        <f>O8</f>
        <v>非設置</v>
      </c>
      <c r="P6" s="62" t="str">
        <f>P8</f>
        <v>直営</v>
      </c>
      <c r="Q6" s="63">
        <f t="shared" ref="Q6:AG6" si="3">Q8</f>
        <v>1</v>
      </c>
      <c r="R6" s="62" t="str">
        <f t="shared" si="3"/>
        <v>対象</v>
      </c>
      <c r="S6" s="62" t="str">
        <f t="shared" si="3"/>
        <v>-</v>
      </c>
      <c r="T6" s="62" t="str">
        <f t="shared" si="3"/>
        <v>特</v>
      </c>
      <c r="U6" s="63" t="str">
        <f>U8</f>
        <v>-</v>
      </c>
      <c r="V6" s="63">
        <f>V8</f>
        <v>4563</v>
      </c>
      <c r="W6" s="62" t="str">
        <f>W8</f>
        <v>非該当</v>
      </c>
      <c r="X6" s="62" t="str">
        <f t="shared" si="3"/>
        <v>１０：１</v>
      </c>
      <c r="Y6" s="63">
        <f t="shared" si="3"/>
        <v>30</v>
      </c>
      <c r="Z6" s="63" t="str">
        <f t="shared" si="3"/>
        <v>-</v>
      </c>
      <c r="AA6" s="63" t="str">
        <f t="shared" si="3"/>
        <v>-</v>
      </c>
      <c r="AB6" s="63" t="str">
        <f t="shared" si="3"/>
        <v>-</v>
      </c>
      <c r="AC6" s="63" t="str">
        <f t="shared" si="3"/>
        <v>-</v>
      </c>
      <c r="AD6" s="63">
        <f t="shared" si="3"/>
        <v>30</v>
      </c>
      <c r="AE6" s="63">
        <f t="shared" si="3"/>
        <v>30</v>
      </c>
      <c r="AF6" s="63" t="str">
        <f t="shared" si="3"/>
        <v>-</v>
      </c>
      <c r="AG6" s="63">
        <f t="shared" si="3"/>
        <v>30</v>
      </c>
      <c r="AH6" s="64" t="e">
        <f>IF(AH8="-",NA(),AH8)</f>
        <v>#N/A</v>
      </c>
      <c r="AI6" s="64" t="e">
        <f t="shared" ref="AI6:AQ6" si="4">IF(AI8="-",NA(),AI8)</f>
        <v>#N/A</v>
      </c>
      <c r="AJ6" s="64" t="e">
        <f t="shared" si="4"/>
        <v>#N/A</v>
      </c>
      <c r="AK6" s="64" t="e">
        <f t="shared" si="4"/>
        <v>#N/A</v>
      </c>
      <c r="AL6" s="64">
        <f t="shared" si="4"/>
        <v>70.5</v>
      </c>
      <c r="AM6" s="64" t="e">
        <f t="shared" si="4"/>
        <v>#N/A</v>
      </c>
      <c r="AN6" s="64" t="e">
        <f t="shared" si="4"/>
        <v>#N/A</v>
      </c>
      <c r="AO6" s="64" t="e">
        <f t="shared" si="4"/>
        <v>#N/A</v>
      </c>
      <c r="AP6" s="64" t="e">
        <f t="shared" si="4"/>
        <v>#N/A</v>
      </c>
      <c r="AQ6" s="64">
        <f t="shared" si="4"/>
        <v>94.8</v>
      </c>
      <c r="AR6" s="64" t="str">
        <f>IF(AR8="-","【-】","【"&amp;SUBSTITUTE(TEXT(AR8,"#,##0.0"),"-","△")&amp;"】")</f>
        <v>【98.5】</v>
      </c>
      <c r="AS6" s="64" t="e">
        <f>IF(AS8="-",NA(),AS8)</f>
        <v>#N/A</v>
      </c>
      <c r="AT6" s="64" t="e">
        <f t="shared" ref="AT6:BB6" si="5">IF(AT8="-",NA(),AT8)</f>
        <v>#N/A</v>
      </c>
      <c r="AU6" s="64" t="e">
        <f t="shared" si="5"/>
        <v>#N/A</v>
      </c>
      <c r="AV6" s="64" t="e">
        <f t="shared" si="5"/>
        <v>#N/A</v>
      </c>
      <c r="AW6" s="64">
        <f t="shared" si="5"/>
        <v>65</v>
      </c>
      <c r="AX6" s="64" t="e">
        <f t="shared" si="5"/>
        <v>#N/A</v>
      </c>
      <c r="AY6" s="64" t="e">
        <f t="shared" si="5"/>
        <v>#N/A</v>
      </c>
      <c r="AZ6" s="64" t="e">
        <f t="shared" si="5"/>
        <v>#N/A</v>
      </c>
      <c r="BA6" s="64" t="e">
        <f t="shared" si="5"/>
        <v>#N/A</v>
      </c>
      <c r="BB6" s="64">
        <f t="shared" si="5"/>
        <v>67.7</v>
      </c>
      <c r="BC6" s="64" t="str">
        <f>IF(BC8="-","【-】","【"&amp;SUBSTITUTE(TEXT(BC8,"#,##0.0"),"-","△")&amp;"】")</f>
        <v>【89.7】</v>
      </c>
      <c r="BD6" s="64" t="e">
        <f>IF(BD8="-",NA(),BD8)</f>
        <v>#N/A</v>
      </c>
      <c r="BE6" s="64" t="e">
        <f t="shared" ref="BE6:BM6" si="6">IF(BE8="-",NA(),BE8)</f>
        <v>#N/A</v>
      </c>
      <c r="BF6" s="64" t="e">
        <f t="shared" si="6"/>
        <v>#N/A</v>
      </c>
      <c r="BG6" s="64" t="e">
        <f t="shared" si="6"/>
        <v>#N/A</v>
      </c>
      <c r="BH6" s="64">
        <f t="shared" si="6"/>
        <v>43.4</v>
      </c>
      <c r="BI6" s="64" t="e">
        <f t="shared" si="6"/>
        <v>#N/A</v>
      </c>
      <c r="BJ6" s="64" t="e">
        <f t="shared" si="6"/>
        <v>#N/A</v>
      </c>
      <c r="BK6" s="64" t="e">
        <f t="shared" si="6"/>
        <v>#N/A</v>
      </c>
      <c r="BL6" s="64" t="e">
        <f t="shared" si="6"/>
        <v>#N/A</v>
      </c>
      <c r="BM6" s="64">
        <f t="shared" si="6"/>
        <v>106</v>
      </c>
      <c r="BN6" s="64" t="str">
        <f>IF(BN8="-","【-】","【"&amp;SUBSTITUTE(TEXT(BN8,"#,##0.0"),"-","△")&amp;"】")</f>
        <v>【64.7】</v>
      </c>
      <c r="BO6" s="64" t="e">
        <f>IF(BO8="-",NA(),BO8)</f>
        <v>#N/A</v>
      </c>
      <c r="BP6" s="64" t="e">
        <f t="shared" ref="BP6:BX6" si="7">IF(BP8="-",NA(),BP8)</f>
        <v>#N/A</v>
      </c>
      <c r="BQ6" s="64" t="e">
        <f t="shared" si="7"/>
        <v>#N/A</v>
      </c>
      <c r="BR6" s="64" t="e">
        <f t="shared" si="7"/>
        <v>#N/A</v>
      </c>
      <c r="BS6" s="64">
        <f t="shared" si="7"/>
        <v>62.4</v>
      </c>
      <c r="BT6" s="64" t="e">
        <f t="shared" si="7"/>
        <v>#N/A</v>
      </c>
      <c r="BU6" s="64" t="e">
        <f t="shared" si="7"/>
        <v>#N/A</v>
      </c>
      <c r="BV6" s="64" t="e">
        <f t="shared" si="7"/>
        <v>#N/A</v>
      </c>
      <c r="BW6" s="64" t="e">
        <f t="shared" si="7"/>
        <v>#N/A</v>
      </c>
      <c r="BX6" s="64">
        <f t="shared" si="7"/>
        <v>62.3</v>
      </c>
      <c r="BY6" s="64" t="str">
        <f>IF(BY8="-","【-】","【"&amp;SUBSTITUTE(TEXT(BY8,"#,##0.0"),"-","△")&amp;"】")</f>
        <v>【74.8】</v>
      </c>
      <c r="BZ6" s="65" t="e">
        <f>IF(BZ8="-",NA(),BZ8)</f>
        <v>#N/A</v>
      </c>
      <c r="CA6" s="65" t="e">
        <f t="shared" ref="CA6:CI6" si="8">IF(CA8="-",NA(),CA8)</f>
        <v>#N/A</v>
      </c>
      <c r="CB6" s="65" t="e">
        <f t="shared" si="8"/>
        <v>#N/A</v>
      </c>
      <c r="CC6" s="65" t="e">
        <f t="shared" si="8"/>
        <v>#N/A</v>
      </c>
      <c r="CD6" s="65">
        <f t="shared" si="8"/>
        <v>85049</v>
      </c>
      <c r="CE6" s="65" t="e">
        <f t="shared" si="8"/>
        <v>#N/A</v>
      </c>
      <c r="CF6" s="65" t="e">
        <f t="shared" si="8"/>
        <v>#N/A</v>
      </c>
      <c r="CG6" s="65" t="e">
        <f t="shared" si="8"/>
        <v>#N/A</v>
      </c>
      <c r="CH6" s="65" t="e">
        <f t="shared" si="8"/>
        <v>#N/A</v>
      </c>
      <c r="CI6" s="65">
        <f t="shared" si="8"/>
        <v>25136</v>
      </c>
      <c r="CJ6" s="64" t="str">
        <f>IF(CJ8="-","【-】","【"&amp;SUBSTITUTE(TEXT(CJ8,"#,##0"),"-","△")&amp;"】")</f>
        <v>【50,718】</v>
      </c>
      <c r="CK6" s="65" t="e">
        <f>IF(CK8="-",NA(),CK8)</f>
        <v>#N/A</v>
      </c>
      <c r="CL6" s="65" t="e">
        <f t="shared" ref="CL6:CT6" si="9">IF(CL8="-",NA(),CL8)</f>
        <v>#N/A</v>
      </c>
      <c r="CM6" s="65" t="e">
        <f t="shared" si="9"/>
        <v>#N/A</v>
      </c>
      <c r="CN6" s="65" t="e">
        <f t="shared" si="9"/>
        <v>#N/A</v>
      </c>
      <c r="CO6" s="65">
        <f t="shared" si="9"/>
        <v>17715</v>
      </c>
      <c r="CP6" s="65" t="e">
        <f t="shared" si="9"/>
        <v>#N/A</v>
      </c>
      <c r="CQ6" s="65" t="e">
        <f t="shared" si="9"/>
        <v>#N/A</v>
      </c>
      <c r="CR6" s="65" t="e">
        <f t="shared" si="9"/>
        <v>#N/A</v>
      </c>
      <c r="CS6" s="65" t="e">
        <f t="shared" si="9"/>
        <v>#N/A</v>
      </c>
      <c r="CT6" s="65">
        <f t="shared" si="9"/>
        <v>8023</v>
      </c>
      <c r="CU6" s="64" t="str">
        <f>IF(CU8="-","【-】","【"&amp;SUBSTITUTE(TEXT(CU8,"#,##0"),"-","△")&amp;"】")</f>
        <v>【14,202】</v>
      </c>
      <c r="CV6" s="64" t="e">
        <f>IF(CV8="-",NA(),CV8)</f>
        <v>#N/A</v>
      </c>
      <c r="CW6" s="64" t="e">
        <f t="shared" ref="CW6:DE6" si="10">IF(CW8="-",NA(),CW8)</f>
        <v>#N/A</v>
      </c>
      <c r="CX6" s="64" t="e">
        <f t="shared" si="10"/>
        <v>#N/A</v>
      </c>
      <c r="CY6" s="64" t="e">
        <f t="shared" si="10"/>
        <v>#N/A</v>
      </c>
      <c r="CZ6" s="64">
        <f t="shared" si="10"/>
        <v>51.3</v>
      </c>
      <c r="DA6" s="64" t="e">
        <f t="shared" si="10"/>
        <v>#N/A</v>
      </c>
      <c r="DB6" s="64" t="e">
        <f t="shared" si="10"/>
        <v>#N/A</v>
      </c>
      <c r="DC6" s="64" t="e">
        <f t="shared" si="10"/>
        <v>#N/A</v>
      </c>
      <c r="DD6" s="64" t="e">
        <f t="shared" si="10"/>
        <v>#N/A</v>
      </c>
      <c r="DE6" s="64">
        <f t="shared" si="10"/>
        <v>81.099999999999994</v>
      </c>
      <c r="DF6" s="64" t="str">
        <f>IF(DF8="-","【-】","【"&amp;SUBSTITUTE(TEXT(DF8,"#,##0.0"),"-","△")&amp;"】")</f>
        <v>【55.0】</v>
      </c>
      <c r="DG6" s="64" t="e">
        <f>IF(DG8="-",NA(),DG8)</f>
        <v>#N/A</v>
      </c>
      <c r="DH6" s="64" t="e">
        <f t="shared" ref="DH6:DP6" si="11">IF(DH8="-",NA(),DH8)</f>
        <v>#N/A</v>
      </c>
      <c r="DI6" s="64" t="e">
        <f t="shared" si="11"/>
        <v>#N/A</v>
      </c>
      <c r="DJ6" s="64" t="e">
        <f t="shared" si="11"/>
        <v>#N/A</v>
      </c>
      <c r="DK6" s="64">
        <f t="shared" si="11"/>
        <v>31.2</v>
      </c>
      <c r="DL6" s="64" t="e">
        <f t="shared" si="11"/>
        <v>#N/A</v>
      </c>
      <c r="DM6" s="64" t="e">
        <f t="shared" si="11"/>
        <v>#N/A</v>
      </c>
      <c r="DN6" s="64" t="e">
        <f t="shared" si="11"/>
        <v>#N/A</v>
      </c>
      <c r="DO6" s="64" t="e">
        <f t="shared" si="11"/>
        <v>#N/A</v>
      </c>
      <c r="DP6" s="64">
        <f t="shared" si="11"/>
        <v>17.399999999999999</v>
      </c>
      <c r="DQ6" s="64" t="str">
        <f>IF(DQ8="-","【-】","【"&amp;SUBSTITUTE(TEXT(DQ8,"#,##0.0"),"-","△")&amp;"】")</f>
        <v>【24.3】</v>
      </c>
      <c r="DR6" s="64" t="e">
        <f>IF(DR8="-",NA(),DR8)</f>
        <v>#N/A</v>
      </c>
      <c r="DS6" s="64" t="e">
        <f t="shared" ref="DS6:EA6" si="12">IF(DS8="-",NA(),DS8)</f>
        <v>#N/A</v>
      </c>
      <c r="DT6" s="64" t="e">
        <f t="shared" si="12"/>
        <v>#N/A</v>
      </c>
      <c r="DU6" s="64" t="e">
        <f t="shared" si="12"/>
        <v>#N/A</v>
      </c>
      <c r="DV6" s="64">
        <f t="shared" si="12"/>
        <v>4.5999999999999996</v>
      </c>
      <c r="DW6" s="64" t="e">
        <f t="shared" si="12"/>
        <v>#N/A</v>
      </c>
      <c r="DX6" s="64" t="e">
        <f t="shared" si="12"/>
        <v>#N/A</v>
      </c>
      <c r="DY6" s="64" t="e">
        <f t="shared" si="12"/>
        <v>#N/A</v>
      </c>
      <c r="DZ6" s="64" t="e">
        <f t="shared" si="12"/>
        <v>#N/A</v>
      </c>
      <c r="EA6" s="64">
        <f t="shared" si="12"/>
        <v>52.8</v>
      </c>
      <c r="EB6" s="64" t="str">
        <f>IF(EB8="-","【-】","【"&amp;SUBSTITUTE(TEXT(EB8,"#,##0.0"),"-","△")&amp;"】")</f>
        <v>【51.6】</v>
      </c>
      <c r="EC6" s="64" t="e">
        <f>IF(EC8="-",NA(),EC8)</f>
        <v>#N/A</v>
      </c>
      <c r="ED6" s="64" t="e">
        <f t="shared" ref="ED6:EL6" si="13">IF(ED8="-",NA(),ED8)</f>
        <v>#N/A</v>
      </c>
      <c r="EE6" s="64" t="e">
        <f t="shared" si="13"/>
        <v>#N/A</v>
      </c>
      <c r="EF6" s="64" t="e">
        <f t="shared" si="13"/>
        <v>#N/A</v>
      </c>
      <c r="EG6" s="64">
        <f t="shared" si="13"/>
        <v>20.8</v>
      </c>
      <c r="EH6" s="64" t="e">
        <f t="shared" si="13"/>
        <v>#N/A</v>
      </c>
      <c r="EI6" s="64" t="e">
        <f t="shared" si="13"/>
        <v>#N/A</v>
      </c>
      <c r="EJ6" s="64" t="e">
        <f t="shared" si="13"/>
        <v>#N/A</v>
      </c>
      <c r="EK6" s="64" t="e">
        <f t="shared" si="13"/>
        <v>#N/A</v>
      </c>
      <c r="EL6" s="64">
        <f t="shared" si="13"/>
        <v>68.900000000000006</v>
      </c>
      <c r="EM6" s="64" t="str">
        <f>IF(EM8="-","【-】","【"&amp;SUBSTITUTE(TEXT(EM8,"#,##0.0"),"-","△")&amp;"】")</f>
        <v>【67.6】</v>
      </c>
      <c r="EN6" s="65" t="e">
        <f>IF(EN8="-",NA(),EN8)</f>
        <v>#N/A</v>
      </c>
      <c r="EO6" s="65" t="e">
        <f t="shared" ref="EO6:EW6" si="14">IF(EO8="-",NA(),EO8)</f>
        <v>#N/A</v>
      </c>
      <c r="EP6" s="65" t="e">
        <f t="shared" si="14"/>
        <v>#N/A</v>
      </c>
      <c r="EQ6" s="65" t="e">
        <f t="shared" si="14"/>
        <v>#N/A</v>
      </c>
      <c r="ER6" s="65">
        <f t="shared" si="14"/>
        <v>116731233</v>
      </c>
      <c r="ES6" s="65" t="e">
        <f t="shared" si="14"/>
        <v>#N/A</v>
      </c>
      <c r="ET6" s="65" t="e">
        <f t="shared" si="14"/>
        <v>#N/A</v>
      </c>
      <c r="EU6" s="65" t="e">
        <f t="shared" si="14"/>
        <v>#N/A</v>
      </c>
      <c r="EV6" s="65" t="e">
        <f t="shared" si="14"/>
        <v>#N/A</v>
      </c>
      <c r="EW6" s="65">
        <f t="shared" si="14"/>
        <v>44571078</v>
      </c>
      <c r="EX6" s="65" t="str">
        <f>IF(EX8="-","【-】","【"&amp;SUBSTITUTE(TEXT(EX8,"#,##0"),"-","△")&amp;"】")</f>
        <v>【45,442,498】</v>
      </c>
    </row>
    <row r="7" spans="1:154" s="66" customFormat="1" x14ac:dyDescent="0.2">
      <c r="A7" s="47" t="s">
        <v>137</v>
      </c>
      <c r="B7" s="62">
        <f t="shared" ref="B7:AG7" si="15">B8</f>
        <v>2017</v>
      </c>
      <c r="C7" s="62">
        <f t="shared" si="15"/>
        <v>287500</v>
      </c>
      <c r="D7" s="62">
        <f t="shared" si="15"/>
        <v>46</v>
      </c>
      <c r="E7" s="62">
        <f t="shared" si="15"/>
        <v>6</v>
      </c>
      <c r="F7" s="62">
        <f t="shared" si="15"/>
        <v>0</v>
      </c>
      <c r="G7" s="62">
        <f t="shared" si="15"/>
        <v>4</v>
      </c>
      <c r="H7" s="62"/>
      <c r="I7" s="62"/>
      <c r="J7" s="62"/>
      <c r="K7" s="62" t="str">
        <f t="shared" si="15"/>
        <v>地方独立行政法人</v>
      </c>
      <c r="L7" s="62" t="str">
        <f t="shared" si="15"/>
        <v>病院事業</v>
      </c>
      <c r="M7" s="62" t="str">
        <f t="shared" si="15"/>
        <v>一般病院</v>
      </c>
      <c r="N7" s="62" t="str">
        <f>N8</f>
        <v>50床未満</v>
      </c>
      <c r="O7" s="62" t="str">
        <f>O8</f>
        <v>非設置</v>
      </c>
      <c r="P7" s="62" t="str">
        <f>P8</f>
        <v>直営</v>
      </c>
      <c r="Q7" s="63">
        <f t="shared" si="15"/>
        <v>1</v>
      </c>
      <c r="R7" s="62" t="str">
        <f t="shared" si="15"/>
        <v>対象</v>
      </c>
      <c r="S7" s="62" t="str">
        <f t="shared" si="15"/>
        <v>-</v>
      </c>
      <c r="T7" s="62" t="str">
        <f t="shared" si="15"/>
        <v>特</v>
      </c>
      <c r="U7" s="63" t="str">
        <f>U8</f>
        <v>-</v>
      </c>
      <c r="V7" s="63">
        <f>V8</f>
        <v>4563</v>
      </c>
      <c r="W7" s="62" t="str">
        <f>W8</f>
        <v>非該当</v>
      </c>
      <c r="X7" s="62" t="str">
        <f t="shared" si="15"/>
        <v>１０：１</v>
      </c>
      <c r="Y7" s="63">
        <f t="shared" si="15"/>
        <v>30</v>
      </c>
      <c r="Z7" s="63" t="str">
        <f t="shared" si="15"/>
        <v>-</v>
      </c>
      <c r="AA7" s="63" t="str">
        <f t="shared" si="15"/>
        <v>-</v>
      </c>
      <c r="AB7" s="63" t="str">
        <f t="shared" si="15"/>
        <v>-</v>
      </c>
      <c r="AC7" s="63" t="str">
        <f t="shared" si="15"/>
        <v>-</v>
      </c>
      <c r="AD7" s="63">
        <f t="shared" si="15"/>
        <v>30</v>
      </c>
      <c r="AE7" s="63">
        <f t="shared" si="15"/>
        <v>30</v>
      </c>
      <c r="AF7" s="63" t="str">
        <f t="shared" si="15"/>
        <v>-</v>
      </c>
      <c r="AG7" s="63">
        <f t="shared" si="15"/>
        <v>30</v>
      </c>
      <c r="AH7" s="64" t="str">
        <f>AH8</f>
        <v>-</v>
      </c>
      <c r="AI7" s="64" t="str">
        <f t="shared" ref="AI7:AQ7" si="16">AI8</f>
        <v>-</v>
      </c>
      <c r="AJ7" s="64" t="str">
        <f t="shared" si="16"/>
        <v>-</v>
      </c>
      <c r="AK7" s="64" t="str">
        <f t="shared" si="16"/>
        <v>-</v>
      </c>
      <c r="AL7" s="64">
        <f t="shared" si="16"/>
        <v>70.5</v>
      </c>
      <c r="AM7" s="64" t="str">
        <f t="shared" si="16"/>
        <v>-</v>
      </c>
      <c r="AN7" s="64" t="str">
        <f t="shared" si="16"/>
        <v>-</v>
      </c>
      <c r="AO7" s="64" t="str">
        <f t="shared" si="16"/>
        <v>-</v>
      </c>
      <c r="AP7" s="64" t="str">
        <f t="shared" si="16"/>
        <v>-</v>
      </c>
      <c r="AQ7" s="64">
        <f t="shared" si="16"/>
        <v>94.8</v>
      </c>
      <c r="AR7" s="64"/>
      <c r="AS7" s="64" t="str">
        <f>AS8</f>
        <v>-</v>
      </c>
      <c r="AT7" s="64" t="str">
        <f t="shared" ref="AT7:BB7" si="17">AT8</f>
        <v>-</v>
      </c>
      <c r="AU7" s="64" t="str">
        <f t="shared" si="17"/>
        <v>-</v>
      </c>
      <c r="AV7" s="64" t="str">
        <f t="shared" si="17"/>
        <v>-</v>
      </c>
      <c r="AW7" s="64">
        <f t="shared" si="17"/>
        <v>65</v>
      </c>
      <c r="AX7" s="64" t="str">
        <f t="shared" si="17"/>
        <v>-</v>
      </c>
      <c r="AY7" s="64" t="str">
        <f t="shared" si="17"/>
        <v>-</v>
      </c>
      <c r="AZ7" s="64" t="str">
        <f t="shared" si="17"/>
        <v>-</v>
      </c>
      <c r="BA7" s="64" t="str">
        <f t="shared" si="17"/>
        <v>-</v>
      </c>
      <c r="BB7" s="64">
        <f t="shared" si="17"/>
        <v>67.7</v>
      </c>
      <c r="BC7" s="64"/>
      <c r="BD7" s="64" t="str">
        <f>BD8</f>
        <v>-</v>
      </c>
      <c r="BE7" s="64" t="str">
        <f t="shared" ref="BE7:BM7" si="18">BE8</f>
        <v>-</v>
      </c>
      <c r="BF7" s="64" t="str">
        <f t="shared" si="18"/>
        <v>-</v>
      </c>
      <c r="BG7" s="64" t="str">
        <f t="shared" si="18"/>
        <v>-</v>
      </c>
      <c r="BH7" s="64">
        <f t="shared" si="18"/>
        <v>43.4</v>
      </c>
      <c r="BI7" s="64" t="str">
        <f t="shared" si="18"/>
        <v>-</v>
      </c>
      <c r="BJ7" s="64" t="str">
        <f t="shared" si="18"/>
        <v>-</v>
      </c>
      <c r="BK7" s="64" t="str">
        <f t="shared" si="18"/>
        <v>-</v>
      </c>
      <c r="BL7" s="64" t="str">
        <f t="shared" si="18"/>
        <v>-</v>
      </c>
      <c r="BM7" s="64">
        <f t="shared" si="18"/>
        <v>106</v>
      </c>
      <c r="BN7" s="64"/>
      <c r="BO7" s="64" t="str">
        <f>BO8</f>
        <v>-</v>
      </c>
      <c r="BP7" s="64" t="str">
        <f t="shared" ref="BP7:BX7" si="19">BP8</f>
        <v>-</v>
      </c>
      <c r="BQ7" s="64" t="str">
        <f t="shared" si="19"/>
        <v>-</v>
      </c>
      <c r="BR7" s="64" t="str">
        <f t="shared" si="19"/>
        <v>-</v>
      </c>
      <c r="BS7" s="64">
        <f t="shared" si="19"/>
        <v>62.4</v>
      </c>
      <c r="BT7" s="64" t="str">
        <f t="shared" si="19"/>
        <v>-</v>
      </c>
      <c r="BU7" s="64" t="str">
        <f t="shared" si="19"/>
        <v>-</v>
      </c>
      <c r="BV7" s="64" t="str">
        <f t="shared" si="19"/>
        <v>-</v>
      </c>
      <c r="BW7" s="64" t="str">
        <f t="shared" si="19"/>
        <v>-</v>
      </c>
      <c r="BX7" s="64">
        <f t="shared" si="19"/>
        <v>62.3</v>
      </c>
      <c r="BY7" s="64"/>
      <c r="BZ7" s="65" t="str">
        <f>BZ8</f>
        <v>-</v>
      </c>
      <c r="CA7" s="65" t="str">
        <f t="shared" ref="CA7:CI7" si="20">CA8</f>
        <v>-</v>
      </c>
      <c r="CB7" s="65" t="str">
        <f t="shared" si="20"/>
        <v>-</v>
      </c>
      <c r="CC7" s="65" t="str">
        <f t="shared" si="20"/>
        <v>-</v>
      </c>
      <c r="CD7" s="65">
        <f t="shared" si="20"/>
        <v>85049</v>
      </c>
      <c r="CE7" s="65" t="str">
        <f t="shared" si="20"/>
        <v>-</v>
      </c>
      <c r="CF7" s="65" t="str">
        <f t="shared" si="20"/>
        <v>-</v>
      </c>
      <c r="CG7" s="65" t="str">
        <f t="shared" si="20"/>
        <v>-</v>
      </c>
      <c r="CH7" s="65" t="str">
        <f t="shared" si="20"/>
        <v>-</v>
      </c>
      <c r="CI7" s="65">
        <f t="shared" si="20"/>
        <v>25136</v>
      </c>
      <c r="CJ7" s="64"/>
      <c r="CK7" s="65" t="str">
        <f>CK8</f>
        <v>-</v>
      </c>
      <c r="CL7" s="65" t="str">
        <f t="shared" ref="CL7:CT7" si="21">CL8</f>
        <v>-</v>
      </c>
      <c r="CM7" s="65" t="str">
        <f t="shared" si="21"/>
        <v>-</v>
      </c>
      <c r="CN7" s="65" t="str">
        <f t="shared" si="21"/>
        <v>-</v>
      </c>
      <c r="CO7" s="65">
        <f t="shared" si="21"/>
        <v>17715</v>
      </c>
      <c r="CP7" s="65" t="str">
        <f t="shared" si="21"/>
        <v>-</v>
      </c>
      <c r="CQ7" s="65" t="str">
        <f t="shared" si="21"/>
        <v>-</v>
      </c>
      <c r="CR7" s="65" t="str">
        <f t="shared" si="21"/>
        <v>-</v>
      </c>
      <c r="CS7" s="65" t="str">
        <f t="shared" si="21"/>
        <v>-</v>
      </c>
      <c r="CT7" s="65">
        <f t="shared" si="21"/>
        <v>8023</v>
      </c>
      <c r="CU7" s="64"/>
      <c r="CV7" s="64" t="str">
        <f>CV8</f>
        <v>-</v>
      </c>
      <c r="CW7" s="64" t="str">
        <f t="shared" ref="CW7:DE7" si="22">CW8</f>
        <v>-</v>
      </c>
      <c r="CX7" s="64" t="str">
        <f t="shared" si="22"/>
        <v>-</v>
      </c>
      <c r="CY7" s="64" t="str">
        <f t="shared" si="22"/>
        <v>-</v>
      </c>
      <c r="CZ7" s="64">
        <f t="shared" si="22"/>
        <v>51.3</v>
      </c>
      <c r="DA7" s="64" t="str">
        <f t="shared" si="22"/>
        <v>-</v>
      </c>
      <c r="DB7" s="64" t="str">
        <f t="shared" si="22"/>
        <v>-</v>
      </c>
      <c r="DC7" s="64" t="str">
        <f t="shared" si="22"/>
        <v>-</v>
      </c>
      <c r="DD7" s="64" t="str">
        <f t="shared" si="22"/>
        <v>-</v>
      </c>
      <c r="DE7" s="64">
        <f t="shared" si="22"/>
        <v>81.099999999999994</v>
      </c>
      <c r="DF7" s="64"/>
      <c r="DG7" s="64" t="str">
        <f>DG8</f>
        <v>-</v>
      </c>
      <c r="DH7" s="64" t="str">
        <f t="shared" ref="DH7:DP7" si="23">DH8</f>
        <v>-</v>
      </c>
      <c r="DI7" s="64" t="str">
        <f t="shared" si="23"/>
        <v>-</v>
      </c>
      <c r="DJ7" s="64" t="str">
        <f t="shared" si="23"/>
        <v>-</v>
      </c>
      <c r="DK7" s="64">
        <f t="shared" si="23"/>
        <v>31.2</v>
      </c>
      <c r="DL7" s="64" t="str">
        <f t="shared" si="23"/>
        <v>-</v>
      </c>
      <c r="DM7" s="64" t="str">
        <f t="shared" si="23"/>
        <v>-</v>
      </c>
      <c r="DN7" s="64" t="str">
        <f t="shared" si="23"/>
        <v>-</v>
      </c>
      <c r="DO7" s="64" t="str">
        <f t="shared" si="23"/>
        <v>-</v>
      </c>
      <c r="DP7" s="64">
        <f t="shared" si="23"/>
        <v>17.399999999999999</v>
      </c>
      <c r="DQ7" s="64"/>
      <c r="DR7" s="64" t="str">
        <f>DR8</f>
        <v>-</v>
      </c>
      <c r="DS7" s="64" t="str">
        <f t="shared" ref="DS7:EA7" si="24">DS8</f>
        <v>-</v>
      </c>
      <c r="DT7" s="64" t="str">
        <f t="shared" si="24"/>
        <v>-</v>
      </c>
      <c r="DU7" s="64" t="str">
        <f t="shared" si="24"/>
        <v>-</v>
      </c>
      <c r="DV7" s="64">
        <f t="shared" si="24"/>
        <v>4.5999999999999996</v>
      </c>
      <c r="DW7" s="64" t="str">
        <f t="shared" si="24"/>
        <v>-</v>
      </c>
      <c r="DX7" s="64" t="str">
        <f t="shared" si="24"/>
        <v>-</v>
      </c>
      <c r="DY7" s="64" t="str">
        <f t="shared" si="24"/>
        <v>-</v>
      </c>
      <c r="DZ7" s="64" t="str">
        <f t="shared" si="24"/>
        <v>-</v>
      </c>
      <c r="EA7" s="64">
        <f t="shared" si="24"/>
        <v>52.8</v>
      </c>
      <c r="EB7" s="64"/>
      <c r="EC7" s="64" t="str">
        <f>EC8</f>
        <v>-</v>
      </c>
      <c r="ED7" s="64" t="str">
        <f t="shared" ref="ED7:EL7" si="25">ED8</f>
        <v>-</v>
      </c>
      <c r="EE7" s="64" t="str">
        <f t="shared" si="25"/>
        <v>-</v>
      </c>
      <c r="EF7" s="64" t="str">
        <f t="shared" si="25"/>
        <v>-</v>
      </c>
      <c r="EG7" s="64">
        <f t="shared" si="25"/>
        <v>20.8</v>
      </c>
      <c r="EH7" s="64" t="str">
        <f t="shared" si="25"/>
        <v>-</v>
      </c>
      <c r="EI7" s="64" t="str">
        <f t="shared" si="25"/>
        <v>-</v>
      </c>
      <c r="EJ7" s="64" t="str">
        <f t="shared" si="25"/>
        <v>-</v>
      </c>
      <c r="EK7" s="64" t="str">
        <f t="shared" si="25"/>
        <v>-</v>
      </c>
      <c r="EL7" s="64">
        <f t="shared" si="25"/>
        <v>68.900000000000006</v>
      </c>
      <c r="EM7" s="64"/>
      <c r="EN7" s="65" t="str">
        <f>EN8</f>
        <v>-</v>
      </c>
      <c r="EO7" s="65" t="str">
        <f t="shared" ref="EO7:EW7" si="26">EO8</f>
        <v>-</v>
      </c>
      <c r="EP7" s="65" t="str">
        <f t="shared" si="26"/>
        <v>-</v>
      </c>
      <c r="EQ7" s="65" t="str">
        <f t="shared" si="26"/>
        <v>-</v>
      </c>
      <c r="ER7" s="65">
        <f t="shared" si="26"/>
        <v>116731233</v>
      </c>
      <c r="ES7" s="65" t="str">
        <f t="shared" si="26"/>
        <v>-</v>
      </c>
      <c r="ET7" s="65" t="str">
        <f t="shared" si="26"/>
        <v>-</v>
      </c>
      <c r="EU7" s="65" t="str">
        <f t="shared" si="26"/>
        <v>-</v>
      </c>
      <c r="EV7" s="65" t="str">
        <f t="shared" si="26"/>
        <v>-</v>
      </c>
      <c r="EW7" s="65">
        <f t="shared" si="26"/>
        <v>44571078</v>
      </c>
      <c r="EX7" s="65"/>
    </row>
    <row r="8" spans="1:154" s="66" customFormat="1" x14ac:dyDescent="0.2">
      <c r="A8" s="47"/>
      <c r="B8" s="67">
        <v>2017</v>
      </c>
      <c r="C8" s="67">
        <v>287500</v>
      </c>
      <c r="D8" s="67">
        <v>46</v>
      </c>
      <c r="E8" s="67">
        <v>6</v>
      </c>
      <c r="F8" s="67">
        <v>0</v>
      </c>
      <c r="G8" s="67">
        <v>4</v>
      </c>
      <c r="H8" s="67" t="s">
        <v>138</v>
      </c>
      <c r="I8" s="67" t="s">
        <v>139</v>
      </c>
      <c r="J8" s="67" t="s">
        <v>140</v>
      </c>
      <c r="K8" s="67" t="s">
        <v>141</v>
      </c>
      <c r="L8" s="67" t="s">
        <v>142</v>
      </c>
      <c r="M8" s="67" t="s">
        <v>143</v>
      </c>
      <c r="N8" s="67" t="s">
        <v>144</v>
      </c>
      <c r="O8" s="67" t="s">
        <v>145</v>
      </c>
      <c r="P8" s="67" t="s">
        <v>146</v>
      </c>
      <c r="Q8" s="68">
        <v>1</v>
      </c>
      <c r="R8" s="67" t="s">
        <v>147</v>
      </c>
      <c r="S8" s="67" t="s">
        <v>148</v>
      </c>
      <c r="T8" s="67" t="s">
        <v>149</v>
      </c>
      <c r="U8" s="68" t="s">
        <v>148</v>
      </c>
      <c r="V8" s="68">
        <v>4563</v>
      </c>
      <c r="W8" s="67" t="s">
        <v>150</v>
      </c>
      <c r="X8" s="69" t="s">
        <v>151</v>
      </c>
      <c r="Y8" s="68">
        <v>30</v>
      </c>
      <c r="Z8" s="68" t="s">
        <v>148</v>
      </c>
      <c r="AA8" s="68" t="s">
        <v>148</v>
      </c>
      <c r="AB8" s="68" t="s">
        <v>148</v>
      </c>
      <c r="AC8" s="68" t="s">
        <v>148</v>
      </c>
      <c r="AD8" s="68">
        <v>30</v>
      </c>
      <c r="AE8" s="68">
        <v>30</v>
      </c>
      <c r="AF8" s="68" t="s">
        <v>148</v>
      </c>
      <c r="AG8" s="68">
        <v>30</v>
      </c>
      <c r="AH8" s="70" t="s">
        <v>148</v>
      </c>
      <c r="AI8" s="70" t="s">
        <v>148</v>
      </c>
      <c r="AJ8" s="70" t="s">
        <v>148</v>
      </c>
      <c r="AK8" s="70" t="s">
        <v>148</v>
      </c>
      <c r="AL8" s="70">
        <v>70.5</v>
      </c>
      <c r="AM8" s="70" t="s">
        <v>148</v>
      </c>
      <c r="AN8" s="70" t="s">
        <v>148</v>
      </c>
      <c r="AO8" s="70" t="s">
        <v>148</v>
      </c>
      <c r="AP8" s="70" t="s">
        <v>148</v>
      </c>
      <c r="AQ8" s="70">
        <v>94.8</v>
      </c>
      <c r="AR8" s="70">
        <v>98.5</v>
      </c>
      <c r="AS8" s="70" t="s">
        <v>148</v>
      </c>
      <c r="AT8" s="70" t="s">
        <v>148</v>
      </c>
      <c r="AU8" s="70" t="s">
        <v>148</v>
      </c>
      <c r="AV8" s="70" t="s">
        <v>148</v>
      </c>
      <c r="AW8" s="70">
        <v>65</v>
      </c>
      <c r="AX8" s="70" t="s">
        <v>148</v>
      </c>
      <c r="AY8" s="70" t="s">
        <v>148</v>
      </c>
      <c r="AZ8" s="70" t="s">
        <v>148</v>
      </c>
      <c r="BA8" s="70" t="s">
        <v>148</v>
      </c>
      <c r="BB8" s="70">
        <v>67.7</v>
      </c>
      <c r="BC8" s="70">
        <v>89.7</v>
      </c>
      <c r="BD8" s="71" t="s">
        <v>148</v>
      </c>
      <c r="BE8" s="71" t="s">
        <v>148</v>
      </c>
      <c r="BF8" s="71" t="s">
        <v>148</v>
      </c>
      <c r="BG8" s="71" t="s">
        <v>148</v>
      </c>
      <c r="BH8" s="71">
        <v>43.4</v>
      </c>
      <c r="BI8" s="71" t="s">
        <v>148</v>
      </c>
      <c r="BJ8" s="71" t="s">
        <v>148</v>
      </c>
      <c r="BK8" s="71" t="s">
        <v>148</v>
      </c>
      <c r="BL8" s="71" t="s">
        <v>148</v>
      </c>
      <c r="BM8" s="71">
        <v>106</v>
      </c>
      <c r="BN8" s="71">
        <v>64.7</v>
      </c>
      <c r="BO8" s="70" t="s">
        <v>148</v>
      </c>
      <c r="BP8" s="70" t="s">
        <v>148</v>
      </c>
      <c r="BQ8" s="70" t="s">
        <v>148</v>
      </c>
      <c r="BR8" s="70" t="s">
        <v>148</v>
      </c>
      <c r="BS8" s="70">
        <v>62.4</v>
      </c>
      <c r="BT8" s="70" t="s">
        <v>148</v>
      </c>
      <c r="BU8" s="70" t="s">
        <v>148</v>
      </c>
      <c r="BV8" s="70" t="s">
        <v>148</v>
      </c>
      <c r="BW8" s="70" t="s">
        <v>148</v>
      </c>
      <c r="BX8" s="70">
        <v>62.3</v>
      </c>
      <c r="BY8" s="70">
        <v>74.8</v>
      </c>
      <c r="BZ8" s="71" t="s">
        <v>148</v>
      </c>
      <c r="CA8" s="71" t="s">
        <v>148</v>
      </c>
      <c r="CB8" s="71" t="s">
        <v>148</v>
      </c>
      <c r="CC8" s="71" t="s">
        <v>148</v>
      </c>
      <c r="CD8" s="71">
        <v>85049</v>
      </c>
      <c r="CE8" s="71" t="s">
        <v>148</v>
      </c>
      <c r="CF8" s="71" t="s">
        <v>148</v>
      </c>
      <c r="CG8" s="71" t="s">
        <v>148</v>
      </c>
      <c r="CH8" s="71" t="s">
        <v>148</v>
      </c>
      <c r="CI8" s="71">
        <v>25136</v>
      </c>
      <c r="CJ8" s="70">
        <v>50718</v>
      </c>
      <c r="CK8" s="71" t="s">
        <v>148</v>
      </c>
      <c r="CL8" s="71" t="s">
        <v>148</v>
      </c>
      <c r="CM8" s="71" t="s">
        <v>148</v>
      </c>
      <c r="CN8" s="71" t="s">
        <v>148</v>
      </c>
      <c r="CO8" s="71">
        <v>17715</v>
      </c>
      <c r="CP8" s="71" t="s">
        <v>148</v>
      </c>
      <c r="CQ8" s="71" t="s">
        <v>148</v>
      </c>
      <c r="CR8" s="71" t="s">
        <v>148</v>
      </c>
      <c r="CS8" s="71" t="s">
        <v>148</v>
      </c>
      <c r="CT8" s="71">
        <v>8023</v>
      </c>
      <c r="CU8" s="70">
        <v>14202</v>
      </c>
      <c r="CV8" s="71" t="s">
        <v>148</v>
      </c>
      <c r="CW8" s="71" t="s">
        <v>148</v>
      </c>
      <c r="CX8" s="71" t="s">
        <v>148</v>
      </c>
      <c r="CY8" s="71" t="s">
        <v>148</v>
      </c>
      <c r="CZ8" s="71">
        <v>51.3</v>
      </c>
      <c r="DA8" s="71" t="s">
        <v>148</v>
      </c>
      <c r="DB8" s="71" t="s">
        <v>148</v>
      </c>
      <c r="DC8" s="71" t="s">
        <v>148</v>
      </c>
      <c r="DD8" s="71" t="s">
        <v>148</v>
      </c>
      <c r="DE8" s="71">
        <v>81.099999999999994</v>
      </c>
      <c r="DF8" s="71">
        <v>55</v>
      </c>
      <c r="DG8" s="71" t="s">
        <v>148</v>
      </c>
      <c r="DH8" s="71" t="s">
        <v>148</v>
      </c>
      <c r="DI8" s="71" t="s">
        <v>148</v>
      </c>
      <c r="DJ8" s="71" t="s">
        <v>148</v>
      </c>
      <c r="DK8" s="71">
        <v>31.2</v>
      </c>
      <c r="DL8" s="71" t="s">
        <v>148</v>
      </c>
      <c r="DM8" s="71" t="s">
        <v>148</v>
      </c>
      <c r="DN8" s="71" t="s">
        <v>148</v>
      </c>
      <c r="DO8" s="71" t="s">
        <v>148</v>
      </c>
      <c r="DP8" s="71">
        <v>17.399999999999999</v>
      </c>
      <c r="DQ8" s="71">
        <v>24.3</v>
      </c>
      <c r="DR8" s="70" t="s">
        <v>148</v>
      </c>
      <c r="DS8" s="70" t="s">
        <v>148</v>
      </c>
      <c r="DT8" s="70" t="s">
        <v>148</v>
      </c>
      <c r="DU8" s="70" t="s">
        <v>148</v>
      </c>
      <c r="DV8" s="70">
        <v>4.5999999999999996</v>
      </c>
      <c r="DW8" s="70" t="s">
        <v>148</v>
      </c>
      <c r="DX8" s="70" t="s">
        <v>148</v>
      </c>
      <c r="DY8" s="70" t="s">
        <v>148</v>
      </c>
      <c r="DZ8" s="70" t="s">
        <v>148</v>
      </c>
      <c r="EA8" s="70">
        <v>52.8</v>
      </c>
      <c r="EB8" s="70">
        <v>51.6</v>
      </c>
      <c r="EC8" s="70" t="s">
        <v>148</v>
      </c>
      <c r="ED8" s="70" t="s">
        <v>148</v>
      </c>
      <c r="EE8" s="70" t="s">
        <v>148</v>
      </c>
      <c r="EF8" s="70" t="s">
        <v>148</v>
      </c>
      <c r="EG8" s="70">
        <v>20.8</v>
      </c>
      <c r="EH8" s="70" t="s">
        <v>148</v>
      </c>
      <c r="EI8" s="70" t="s">
        <v>148</v>
      </c>
      <c r="EJ8" s="70" t="s">
        <v>148</v>
      </c>
      <c r="EK8" s="70" t="s">
        <v>148</v>
      </c>
      <c r="EL8" s="70">
        <v>68.900000000000006</v>
      </c>
      <c r="EM8" s="70">
        <v>67.599999999999994</v>
      </c>
      <c r="EN8" s="71" t="s">
        <v>148</v>
      </c>
      <c r="EO8" s="71" t="s">
        <v>148</v>
      </c>
      <c r="EP8" s="71" t="s">
        <v>148</v>
      </c>
      <c r="EQ8" s="71" t="s">
        <v>148</v>
      </c>
      <c r="ER8" s="71">
        <v>116731233</v>
      </c>
      <c r="ES8" s="71" t="s">
        <v>148</v>
      </c>
      <c r="ET8" s="71" t="s">
        <v>148</v>
      </c>
      <c r="EU8" s="71" t="s">
        <v>148</v>
      </c>
      <c r="EV8" s="71" t="s">
        <v>148</v>
      </c>
      <c r="EW8" s="71">
        <v>44571078</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152</v>
      </c>
      <c r="C10" s="76" t="s">
        <v>153</v>
      </c>
      <c r="D10" s="76" t="s">
        <v>154</v>
      </c>
      <c r="E10" s="76" t="s">
        <v>155</v>
      </c>
      <c r="F10" s="76" t="s">
        <v>156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2019-01-31T10:23:30Z</cp:lastPrinted>
  <dcterms:created xsi:type="dcterms:W3CDTF">2018-12-07T10:46:12Z</dcterms:created>
  <dcterms:modified xsi:type="dcterms:W3CDTF">2019-02-01T12:36:54Z</dcterms:modified>
  <cp:category/>
</cp:coreProperties>
</file>