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PziAlNXut6CvO6Ir6HrdCmN9UIV149L7ezGZyxgXDFiHbcwI3FCMcnYXOZdsR3YsIEl0EECcW/OTqm9+8kUMQ==" workbookSaltValue="WIu/h9VQb8Gti4kKwnUWjA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76" i="4" l="1"/>
  <c r="BV30" i="4"/>
  <c r="IX52" i="4"/>
  <c r="BV76" i="4"/>
  <c r="FJ52" i="4"/>
  <c r="IX30" i="4"/>
  <c r="FJ30" i="4"/>
  <c r="ML76" i="4"/>
  <c r="BV52" i="4"/>
  <c r="ML52" i="4"/>
  <c r="C11" i="5"/>
  <c r="D11" i="5"/>
  <c r="E11" i="5"/>
  <c r="B11" i="5"/>
  <c r="LJ76" i="4" l="1"/>
  <c r="AT52" i="4"/>
  <c r="EH30" i="4"/>
  <c r="HV76" i="4"/>
  <c r="LJ52" i="4"/>
  <c r="AT30" i="4"/>
  <c r="HV30" i="4"/>
  <c r="HV52" i="4"/>
  <c r="AT76" i="4"/>
  <c r="EH52" i="4"/>
  <c r="AF76" i="4"/>
  <c r="DT52" i="4"/>
  <c r="HH30" i="4"/>
  <c r="KV76" i="4"/>
  <c r="AF52" i="4"/>
  <c r="DT30" i="4"/>
  <c r="AF30" i="4"/>
  <c r="HH52" i="4"/>
  <c r="HH76" i="4"/>
  <c r="KV52" i="4"/>
  <c r="GT52" i="4"/>
  <c r="R76" i="4"/>
  <c r="DF52" i="4"/>
  <c r="GT30" i="4"/>
  <c r="R52" i="4"/>
  <c r="GT76" i="4"/>
  <c r="R30" i="4"/>
  <c r="KH76" i="4"/>
  <c r="DF30" i="4"/>
  <c r="KH52" i="4"/>
  <c r="IJ76" i="4"/>
  <c r="LX52" i="4"/>
  <c r="BH30" i="4"/>
  <c r="IJ52" i="4"/>
  <c r="EV52" i="4"/>
  <c r="LX76" i="4"/>
  <c r="BH52" i="4"/>
  <c r="BH76" i="4"/>
  <c r="IJ30" i="4"/>
  <c r="EV30" i="4"/>
</calcChain>
</file>

<file path=xl/sharedStrings.xml><?xml version="1.0" encoding="utf-8"?>
<sst xmlns="http://schemas.openxmlformats.org/spreadsheetml/2006/main" count="344" uniqueCount="152">
  <si>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</si>
  <si>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</si>
  <si>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</si>
  <si>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</si>
  <si>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</si>
  <si>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</si>
  <si>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</si>
  <si>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</si>
  <si>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</si>
  <si>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</si>
  <si>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</si>
  <si>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</si>
  <si>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</si>
  <si>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</si>
  <si>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</si>
  <si>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</si>
  <si>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</si>
  <si>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</si>
  <si>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</si>
  <si>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</si>
  <si>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</si>
  <si>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</si>
  <si>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</si>
  <si>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</si>
  <si>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</si>
  <si>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</si>
  <si>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</si>
  <si>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</si>
  <si>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</si>
  <si>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</si>
  <si>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</si>
  <si>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</si>
  <si>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</si>
  <si>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</si>
  <si>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</si>
  <si>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</si>
  <si>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</si>
  <si>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</si>
  <si>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</si>
  <si>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</si>
  <si>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</si>
  <si>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</si>
  <si>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</si>
  <si>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</si>
  <si>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</si>
  <si>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</si>
  <si>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</si>
  <si>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</si>
  <si>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</si>
  <si>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</si>
  <si>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</si>
  <si>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</si>
  <si>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</si>
  <si>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</si>
  <si>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</si>
  <si>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</si>
  <si>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</si>
  <si>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</si>
  <si>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</si>
  <si>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</si>
  <si>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</si>
  <si>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</si>
  <si>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</si>
  <si>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</si>
  <si>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</si>
  <si>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</si>
  <si>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</si>
  <si>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</si>
  <si>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</si>
  <si>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</si>
  <si>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</si>
  <si>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</si>
  <si>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</si>
  <si>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</si>
  <si>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</si>
  <si>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</si>
  <si>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</si>
  <si>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</si>
  <si>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</si>
  <si>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</si>
  <si>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</si>
  <si>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</si>
  <si>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</si>
  <si>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</si>
  <si>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</si>
  <si>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</si>
  <si>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</si>
  <si>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</si>
  <si>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</si>
  <si>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</si>
  <si>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</si>
  <si>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</si>
  <si>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</si>
  <si>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</si>
  <si>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</si>
  <si>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</si>
  <si>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</si>
  <si>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</si>
  <si>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</si>
  <si>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</si>
  <si>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</si>
  <si>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</si>
  <si>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</si>
  <si>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</si>
  <si>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</si>
  <si>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</si>
  <si>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</si>
  <si>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</si>
  <si>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</si>
  <si>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</si>
  <si>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</si>
  <si>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</si>
  <si>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</si>
  <si>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</si>
  <si>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</si>
  <si>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</si>
  <si>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</si>
  <si>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</si>
  <si>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</si>
  <si>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</si>
  <si>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</si>
  <si>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</si>
  <si>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</si>
  <si>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</si>
  <si>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</si>
  <si>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</si>
  <si>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</si>
  <si>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</si>
  <si>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</si>
  <si>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</si>
  <si>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</si>
  <si>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</si>
  <si>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湯の山温泉館</t>
  </si>
  <si>
    <t>法非適用</t>
  </si>
  <si>
    <t>観光施設事業</t>
  </si>
  <si>
    <t>休養宿泊施設</t>
  </si>
  <si>
    <t>Ｃ</t>
  </si>
  <si>
    <t>非設置</t>
  </si>
  <si>
    <t>該当数値なし</t>
  </si>
  <si>
    <t>－</t>
  </si>
  <si>
    <t>利用料金制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</si>
  <si>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</si>
  <si>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</si>
  <si>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</si>
  <si>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</si>
  <si>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</si>
  <si>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</si>
  <si>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</si>
  <si>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類似施設平均値と同等程度であり、黒字で推移しています。
②他会計補助金比率
　他会計からの補助金はありません。
③宿泊者１人あたりの他会計補助金額及び④定員稼働率の該当数値はありません。
⑤売上高人件費比率
　平成２６年度からは委託料として計上しているため、人件費数値はありません。
⑥売上高ＧＯＰ比率
　類似施設平均値を大幅に上回っており、改善傾向にあります。
⑦ＥＢＩＴＤＡ
　類似施設平均値を大幅に上回っており、数値は安定しています。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ドウトウ</t>
    </rPh>
    <rPh sb="20" eb="22">
      <t>テイド</t>
    </rPh>
    <rPh sb="26" eb="28">
      <t>クロジ</t>
    </rPh>
    <rPh sb="29" eb="31">
      <t>スイイ</t>
    </rPh>
    <rPh sb="39" eb="40">
      <t>タ</t>
    </rPh>
    <rPh sb="40" eb="42">
      <t>カイケイ</t>
    </rPh>
    <rPh sb="42" eb="45">
      <t>ホジョキン</t>
    </rPh>
    <rPh sb="45" eb="47">
      <t>ヒリツ</t>
    </rPh>
    <rPh sb="49" eb="50">
      <t>タ</t>
    </rPh>
    <rPh sb="50" eb="52">
      <t>カイケイ</t>
    </rPh>
    <rPh sb="55" eb="58">
      <t>ホジョキン</t>
    </rPh>
    <rPh sb="67" eb="70">
      <t>シュクハクシャ</t>
    </rPh>
    <rPh sb="70" eb="72">
      <t>ヒトリ</t>
    </rPh>
    <rPh sb="76" eb="77">
      <t>タ</t>
    </rPh>
    <rPh sb="77" eb="79">
      <t>カイケイ</t>
    </rPh>
    <rPh sb="79" eb="81">
      <t>ホジョ</t>
    </rPh>
    <rPh sb="81" eb="83">
      <t>キンガク</t>
    </rPh>
    <rPh sb="83" eb="84">
      <t>オヨ</t>
    </rPh>
    <rPh sb="86" eb="88">
      <t>テイイン</t>
    </rPh>
    <rPh sb="88" eb="90">
      <t>カドウ</t>
    </rPh>
    <rPh sb="90" eb="91">
      <t>リツ</t>
    </rPh>
    <rPh sb="92" eb="94">
      <t>ガイトウ</t>
    </rPh>
    <rPh sb="94" eb="96">
      <t>スウチ</t>
    </rPh>
    <rPh sb="105" eb="107">
      <t>ウリアゲ</t>
    </rPh>
    <rPh sb="107" eb="108">
      <t>ダカ</t>
    </rPh>
    <rPh sb="108" eb="111">
      <t>ジンケンヒ</t>
    </rPh>
    <rPh sb="111" eb="113">
      <t>ヒリツ</t>
    </rPh>
    <rPh sb="115" eb="117">
      <t>ヘイセイ</t>
    </rPh>
    <rPh sb="119" eb="120">
      <t>ネン</t>
    </rPh>
    <rPh sb="120" eb="121">
      <t>ド</t>
    </rPh>
    <rPh sb="124" eb="127">
      <t>イタクリョウ</t>
    </rPh>
    <rPh sb="130" eb="132">
      <t>ケイジョウ</t>
    </rPh>
    <rPh sb="139" eb="142">
      <t>ジンケンヒ</t>
    </rPh>
    <rPh sb="142" eb="144">
      <t>スウチ</t>
    </rPh>
    <rPh sb="153" eb="155">
      <t>ウリアゲ</t>
    </rPh>
    <rPh sb="155" eb="156">
      <t>ダカ</t>
    </rPh>
    <rPh sb="159" eb="161">
      <t>ヒリツ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3">
      <t>カイゼン</t>
    </rPh>
    <rPh sb="183" eb="185">
      <t>ケイコウ</t>
    </rPh>
    <rPh sb="201" eb="203">
      <t>ルイジ</t>
    </rPh>
    <rPh sb="203" eb="205">
      <t>シセツ</t>
    </rPh>
    <rPh sb="205" eb="208">
      <t>ヘイキンチ</t>
    </rPh>
    <rPh sb="209" eb="211">
      <t>オオハバ</t>
    </rPh>
    <rPh sb="212" eb="214">
      <t>ウワマワ</t>
    </rPh>
    <rPh sb="219" eb="221">
      <t>スウチ</t>
    </rPh>
    <rPh sb="222" eb="224">
      <t>アンテイ</t>
    </rPh>
    <phoneticPr fontId="5"/>
  </si>
  <si>
    <t>⑧有形固定資産減価償却率
　該当数値はありません。
⑨施設の資産価値
　民有地上に設置しており、昭和４８年開業後、現在では施設の老朽化が進んでいます。
⑩設備投資見込額
　今後、老朽化した機器の改修工事のための設備投資を行う見込みです。
⑪累積欠損金比率
　該当数値はありません。
⑫企業債残高対料金収入比率
　企業債残高はありません。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ガイトウ</t>
    </rPh>
    <rPh sb="16" eb="18">
      <t>スウチ</t>
    </rPh>
    <rPh sb="27" eb="29">
      <t>シセツ</t>
    </rPh>
    <rPh sb="30" eb="32">
      <t>シサン</t>
    </rPh>
    <rPh sb="32" eb="34">
      <t>カチ</t>
    </rPh>
    <rPh sb="36" eb="39">
      <t>ミンユウチ</t>
    </rPh>
    <rPh sb="39" eb="40">
      <t>ジョウ</t>
    </rPh>
    <rPh sb="41" eb="43">
      <t>セッチ</t>
    </rPh>
    <rPh sb="48" eb="50">
      <t>ショウワ</t>
    </rPh>
    <rPh sb="52" eb="53">
      <t>ネン</t>
    </rPh>
    <rPh sb="53" eb="56">
      <t>カイギョウゴ</t>
    </rPh>
    <rPh sb="57" eb="59">
      <t>ゲンザイ</t>
    </rPh>
    <rPh sb="61" eb="63">
      <t>シセツ</t>
    </rPh>
    <rPh sb="64" eb="67">
      <t>ロウキュウカ</t>
    </rPh>
    <rPh sb="68" eb="69">
      <t>スス</t>
    </rPh>
    <rPh sb="77" eb="79">
      <t>セツビ</t>
    </rPh>
    <rPh sb="79" eb="81">
      <t>トウシ</t>
    </rPh>
    <rPh sb="81" eb="83">
      <t>ミコ</t>
    </rPh>
    <rPh sb="83" eb="84">
      <t>ガク</t>
    </rPh>
    <rPh sb="86" eb="88">
      <t>コンゴ</t>
    </rPh>
    <rPh sb="89" eb="92">
      <t>ロウキュウカ</t>
    </rPh>
    <rPh sb="94" eb="96">
      <t>キキ</t>
    </rPh>
    <rPh sb="97" eb="99">
      <t>カイシュウ</t>
    </rPh>
    <rPh sb="99" eb="101">
      <t>コウジ</t>
    </rPh>
    <rPh sb="105" eb="107">
      <t>セツビ</t>
    </rPh>
    <rPh sb="107" eb="109">
      <t>トウシ</t>
    </rPh>
    <rPh sb="110" eb="111">
      <t>オコナ</t>
    </rPh>
    <rPh sb="112" eb="114">
      <t>ミコ</t>
    </rPh>
    <rPh sb="120" eb="122">
      <t>ルイセキ</t>
    </rPh>
    <rPh sb="122" eb="125">
      <t>ケッソンキン</t>
    </rPh>
    <rPh sb="125" eb="127">
      <t>ヒリツ</t>
    </rPh>
    <rPh sb="129" eb="131">
      <t>ガイトウ</t>
    </rPh>
    <rPh sb="131" eb="133">
      <t>スウチ</t>
    </rPh>
    <rPh sb="142" eb="144">
      <t>キギョウ</t>
    </rPh>
    <rPh sb="144" eb="145">
      <t>サイ</t>
    </rPh>
    <rPh sb="145" eb="147">
      <t>ザンダカ</t>
    </rPh>
    <rPh sb="147" eb="148">
      <t>タイ</t>
    </rPh>
    <rPh sb="148" eb="150">
      <t>リョウキン</t>
    </rPh>
    <rPh sb="150" eb="152">
      <t>シュウニュウ</t>
    </rPh>
    <rPh sb="152" eb="154">
      <t>ヒリツ</t>
    </rPh>
    <rPh sb="156" eb="158">
      <t>キギョウ</t>
    </rPh>
    <rPh sb="158" eb="159">
      <t>サイ</t>
    </rPh>
    <rPh sb="159" eb="161">
      <t>ザンダカ</t>
    </rPh>
    <phoneticPr fontId="5"/>
  </si>
  <si>
    <t>⑬施設と周辺地域の宿泊客数動向
　宿泊施設ではないため、該当数値はありません。</t>
    <rPh sb="1" eb="3">
      <t>シセツ</t>
    </rPh>
    <rPh sb="4" eb="6">
      <t>シュウヘン</t>
    </rPh>
    <rPh sb="6" eb="8">
      <t>チイキ</t>
    </rPh>
    <rPh sb="9" eb="11">
      <t>シュクハク</t>
    </rPh>
    <rPh sb="11" eb="13">
      <t>キャクスウ</t>
    </rPh>
    <rPh sb="13" eb="15">
      <t>ドウコウ</t>
    </rPh>
    <rPh sb="17" eb="19">
      <t>シュクハク</t>
    </rPh>
    <rPh sb="19" eb="21">
      <t>シセツ</t>
    </rPh>
    <rPh sb="28" eb="30">
      <t>ガイトウ</t>
    </rPh>
    <rPh sb="30" eb="32">
      <t>スウチ</t>
    </rPh>
    <phoneticPr fontId="5"/>
  </si>
  <si>
    <t>　黒字で推移していますが、収支比率はほぼ１００％に近い数値であり、今後は施設老朽化に伴う設備投資も必要と考えられるため、より一層の経営改善及び利用促進の取組を進め、施設の収益性を継続して確保していきます。</t>
    <rPh sb="1" eb="3">
      <t>クロジ</t>
    </rPh>
    <rPh sb="4" eb="6">
      <t>スイイ</t>
    </rPh>
    <rPh sb="13" eb="15">
      <t>シュウシ</t>
    </rPh>
    <rPh sb="15" eb="17">
      <t>ヒリツ</t>
    </rPh>
    <rPh sb="25" eb="26">
      <t>チカ</t>
    </rPh>
    <rPh sb="27" eb="29">
      <t>スウチ</t>
    </rPh>
    <rPh sb="33" eb="35">
      <t>コンゴ</t>
    </rPh>
    <rPh sb="36" eb="38">
      <t>シセツ</t>
    </rPh>
    <rPh sb="38" eb="41">
      <t>ロウキュウカ</t>
    </rPh>
    <rPh sb="42" eb="43">
      <t>トモナ</t>
    </rPh>
    <rPh sb="44" eb="46">
      <t>セツビ</t>
    </rPh>
    <rPh sb="46" eb="48">
      <t>トウシ</t>
    </rPh>
    <rPh sb="49" eb="51">
      <t>ヒツヨウ</t>
    </rPh>
    <rPh sb="52" eb="53">
      <t>カンガ</t>
    </rPh>
    <rPh sb="62" eb="64">
      <t>イッソウ</t>
    </rPh>
    <rPh sb="65" eb="67">
      <t>ケイエイ</t>
    </rPh>
    <rPh sb="67" eb="69">
      <t>カイゼン</t>
    </rPh>
    <rPh sb="69" eb="70">
      <t>オヨ</t>
    </rPh>
    <rPh sb="71" eb="73">
      <t>リヨウ</t>
    </rPh>
    <rPh sb="73" eb="75">
      <t>ソクシン</t>
    </rPh>
    <rPh sb="76" eb="78">
      <t>トリクミ</t>
    </rPh>
    <rPh sb="79" eb="80">
      <t>スス</t>
    </rPh>
    <rPh sb="82" eb="84">
      <t>シセツ</t>
    </rPh>
    <rPh sb="85" eb="88">
      <t>シュウエキセイ</t>
    </rPh>
    <rPh sb="89" eb="91">
      <t>ケイゾク</t>
    </rPh>
    <rPh sb="93" eb="95">
      <t>カクホ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</si>
</sst>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C5-4166-9719-7463891D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1584"/>
        <c:axId val="4429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C5-4166-9719-7463891D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1584"/>
        <c:axId val="44293504"/>
      </c:lineChart>
      <c:dateAx>
        <c:axId val="4429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93504"/>
        <c:crosses val="autoZero"/>
        <c:auto val="1"/>
        <c:lblOffset val="100"/>
        <c:baseTimeUnit val="years"/>
      </c:dateAx>
      <c:valAx>
        <c:axId val="44293504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29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3E-43DE-B475-FF2E70BE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9872"/>
        <c:axId val="443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25.2</c:v>
                </c:pt>
                <c:pt idx="1">
                  <c:v>8</c:v>
                </c:pt>
                <c:pt idx="2">
                  <c:v>5.7</c:v>
                </c:pt>
                <c:pt idx="3">
                  <c:v>34.799999999999997</c:v>
                </c:pt>
                <c:pt idx="4">
                  <c:v>28.4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3E-43DE-B475-FF2E70BE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9872"/>
        <c:axId val="44321792"/>
      </c:lineChart>
      <c:dateAx>
        <c:axId val="443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321792"/>
        <c:crosses val="autoZero"/>
        <c:auto val="1"/>
        <c:lblOffset val="100"/>
        <c:baseTimeUnit val="years"/>
      </c:dateAx>
      <c:valAx>
        <c:axId val="443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31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118.4</c:v>
                </c:pt>
                <c:pt idx="1">
                  <c:v>95.6</c:v>
                </c:pt>
                <c:pt idx="2">
                  <c:v>110.2</c:v>
                </c:pt>
                <c:pt idx="3">
                  <c:v>109.7</c:v>
                </c:pt>
                <c:pt idx="4">
                  <c:v>100.3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4-4C0C-8326-231FCEAA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176"/>
        <c:axId val="444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139.9</c:v>
                </c:pt>
                <c:pt idx="1">
                  <c:v>100.7</c:v>
                </c:pt>
                <c:pt idx="2">
                  <c:v>122.4</c:v>
                </c:pt>
                <c:pt idx="3">
                  <c:v>157.1</c:v>
                </c:pt>
                <c:pt idx="4">
                  <c:v>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44-4C0C-8326-231FCEAA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4176"/>
        <c:axId val="44436096"/>
      </c:lineChart>
      <c:dateAx>
        <c:axId val="4443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36096"/>
        <c:crosses val="autoZero"/>
        <c:auto val="1"/>
        <c:lblOffset val="100"/>
        <c:baseTimeUnit val="years"/>
      </c:dateAx>
      <c:valAx>
        <c:axId val="444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3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2238</c:v>
                </c:pt>
                <c:pt idx="1">
                  <c:v>-646</c:v>
                </c:pt>
                <c:pt idx="2">
                  <c:v>1299</c:v>
                </c:pt>
                <c:pt idx="3">
                  <c:v>1151</c:v>
                </c:pt>
                <c:pt idx="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95-4CAD-B89F-6924CCE5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5040"/>
        <c:axId val="4445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4229</c:v>
                </c:pt>
                <c:pt idx="1">
                  <c:v>773</c:v>
                </c:pt>
                <c:pt idx="2">
                  <c:v>126</c:v>
                </c:pt>
                <c:pt idx="3">
                  <c:v>-4620</c:v>
                </c:pt>
                <c:pt idx="4">
                  <c:v>-16835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95-4CAD-B89F-6924CCE5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5040"/>
        <c:axId val="44456960"/>
      </c:lineChart>
      <c:dateAx>
        <c:axId val="4445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56960"/>
        <c:crosses val="autoZero"/>
        <c:auto val="1"/>
        <c:lblOffset val="100"/>
        <c:baseTimeUnit val="years"/>
      </c:dateAx>
      <c:valAx>
        <c:axId val="4445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45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-19.8</c:v>
                </c:pt>
                <c:pt idx="2">
                  <c:v>-0.7</c:v>
                </c:pt>
                <c:pt idx="3">
                  <c:v>0.7</c:v>
                </c:pt>
                <c:pt idx="4">
                  <c:v>-9.6999999999999993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EF-450C-8413-F1D10F08E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5136"/>
        <c:axId val="4447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18</c:v>
                </c:pt>
                <c:pt idx="1">
                  <c:v>-29.8</c:v>
                </c:pt>
                <c:pt idx="2">
                  <c:v>2.4</c:v>
                </c:pt>
                <c:pt idx="3">
                  <c:v>4</c:v>
                </c:pt>
                <c:pt idx="4">
                  <c:v>-91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EF-450C-8413-F1D10F08E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136"/>
        <c:axId val="44477056"/>
      </c:lineChart>
      <c:dateAx>
        <c:axId val="4447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77056"/>
        <c:crosses val="autoZero"/>
        <c:auto val="1"/>
        <c:lblOffset val="100"/>
        <c:baseTimeUnit val="years"/>
      </c:dateAx>
      <c:valAx>
        <c:axId val="4447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7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9-4987-A689-0B19A0E3E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1136"/>
        <c:axId val="444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17.3</c:v>
                </c:pt>
                <c:pt idx="1">
                  <c:v>10.199999999999999</c:v>
                </c:pt>
                <c:pt idx="2">
                  <c:v>12</c:v>
                </c:pt>
                <c:pt idx="3">
                  <c:v>12.7</c:v>
                </c:pt>
                <c:pt idx="4">
                  <c:v>64.5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B9-4987-A689-0B19A0E3E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1136"/>
        <c:axId val="44493056"/>
      </c:lineChart>
      <c:dateAx>
        <c:axId val="4449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93056"/>
        <c:crosses val="autoZero"/>
        <c:auto val="1"/>
        <c:lblOffset val="100"/>
        <c:baseTimeUnit val="years"/>
      </c:dateAx>
      <c:valAx>
        <c:axId val="444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9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6-499B-B5D6-2B0F4E19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672"/>
        <c:axId val="4457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76-499B-B5D6-2B0F4E19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672"/>
        <c:axId val="44574592"/>
      </c:lineChart>
      <c:dateAx>
        <c:axId val="4457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574592"/>
        <c:crosses val="autoZero"/>
        <c:auto val="1"/>
        <c:lblOffset val="100"/>
        <c:baseTimeUnit val="years"/>
      </c:dateAx>
      <c:valAx>
        <c:axId val="4457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D-4150-9C4D-02DDF83A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6608"/>
        <c:axId val="4461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4D-4150-9C4D-02DDF83A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6608"/>
        <c:axId val="44611072"/>
      </c:lineChart>
      <c:dateAx>
        <c:axId val="4459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11072"/>
        <c:crosses val="autoZero"/>
        <c:auto val="1"/>
        <c:lblOffset val="100"/>
        <c:baseTimeUnit val="years"/>
      </c:dateAx>
      <c:valAx>
        <c:axId val="4461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96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14-4E8B-9A38-2B349112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24128"/>
        <c:axId val="5435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14-4E8B-9A38-2B349112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4128"/>
        <c:axId val="54350208"/>
      </c:lineChart>
      <c:dateAx>
        <c:axId val="4462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350208"/>
        <c:crosses val="autoZero"/>
        <c:auto val="1"/>
        <c:lblOffset val="100"/>
        <c:baseTimeUnit val="years"/>
      </c:dateAx>
      <c:valAx>
        <c:axId val="5435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624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A9-4E14-8899-0FF18A6D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96800"/>
        <c:axId val="5442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A9-4E14-8899-0FF18A6D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96800"/>
        <c:axId val="54423552"/>
      </c:lineChart>
      <c:dateAx>
        <c:axId val="5439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23552"/>
        <c:crosses val="autoZero"/>
        <c:auto val="1"/>
        <c:lblOffset val="100"/>
        <c:baseTimeUnit val="years"/>
      </c:dateAx>
      <c:valAx>
        <c:axId val="5442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396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3B-4584-971F-B0977F8F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7200"/>
        <c:axId val="54468992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3B-4584-971F-B0977F8F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2064"/>
        <c:axId val="54470528"/>
      </c:lineChart>
      <c:dateAx>
        <c:axId val="5446720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4468992"/>
        <c:crosses val="autoZero"/>
        <c:auto val="1"/>
        <c:lblOffset val="100"/>
        <c:baseTimeUnit val="years"/>
      </c:dateAx>
      <c:valAx>
        <c:axId val="5446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4467200"/>
        <c:crosses val="autoZero"/>
        <c:crossBetween val="between"/>
      </c:valAx>
      <c:valAx>
        <c:axId val="54470528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4472064"/>
        <c:crosses val="max"/>
        <c:crossBetween val="between"/>
      </c:valAx>
      <c:dateAx>
        <c:axId val="5447206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54470528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【6,552】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【△10,266】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G68" zoomScaleNormal="100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</row>
    <row r="3" spans="1:387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</row>
    <row r="4" spans="1:387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2" t="str">
        <f>データ!H6&amp;"　"&amp;データ!I6</f>
        <v>広島県広島市　湯の山温泉館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6" t="s">
        <v>6</v>
      </c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 t="s">
        <v>7</v>
      </c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 t="s">
        <v>8</v>
      </c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観光施設事業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休養宿泊施設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Ｃ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4">
        <f>データ!S7</f>
        <v>283</v>
      </c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87" t="str">
        <f>データ!T7</f>
        <v>利用料金制</v>
      </c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 t="str">
        <f>データ!U7</f>
        <v>－</v>
      </c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3"/>
      <c r="NI8" s="89" t="s">
        <v>10</v>
      </c>
      <c r="NJ8" s="90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6" t="s">
        <v>16</v>
      </c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 t="s">
        <v>17</v>
      </c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 t="s">
        <v>18</v>
      </c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3"/>
      <c r="NI9" s="95" t="s">
        <v>19</v>
      </c>
      <c r="NJ9" s="96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7" t="str">
        <f>データ!O7</f>
        <v>該当数値なし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9"/>
      <c r="AQ10" s="97" t="str">
        <f>データ!P7</f>
        <v>該当数値なし</v>
      </c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9"/>
      <c r="CF10" s="100">
        <f>データ!Q7</f>
        <v>327</v>
      </c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2"/>
      <c r="DU10" s="94" t="str">
        <f>データ!R7</f>
        <v>－</v>
      </c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7" t="str">
        <f>データ!V7</f>
        <v>無</v>
      </c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>
        <f>データ!W7</f>
        <v>100</v>
      </c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7" t="str">
        <f>データ!X7</f>
        <v>無</v>
      </c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2"/>
      <c r="NI10" s="103" t="s">
        <v>21</v>
      </c>
      <c r="NJ10" s="104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5" t="s">
        <v>23</v>
      </c>
      <c r="NJ11" s="105"/>
      <c r="NK11" s="105"/>
      <c r="NL11" s="105"/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7" t="s">
        <v>24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7"/>
      <c r="JO14" s="7"/>
      <c r="JP14" s="7"/>
      <c r="JQ14" s="7"/>
      <c r="JR14" s="7"/>
      <c r="JS14" s="7"/>
      <c r="JT14" s="109" t="s">
        <v>25</v>
      </c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7"/>
      <c r="LD14" s="107"/>
      <c r="LE14" s="107"/>
      <c r="LF14" s="107"/>
      <c r="LG14" s="10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107"/>
      <c r="LS14" s="107"/>
      <c r="LT14" s="107"/>
      <c r="LU14" s="107"/>
      <c r="LV14" s="107"/>
      <c r="LW14" s="107"/>
      <c r="LX14" s="107"/>
      <c r="LY14" s="107"/>
      <c r="LZ14" s="107"/>
      <c r="MA14" s="107"/>
      <c r="MB14" s="107"/>
      <c r="MC14" s="107"/>
      <c r="MD14" s="107"/>
      <c r="ME14" s="107"/>
      <c r="MF14" s="107"/>
      <c r="MG14" s="107"/>
      <c r="MH14" s="107"/>
      <c r="MI14" s="107"/>
      <c r="MJ14" s="107"/>
      <c r="MK14" s="107"/>
      <c r="ML14" s="107"/>
      <c r="MM14" s="107"/>
      <c r="MN14" s="107"/>
      <c r="MO14" s="107"/>
      <c r="MP14" s="107"/>
      <c r="MQ14" s="107"/>
      <c r="MR14" s="107"/>
      <c r="MS14" s="107"/>
      <c r="MT14" s="107"/>
      <c r="MU14" s="107"/>
      <c r="MV14" s="107"/>
      <c r="MW14" s="107"/>
      <c r="MX14" s="107"/>
      <c r="MY14" s="107"/>
      <c r="MZ14" s="107"/>
      <c r="NA14" s="107"/>
      <c r="NB14" s="107"/>
      <c r="NC14" s="107"/>
      <c r="ND14" s="107"/>
      <c r="NE14" s="107"/>
      <c r="NF14" s="107"/>
      <c r="NG14" s="110"/>
      <c r="NH14" s="2"/>
      <c r="NI14" s="113" t="s">
        <v>26</v>
      </c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5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20"/>
      <c r="JO15" s="20"/>
      <c r="JP15" s="20"/>
      <c r="JQ15" s="20"/>
      <c r="JR15" s="20"/>
      <c r="JS15" s="20"/>
      <c r="JT15" s="111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12"/>
      <c r="NH15" s="2"/>
      <c r="NI15" s="141" t="s">
        <v>148</v>
      </c>
      <c r="NJ15" s="142"/>
      <c r="NK15" s="142"/>
      <c r="NL15" s="142"/>
      <c r="NM15" s="142"/>
      <c r="NN15" s="142"/>
      <c r="NO15" s="142"/>
      <c r="NP15" s="142"/>
      <c r="NQ15" s="142"/>
      <c r="NR15" s="142"/>
      <c r="NS15" s="142"/>
      <c r="NT15" s="142"/>
      <c r="NU15" s="142"/>
      <c r="NV15" s="142"/>
      <c r="NW15" s="143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41"/>
      <c r="NJ16" s="142"/>
      <c r="NK16" s="142"/>
      <c r="NL16" s="142"/>
      <c r="NM16" s="142"/>
      <c r="NN16" s="142"/>
      <c r="NO16" s="142"/>
      <c r="NP16" s="142"/>
      <c r="NQ16" s="142"/>
      <c r="NR16" s="142"/>
      <c r="NS16" s="142"/>
      <c r="NT16" s="142"/>
      <c r="NU16" s="142"/>
      <c r="NV16" s="142"/>
      <c r="NW16" s="143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41"/>
      <c r="NJ17" s="142"/>
      <c r="NK17" s="142"/>
      <c r="NL17" s="142"/>
      <c r="NM17" s="142"/>
      <c r="NN17" s="142"/>
      <c r="NO17" s="142"/>
      <c r="NP17" s="142"/>
      <c r="NQ17" s="142"/>
      <c r="NR17" s="142"/>
      <c r="NS17" s="142"/>
      <c r="NT17" s="142"/>
      <c r="NU17" s="142"/>
      <c r="NV17" s="142"/>
      <c r="NW17" s="143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41"/>
      <c r="NJ18" s="142"/>
      <c r="NK18" s="142"/>
      <c r="NL18" s="142"/>
      <c r="NM18" s="142"/>
      <c r="NN18" s="142"/>
      <c r="NO18" s="142"/>
      <c r="NP18" s="142"/>
      <c r="NQ18" s="142"/>
      <c r="NR18" s="142"/>
      <c r="NS18" s="142"/>
      <c r="NT18" s="142"/>
      <c r="NU18" s="142"/>
      <c r="NV18" s="142"/>
      <c r="NW18" s="143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41"/>
      <c r="NJ19" s="142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3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41"/>
      <c r="NJ20" s="142"/>
      <c r="NK20" s="142"/>
      <c r="NL20" s="142"/>
      <c r="NM20" s="142"/>
      <c r="NN20" s="142"/>
      <c r="NO20" s="142"/>
      <c r="NP20" s="142"/>
      <c r="NQ20" s="142"/>
      <c r="NR20" s="142"/>
      <c r="NS20" s="142"/>
      <c r="NT20" s="142"/>
      <c r="NU20" s="142"/>
      <c r="NV20" s="142"/>
      <c r="NW20" s="143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41"/>
      <c r="NJ21" s="142"/>
      <c r="NK21" s="142"/>
      <c r="NL21" s="142"/>
      <c r="NM21" s="142"/>
      <c r="NN21" s="142"/>
      <c r="NO21" s="142"/>
      <c r="NP21" s="142"/>
      <c r="NQ21" s="142"/>
      <c r="NR21" s="142"/>
      <c r="NS21" s="142"/>
      <c r="NT21" s="142"/>
      <c r="NU21" s="142"/>
      <c r="NV21" s="142"/>
      <c r="NW21" s="143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41"/>
      <c r="NJ22" s="142"/>
      <c r="NK22" s="142"/>
      <c r="NL22" s="142"/>
      <c r="NM22" s="142"/>
      <c r="NN22" s="142"/>
      <c r="NO22" s="142"/>
      <c r="NP22" s="142"/>
      <c r="NQ22" s="142"/>
      <c r="NR22" s="142"/>
      <c r="NS22" s="142"/>
      <c r="NT22" s="142"/>
      <c r="NU22" s="142"/>
      <c r="NV22" s="142"/>
      <c r="NW22" s="143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41"/>
      <c r="NJ23" s="142"/>
      <c r="NK23" s="142"/>
      <c r="NL23" s="142"/>
      <c r="NM23" s="142"/>
      <c r="NN23" s="142"/>
      <c r="NO23" s="142"/>
      <c r="NP23" s="142"/>
      <c r="NQ23" s="142"/>
      <c r="NR23" s="142"/>
      <c r="NS23" s="142"/>
      <c r="NT23" s="142"/>
      <c r="NU23" s="142"/>
      <c r="NV23" s="142"/>
      <c r="NW23" s="143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41"/>
      <c r="NJ24" s="142"/>
      <c r="NK24" s="142"/>
      <c r="NL24" s="142"/>
      <c r="NM24" s="142"/>
      <c r="NN24" s="142"/>
      <c r="NO24" s="142"/>
      <c r="NP24" s="142"/>
      <c r="NQ24" s="142"/>
      <c r="NR24" s="142"/>
      <c r="NS24" s="142"/>
      <c r="NT24" s="142"/>
      <c r="NU24" s="142"/>
      <c r="NV24" s="142"/>
      <c r="NW24" s="143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41"/>
      <c r="NJ25" s="142"/>
      <c r="NK25" s="142"/>
      <c r="NL25" s="142"/>
      <c r="NM25" s="142"/>
      <c r="NN25" s="142"/>
      <c r="NO25" s="142"/>
      <c r="NP25" s="142"/>
      <c r="NQ25" s="142"/>
      <c r="NR25" s="142"/>
      <c r="NS25" s="142"/>
      <c r="NT25" s="142"/>
      <c r="NU25" s="142"/>
      <c r="NV25" s="142"/>
      <c r="NW25" s="143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41"/>
      <c r="NJ26" s="142"/>
      <c r="NK26" s="142"/>
      <c r="NL26" s="142"/>
      <c r="NM26" s="142"/>
      <c r="NN26" s="142"/>
      <c r="NO26" s="142"/>
      <c r="NP26" s="142"/>
      <c r="NQ26" s="142"/>
      <c r="NR26" s="142"/>
      <c r="NS26" s="142"/>
      <c r="NT26" s="142"/>
      <c r="NU26" s="142"/>
      <c r="NV26" s="142"/>
      <c r="NW26" s="143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41"/>
      <c r="NJ27" s="142"/>
      <c r="NK27" s="142"/>
      <c r="NL27" s="142"/>
      <c r="NM27" s="142"/>
      <c r="NN27" s="142"/>
      <c r="NO27" s="142"/>
      <c r="NP27" s="142"/>
      <c r="NQ27" s="142"/>
      <c r="NR27" s="142"/>
      <c r="NS27" s="142"/>
      <c r="NT27" s="142"/>
      <c r="NU27" s="142"/>
      <c r="NV27" s="142"/>
      <c r="NW27" s="143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41"/>
      <c r="NJ28" s="142"/>
      <c r="NK28" s="142"/>
      <c r="NL28" s="142"/>
      <c r="NM28" s="142"/>
      <c r="NN28" s="142"/>
      <c r="NO28" s="142"/>
      <c r="NP28" s="142"/>
      <c r="NQ28" s="142"/>
      <c r="NR28" s="142"/>
      <c r="NS28" s="142"/>
      <c r="NT28" s="142"/>
      <c r="NU28" s="142"/>
      <c r="NV28" s="142"/>
      <c r="NW28" s="143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41"/>
      <c r="NJ29" s="142"/>
      <c r="NK29" s="142"/>
      <c r="NL29" s="142"/>
      <c r="NM29" s="142"/>
      <c r="NN29" s="142"/>
      <c r="NO29" s="142"/>
      <c r="NP29" s="142"/>
      <c r="NQ29" s="142"/>
      <c r="NR29" s="142"/>
      <c r="NS29" s="142"/>
      <c r="NT29" s="142"/>
      <c r="NU29" s="142"/>
      <c r="NV29" s="142"/>
      <c r="NW29" s="143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16">
        <f>データ!$B$11</f>
        <v>41275</v>
      </c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>
        <f>データ!$C$11</f>
        <v>41640</v>
      </c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>
        <f>データ!$D$11</f>
        <v>42005</v>
      </c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>
        <f>データ!$E$11</f>
        <v>42370</v>
      </c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>
        <f>データ!$F$11</f>
        <v>42736</v>
      </c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16">
        <f>データ!$B$11</f>
        <v>41275</v>
      </c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>
        <f>データ!$C$11</f>
        <v>41640</v>
      </c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>
        <f>データ!$D$11</f>
        <v>42005</v>
      </c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>
        <f>データ!$E$11</f>
        <v>42370</v>
      </c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>
        <f>データ!$F$11</f>
        <v>42736</v>
      </c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16">
        <f>データ!$B$11</f>
        <v>41275</v>
      </c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>
        <f>データ!$C$11</f>
        <v>41640</v>
      </c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>
        <f>データ!$D$11</f>
        <v>42005</v>
      </c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>
        <f>データ!$E$11</f>
        <v>42370</v>
      </c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  <c r="IW30" s="116"/>
      <c r="IX30" s="116">
        <f>データ!$F$11</f>
        <v>42736</v>
      </c>
      <c r="IY30" s="116"/>
      <c r="IZ30" s="116"/>
      <c r="JA30" s="116"/>
      <c r="JB30" s="116"/>
      <c r="JC30" s="116"/>
      <c r="JD30" s="116"/>
      <c r="JE30" s="116"/>
      <c r="JF30" s="116"/>
      <c r="JG30" s="116"/>
      <c r="JH30" s="116"/>
      <c r="JI30" s="116"/>
      <c r="JJ30" s="116"/>
      <c r="JK30" s="116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44"/>
      <c r="NJ30" s="145"/>
      <c r="NK30" s="145"/>
      <c r="NL30" s="145"/>
      <c r="NM30" s="145"/>
      <c r="NN30" s="145"/>
      <c r="NO30" s="145"/>
      <c r="NP30" s="145"/>
      <c r="NQ30" s="145"/>
      <c r="NR30" s="145"/>
      <c r="NS30" s="145"/>
      <c r="NT30" s="145"/>
      <c r="NU30" s="145"/>
      <c r="NV30" s="145"/>
      <c r="NW30" s="146"/>
    </row>
    <row r="31" spans="1:387" ht="13.5" customHeight="1" x14ac:dyDescent="0.15">
      <c r="A31" s="2"/>
      <c r="B31" s="21"/>
      <c r="C31" s="4"/>
      <c r="D31" s="4"/>
      <c r="E31" s="4"/>
      <c r="F31" s="4"/>
      <c r="I31" s="117" t="s">
        <v>27</v>
      </c>
      <c r="J31" s="117"/>
      <c r="K31" s="117"/>
      <c r="L31" s="117"/>
      <c r="M31" s="117"/>
      <c r="N31" s="117"/>
      <c r="O31" s="117"/>
      <c r="P31" s="117"/>
      <c r="Q31" s="117"/>
      <c r="R31" s="118">
        <f>データ!Y7</f>
        <v>118.4</v>
      </c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>
        <f>データ!Z7</f>
        <v>95.6</v>
      </c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>
        <f>データ!AA7</f>
        <v>110.2</v>
      </c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>
        <f>データ!AB7</f>
        <v>109.7</v>
      </c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>
        <f>データ!AC7</f>
        <v>100.3</v>
      </c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17" t="s">
        <v>27</v>
      </c>
      <c r="CX31" s="117"/>
      <c r="CY31" s="117"/>
      <c r="CZ31" s="117"/>
      <c r="DA31" s="117"/>
      <c r="DB31" s="117"/>
      <c r="DC31" s="117"/>
      <c r="DD31" s="117"/>
      <c r="DE31" s="117"/>
      <c r="DF31" s="118">
        <f>データ!AJ7</f>
        <v>0</v>
      </c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>
        <f>データ!AK7</f>
        <v>0</v>
      </c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>
        <f>データ!AL7</f>
        <v>0</v>
      </c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>
        <f>データ!AM7</f>
        <v>0</v>
      </c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>
        <f>データ!AN7</f>
        <v>0</v>
      </c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17" t="s">
        <v>27</v>
      </c>
      <c r="GL31" s="117"/>
      <c r="GM31" s="117"/>
      <c r="GN31" s="117"/>
      <c r="GO31" s="117"/>
      <c r="GP31" s="117"/>
      <c r="GQ31" s="117"/>
      <c r="GR31" s="117"/>
      <c r="GS31" s="117"/>
      <c r="GT31" s="119" t="str">
        <f>データ!AU7</f>
        <v>-</v>
      </c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 t="str">
        <f>データ!AV7</f>
        <v>-</v>
      </c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 t="str">
        <f>データ!AW7</f>
        <v>-</v>
      </c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 t="str">
        <f>データ!AX7</f>
        <v>-</v>
      </c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  <c r="IU31" s="119"/>
      <c r="IV31" s="119"/>
      <c r="IW31" s="119"/>
      <c r="IX31" s="119" t="str">
        <f>データ!AY7</f>
        <v>-</v>
      </c>
      <c r="IY31" s="119"/>
      <c r="IZ31" s="119"/>
      <c r="JA31" s="119"/>
      <c r="JB31" s="119"/>
      <c r="JC31" s="119"/>
      <c r="JD31" s="119"/>
      <c r="JE31" s="119"/>
      <c r="JF31" s="119"/>
      <c r="JG31" s="119"/>
      <c r="JH31" s="119"/>
      <c r="JI31" s="119"/>
      <c r="JJ31" s="119"/>
      <c r="JK31" s="119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3" t="s">
        <v>28</v>
      </c>
      <c r="NJ31" s="114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5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17" t="s">
        <v>29</v>
      </c>
      <c r="J32" s="117"/>
      <c r="K32" s="117"/>
      <c r="L32" s="117"/>
      <c r="M32" s="117"/>
      <c r="N32" s="117"/>
      <c r="O32" s="117"/>
      <c r="P32" s="117"/>
      <c r="Q32" s="117"/>
      <c r="R32" s="118">
        <f>データ!AD7</f>
        <v>139.9</v>
      </c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>
        <f>データ!AE7</f>
        <v>100.7</v>
      </c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>
        <f>データ!AF7</f>
        <v>122.4</v>
      </c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>
        <f>データ!AG7</f>
        <v>157.1</v>
      </c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>
        <f>データ!AH7</f>
        <v>103</v>
      </c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17" t="s">
        <v>29</v>
      </c>
      <c r="CX32" s="117"/>
      <c r="CY32" s="117"/>
      <c r="CZ32" s="117"/>
      <c r="DA32" s="117"/>
      <c r="DB32" s="117"/>
      <c r="DC32" s="117"/>
      <c r="DD32" s="117"/>
      <c r="DE32" s="117"/>
      <c r="DF32" s="118">
        <f>データ!AO7</f>
        <v>25.2</v>
      </c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>
        <f>データ!AP7</f>
        <v>8</v>
      </c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>
        <f>データ!AQ7</f>
        <v>5.7</v>
      </c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>
        <f>データ!AR7</f>
        <v>34.799999999999997</v>
      </c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>
        <f>データ!AS7</f>
        <v>28.4</v>
      </c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17" t="s">
        <v>29</v>
      </c>
      <c r="GL32" s="117"/>
      <c r="GM32" s="117"/>
      <c r="GN32" s="117"/>
      <c r="GO32" s="117"/>
      <c r="GP32" s="117"/>
      <c r="GQ32" s="117"/>
      <c r="GR32" s="117"/>
      <c r="GS32" s="117"/>
      <c r="GT32" s="119" t="str">
        <f>データ!AZ7</f>
        <v>-</v>
      </c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 t="str">
        <f>データ!BA7</f>
        <v>-</v>
      </c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 t="str">
        <f>データ!BB7</f>
        <v>-</v>
      </c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 t="str">
        <f>データ!BC7</f>
        <v>-</v>
      </c>
      <c r="IK32" s="119"/>
      <c r="IL32" s="119"/>
      <c r="IM32" s="119"/>
      <c r="IN32" s="119"/>
      <c r="IO32" s="119"/>
      <c r="IP32" s="119"/>
      <c r="IQ32" s="119"/>
      <c r="IR32" s="119"/>
      <c r="IS32" s="119"/>
      <c r="IT32" s="119"/>
      <c r="IU32" s="119"/>
      <c r="IV32" s="119"/>
      <c r="IW32" s="119"/>
      <c r="IX32" s="119" t="str">
        <f>データ!BD7</f>
        <v>-</v>
      </c>
      <c r="IY32" s="119"/>
      <c r="IZ32" s="119"/>
      <c r="JA32" s="119"/>
      <c r="JB32" s="119"/>
      <c r="JC32" s="119"/>
      <c r="JD32" s="119"/>
      <c r="JE32" s="119"/>
      <c r="JF32" s="119"/>
      <c r="JG32" s="119"/>
      <c r="JH32" s="119"/>
      <c r="JI32" s="119"/>
      <c r="JJ32" s="119"/>
      <c r="JK32" s="119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41" t="s">
        <v>149</v>
      </c>
      <c r="NJ32" s="142"/>
      <c r="NK32" s="142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142"/>
      <c r="NW32" s="143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41"/>
      <c r="NJ33" s="142"/>
      <c r="NK33" s="142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142"/>
      <c r="NW33" s="143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120" t="s">
        <v>30</v>
      </c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4"/>
      <c r="CN34" s="4"/>
      <c r="CO34" s="4"/>
      <c r="CP34" s="4"/>
      <c r="CQ34" s="4"/>
      <c r="CR34" s="4"/>
      <c r="CS34" s="4"/>
      <c r="CT34" s="4"/>
      <c r="CU34" s="4"/>
      <c r="CV34" s="120" t="s">
        <v>31</v>
      </c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23"/>
      <c r="GB34" s="23"/>
      <c r="GC34" s="23"/>
      <c r="GD34" s="23"/>
      <c r="GE34" s="23"/>
      <c r="GF34" s="23"/>
      <c r="GG34" s="23"/>
      <c r="GH34" s="23"/>
      <c r="GI34" s="23"/>
      <c r="GJ34" s="120" t="s">
        <v>32</v>
      </c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0"/>
      <c r="IZ34" s="120"/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0"/>
      <c r="JO34" s="4"/>
      <c r="JP34" s="4"/>
      <c r="JQ34" s="4"/>
      <c r="JR34" s="4"/>
      <c r="JS34" s="4"/>
      <c r="JT34" s="121" t="s">
        <v>33</v>
      </c>
      <c r="JU34" s="120"/>
      <c r="JV34" s="120"/>
      <c r="JW34" s="120"/>
      <c r="JX34" s="120"/>
      <c r="JY34" s="120"/>
      <c r="JZ34" s="120"/>
      <c r="KA34" s="120"/>
      <c r="KB34" s="120"/>
      <c r="KC34" s="120"/>
      <c r="KD34" s="120"/>
      <c r="KE34" s="12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0"/>
      <c r="LY34" s="120"/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0"/>
      <c r="MN34" s="120"/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0"/>
      <c r="NC34" s="120"/>
      <c r="ND34" s="120"/>
      <c r="NE34" s="120"/>
      <c r="NF34" s="120"/>
      <c r="NG34" s="122"/>
      <c r="NH34" s="2"/>
      <c r="NI34" s="141"/>
      <c r="NJ34" s="142"/>
      <c r="NK34" s="142"/>
      <c r="NL34" s="142"/>
      <c r="NM34" s="142"/>
      <c r="NN34" s="142"/>
      <c r="NO34" s="142"/>
      <c r="NP34" s="142"/>
      <c r="NQ34" s="142"/>
      <c r="NR34" s="142"/>
      <c r="NS34" s="142"/>
      <c r="NT34" s="142"/>
      <c r="NU34" s="142"/>
      <c r="NV34" s="142"/>
      <c r="NW34" s="143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4"/>
      <c r="CN35" s="4"/>
      <c r="CO35" s="4"/>
      <c r="CP35" s="4"/>
      <c r="CQ35" s="4"/>
      <c r="CR35" s="4"/>
      <c r="CS35" s="4"/>
      <c r="CT35" s="4"/>
      <c r="CU35" s="4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23"/>
      <c r="GB35" s="23"/>
      <c r="GC35" s="23"/>
      <c r="GD35" s="23"/>
      <c r="GE35" s="23"/>
      <c r="GF35" s="23"/>
      <c r="GG35" s="23"/>
      <c r="GH35" s="23"/>
      <c r="GI35" s="23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4"/>
      <c r="JP35" s="4"/>
      <c r="JQ35" s="4"/>
      <c r="JR35" s="4"/>
      <c r="JS35" s="4"/>
      <c r="JT35" s="103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23"/>
      <c r="NH35" s="2"/>
      <c r="NI35" s="141"/>
      <c r="NJ35" s="142"/>
      <c r="NK35" s="142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142"/>
      <c r="NW35" s="143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41"/>
      <c r="NJ36" s="142"/>
      <c r="NK36" s="142"/>
      <c r="NL36" s="142"/>
      <c r="NM36" s="142"/>
      <c r="NN36" s="142"/>
      <c r="NO36" s="142"/>
      <c r="NP36" s="142"/>
      <c r="NQ36" s="142"/>
      <c r="NR36" s="142"/>
      <c r="NS36" s="142"/>
      <c r="NT36" s="142"/>
      <c r="NU36" s="142"/>
      <c r="NV36" s="142"/>
      <c r="NW36" s="143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41"/>
      <c r="NJ37" s="142"/>
      <c r="NK37" s="142"/>
      <c r="NL37" s="142"/>
      <c r="NM37" s="142"/>
      <c r="NN37" s="142"/>
      <c r="NO37" s="142"/>
      <c r="NP37" s="142"/>
      <c r="NQ37" s="142"/>
      <c r="NR37" s="142"/>
      <c r="NS37" s="142"/>
      <c r="NT37" s="142"/>
      <c r="NU37" s="142"/>
      <c r="NV37" s="142"/>
      <c r="NW37" s="143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41"/>
      <c r="NJ38" s="142"/>
      <c r="NK38" s="142"/>
      <c r="NL38" s="142"/>
      <c r="NM38" s="142"/>
      <c r="NN38" s="142"/>
      <c r="NO38" s="142"/>
      <c r="NP38" s="142"/>
      <c r="NQ38" s="142"/>
      <c r="NR38" s="142"/>
      <c r="NS38" s="142"/>
      <c r="NT38" s="142"/>
      <c r="NU38" s="142"/>
      <c r="NV38" s="142"/>
      <c r="NW38" s="143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41"/>
      <c r="NJ39" s="142"/>
      <c r="NK39" s="142"/>
      <c r="NL39" s="142"/>
      <c r="NM39" s="142"/>
      <c r="NN39" s="142"/>
      <c r="NO39" s="142"/>
      <c r="NP39" s="142"/>
      <c r="NQ39" s="142"/>
      <c r="NR39" s="142"/>
      <c r="NS39" s="142"/>
      <c r="NT39" s="142"/>
      <c r="NU39" s="142"/>
      <c r="NV39" s="142"/>
      <c r="NW39" s="143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41"/>
      <c r="NJ40" s="142"/>
      <c r="NK40" s="142"/>
      <c r="NL40" s="142"/>
      <c r="NM40" s="142"/>
      <c r="NN40" s="142"/>
      <c r="NO40" s="142"/>
      <c r="NP40" s="142"/>
      <c r="NQ40" s="142"/>
      <c r="NR40" s="142"/>
      <c r="NS40" s="142"/>
      <c r="NT40" s="142"/>
      <c r="NU40" s="142"/>
      <c r="NV40" s="142"/>
      <c r="NW40" s="143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41"/>
      <c r="NJ41" s="142"/>
      <c r="NK41" s="142"/>
      <c r="NL41" s="142"/>
      <c r="NM41" s="142"/>
      <c r="NN41" s="142"/>
      <c r="NO41" s="142"/>
      <c r="NP41" s="142"/>
      <c r="NQ41" s="142"/>
      <c r="NR41" s="142"/>
      <c r="NS41" s="142"/>
      <c r="NT41" s="142"/>
      <c r="NU41" s="142"/>
      <c r="NV41" s="142"/>
      <c r="NW41" s="143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41"/>
      <c r="NJ42" s="142"/>
      <c r="NK42" s="142"/>
      <c r="NL42" s="142"/>
      <c r="NM42" s="142"/>
      <c r="NN42" s="142"/>
      <c r="NO42" s="142"/>
      <c r="NP42" s="142"/>
      <c r="NQ42" s="142"/>
      <c r="NR42" s="142"/>
      <c r="NS42" s="142"/>
      <c r="NT42" s="142"/>
      <c r="NU42" s="142"/>
      <c r="NV42" s="142"/>
      <c r="NW42" s="143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41"/>
      <c r="NJ43" s="142"/>
      <c r="NK43" s="142"/>
      <c r="NL43" s="142"/>
      <c r="NM43" s="142"/>
      <c r="NN43" s="142"/>
      <c r="NO43" s="142"/>
      <c r="NP43" s="142"/>
      <c r="NQ43" s="142"/>
      <c r="NR43" s="142"/>
      <c r="NS43" s="142"/>
      <c r="NT43" s="142"/>
      <c r="NU43" s="142"/>
      <c r="NV43" s="142"/>
      <c r="NW43" s="143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41"/>
      <c r="NJ44" s="142"/>
      <c r="NK44" s="142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42"/>
      <c r="NW44" s="143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41"/>
      <c r="NJ45" s="142"/>
      <c r="NK45" s="142"/>
      <c r="NL45" s="142"/>
      <c r="NM45" s="142"/>
      <c r="NN45" s="142"/>
      <c r="NO45" s="142"/>
      <c r="NP45" s="142"/>
      <c r="NQ45" s="142"/>
      <c r="NR45" s="142"/>
      <c r="NS45" s="142"/>
      <c r="NT45" s="142"/>
      <c r="NU45" s="142"/>
      <c r="NV45" s="142"/>
      <c r="NW45" s="143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41"/>
      <c r="NJ46" s="142"/>
      <c r="NK46" s="142"/>
      <c r="NL46" s="142"/>
      <c r="NM46" s="142"/>
      <c r="NN46" s="142"/>
      <c r="NO46" s="142"/>
      <c r="NP46" s="142"/>
      <c r="NQ46" s="142"/>
      <c r="NR46" s="142"/>
      <c r="NS46" s="142"/>
      <c r="NT46" s="142"/>
      <c r="NU46" s="142"/>
      <c r="NV46" s="142"/>
      <c r="NW46" s="143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44"/>
      <c r="NJ47" s="145"/>
      <c r="NK47" s="145"/>
      <c r="NL47" s="145"/>
      <c r="NM47" s="145"/>
      <c r="NN47" s="145"/>
      <c r="NO47" s="145"/>
      <c r="NP47" s="145"/>
      <c r="NQ47" s="145"/>
      <c r="NR47" s="145"/>
      <c r="NS47" s="145"/>
      <c r="NT47" s="145"/>
      <c r="NU47" s="145"/>
      <c r="NV47" s="145"/>
      <c r="NW47" s="146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3" t="s">
        <v>34</v>
      </c>
      <c r="NJ48" s="114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5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41" t="s">
        <v>150</v>
      </c>
      <c r="NJ49" s="142"/>
      <c r="NK49" s="142"/>
      <c r="NL49" s="142"/>
      <c r="NM49" s="142"/>
      <c r="NN49" s="142"/>
      <c r="NO49" s="142"/>
      <c r="NP49" s="142"/>
      <c r="NQ49" s="142"/>
      <c r="NR49" s="142"/>
      <c r="NS49" s="142"/>
      <c r="NT49" s="142"/>
      <c r="NU49" s="142"/>
      <c r="NV49" s="142"/>
      <c r="NW49" s="143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41"/>
      <c r="NJ50" s="142"/>
      <c r="NK50" s="142"/>
      <c r="NL50" s="142"/>
      <c r="NM50" s="142"/>
      <c r="NN50" s="142"/>
      <c r="NO50" s="142"/>
      <c r="NP50" s="142"/>
      <c r="NQ50" s="142"/>
      <c r="NR50" s="142"/>
      <c r="NS50" s="142"/>
      <c r="NT50" s="142"/>
      <c r="NU50" s="142"/>
      <c r="NV50" s="142"/>
      <c r="NW50" s="143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41"/>
      <c r="NJ51" s="142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3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16">
        <f>データ!$B$11</f>
        <v>41275</v>
      </c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>
        <f>データ!$C$11</f>
        <v>41640</v>
      </c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>
        <f>データ!$D$11</f>
        <v>42005</v>
      </c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>
        <f>データ!$E$11</f>
        <v>42370</v>
      </c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>
        <f>データ!$F$11</f>
        <v>42736</v>
      </c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16">
        <f>データ!$B$11</f>
        <v>41275</v>
      </c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>
        <f>データ!$C$11</f>
        <v>41640</v>
      </c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>
        <f>データ!$D$11</f>
        <v>42005</v>
      </c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>
        <f>データ!$E$11</f>
        <v>42370</v>
      </c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>
        <f>データ!$F$11</f>
        <v>42736</v>
      </c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16">
        <f>データ!$B$11</f>
        <v>41275</v>
      </c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>
        <f>データ!$C$11</f>
        <v>41640</v>
      </c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>
        <f>データ!$D$11</f>
        <v>42005</v>
      </c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>
        <f>データ!$E$11</f>
        <v>42370</v>
      </c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  <c r="IW52" s="116"/>
      <c r="IX52" s="116">
        <f>データ!$F$11</f>
        <v>42736</v>
      </c>
      <c r="IY52" s="116"/>
      <c r="IZ52" s="116"/>
      <c r="JA52" s="116"/>
      <c r="JB52" s="116"/>
      <c r="JC52" s="116"/>
      <c r="JD52" s="116"/>
      <c r="JE52" s="116"/>
      <c r="JF52" s="116"/>
      <c r="JG52" s="116"/>
      <c r="JH52" s="116"/>
      <c r="JI52" s="116"/>
      <c r="JJ52" s="116"/>
      <c r="JK52" s="116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16">
        <f>データ!$B$11</f>
        <v>41275</v>
      </c>
      <c r="KI52" s="116"/>
      <c r="KJ52" s="116"/>
      <c r="KK52" s="116"/>
      <c r="KL52" s="116"/>
      <c r="KM52" s="116"/>
      <c r="KN52" s="116"/>
      <c r="KO52" s="116"/>
      <c r="KP52" s="116"/>
      <c r="KQ52" s="116"/>
      <c r="KR52" s="116"/>
      <c r="KS52" s="116"/>
      <c r="KT52" s="116"/>
      <c r="KU52" s="116"/>
      <c r="KV52" s="116">
        <f>データ!$C$11</f>
        <v>41640</v>
      </c>
      <c r="KW52" s="116"/>
      <c r="KX52" s="116"/>
      <c r="KY52" s="116"/>
      <c r="KZ52" s="116"/>
      <c r="LA52" s="116"/>
      <c r="LB52" s="116"/>
      <c r="LC52" s="116"/>
      <c r="LD52" s="116"/>
      <c r="LE52" s="116"/>
      <c r="LF52" s="116"/>
      <c r="LG52" s="116"/>
      <c r="LH52" s="116"/>
      <c r="LI52" s="116"/>
      <c r="LJ52" s="116">
        <f>データ!$D$11</f>
        <v>42005</v>
      </c>
      <c r="LK52" s="116"/>
      <c r="LL52" s="116"/>
      <c r="LM52" s="116"/>
      <c r="LN52" s="116"/>
      <c r="LO52" s="116"/>
      <c r="LP52" s="116"/>
      <c r="LQ52" s="116"/>
      <c r="LR52" s="116"/>
      <c r="LS52" s="116"/>
      <c r="LT52" s="116"/>
      <c r="LU52" s="116"/>
      <c r="LV52" s="116"/>
      <c r="LW52" s="116"/>
      <c r="LX52" s="116">
        <f>データ!$E$11</f>
        <v>42370</v>
      </c>
      <c r="LY52" s="116"/>
      <c r="LZ52" s="116"/>
      <c r="MA52" s="116"/>
      <c r="MB52" s="116"/>
      <c r="MC52" s="116"/>
      <c r="MD52" s="116"/>
      <c r="ME52" s="116"/>
      <c r="MF52" s="116"/>
      <c r="MG52" s="116"/>
      <c r="MH52" s="116"/>
      <c r="MI52" s="116"/>
      <c r="MJ52" s="116"/>
      <c r="MK52" s="116"/>
      <c r="ML52" s="116">
        <f>データ!$F$11</f>
        <v>42736</v>
      </c>
      <c r="MM52" s="116"/>
      <c r="MN52" s="116"/>
      <c r="MO52" s="116"/>
      <c r="MP52" s="116"/>
      <c r="MQ52" s="116"/>
      <c r="MR52" s="116"/>
      <c r="MS52" s="116"/>
      <c r="MT52" s="116"/>
      <c r="MU52" s="116"/>
      <c r="MV52" s="116"/>
      <c r="MW52" s="116"/>
      <c r="MX52" s="116"/>
      <c r="MY52" s="116"/>
      <c r="MZ52" s="4"/>
      <c r="NA52" s="4"/>
      <c r="NB52" s="4"/>
      <c r="NC52" s="4"/>
      <c r="ND52" s="4"/>
      <c r="NE52" s="4"/>
      <c r="NF52" s="4"/>
      <c r="NG52" s="22"/>
      <c r="NH52" s="2"/>
      <c r="NI52" s="141"/>
      <c r="NJ52" s="142"/>
      <c r="NK52" s="142"/>
      <c r="NL52" s="142"/>
      <c r="NM52" s="142"/>
      <c r="NN52" s="142"/>
      <c r="NO52" s="142"/>
      <c r="NP52" s="142"/>
      <c r="NQ52" s="142"/>
      <c r="NR52" s="142"/>
      <c r="NS52" s="142"/>
      <c r="NT52" s="142"/>
      <c r="NU52" s="142"/>
      <c r="NV52" s="142"/>
      <c r="NW52" s="143"/>
    </row>
    <row r="53" spans="1:387" ht="13.5" customHeight="1" x14ac:dyDescent="0.15">
      <c r="A53" s="2"/>
      <c r="B53" s="21"/>
      <c r="C53" s="4"/>
      <c r="D53" s="4"/>
      <c r="E53" s="4"/>
      <c r="F53" s="4"/>
      <c r="I53" s="117" t="s">
        <v>27</v>
      </c>
      <c r="J53" s="117"/>
      <c r="K53" s="117"/>
      <c r="L53" s="117"/>
      <c r="M53" s="117"/>
      <c r="N53" s="117"/>
      <c r="O53" s="117"/>
      <c r="P53" s="117"/>
      <c r="Q53" s="117"/>
      <c r="R53" s="118" t="str">
        <f>データ!BF7</f>
        <v>-</v>
      </c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 t="str">
        <f>データ!BG7</f>
        <v>-</v>
      </c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 t="str">
        <f>データ!BH7</f>
        <v>-</v>
      </c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 t="str">
        <f>データ!BI7</f>
        <v>-</v>
      </c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 t="str">
        <f>データ!BJ7</f>
        <v>-</v>
      </c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17" t="s">
        <v>27</v>
      </c>
      <c r="CX53" s="117"/>
      <c r="CY53" s="117"/>
      <c r="CZ53" s="117"/>
      <c r="DA53" s="117"/>
      <c r="DB53" s="117"/>
      <c r="DC53" s="117"/>
      <c r="DD53" s="117"/>
      <c r="DE53" s="117"/>
      <c r="DF53" s="118">
        <f>データ!BQ7</f>
        <v>37.6</v>
      </c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>
        <f>データ!BR7</f>
        <v>0</v>
      </c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>
        <f>データ!BS7</f>
        <v>0</v>
      </c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>
        <f>データ!BT7</f>
        <v>0</v>
      </c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>
        <f>データ!BU7</f>
        <v>0</v>
      </c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17" t="s">
        <v>27</v>
      </c>
      <c r="GL53" s="117"/>
      <c r="GM53" s="117"/>
      <c r="GN53" s="117"/>
      <c r="GO53" s="117"/>
      <c r="GP53" s="117"/>
      <c r="GQ53" s="117"/>
      <c r="GR53" s="117"/>
      <c r="GS53" s="117"/>
      <c r="GT53" s="118">
        <f>データ!CB7</f>
        <v>3.2</v>
      </c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>
        <f>データ!CC7</f>
        <v>-19.8</v>
      </c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>
        <f>データ!CD7</f>
        <v>-0.7</v>
      </c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>
        <f>データ!CE7</f>
        <v>0.7</v>
      </c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>
        <f>データ!CF7</f>
        <v>-9.6999999999999993</v>
      </c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17" t="s">
        <v>27</v>
      </c>
      <c r="JZ53" s="117"/>
      <c r="KA53" s="117"/>
      <c r="KB53" s="117"/>
      <c r="KC53" s="117"/>
      <c r="KD53" s="117"/>
      <c r="KE53" s="117"/>
      <c r="KF53" s="117"/>
      <c r="KG53" s="117"/>
      <c r="KH53" s="119">
        <f>データ!CM7</f>
        <v>2238</v>
      </c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>
        <f>データ!CN7</f>
        <v>-646</v>
      </c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/>
      <c r="LI53" s="119"/>
      <c r="LJ53" s="119">
        <f>データ!CO7</f>
        <v>1299</v>
      </c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>
        <f>データ!CP7</f>
        <v>1151</v>
      </c>
      <c r="LY53" s="119"/>
      <c r="LZ53" s="119"/>
      <c r="MA53" s="119"/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>
        <f>データ!CQ7</f>
        <v>32</v>
      </c>
      <c r="MM53" s="119"/>
      <c r="MN53" s="119"/>
      <c r="MO53" s="119"/>
      <c r="MP53" s="119"/>
      <c r="MQ53" s="119"/>
      <c r="MR53" s="119"/>
      <c r="MS53" s="119"/>
      <c r="MT53" s="119"/>
      <c r="MU53" s="119"/>
      <c r="MV53" s="119"/>
      <c r="MW53" s="119"/>
      <c r="MX53" s="119"/>
      <c r="MY53" s="119"/>
      <c r="MZ53" s="4"/>
      <c r="NA53" s="4"/>
      <c r="NB53" s="4"/>
      <c r="NC53" s="4"/>
      <c r="ND53" s="4"/>
      <c r="NE53" s="4"/>
      <c r="NF53" s="4"/>
      <c r="NG53" s="22"/>
      <c r="NH53" s="2"/>
      <c r="NI53" s="141"/>
      <c r="NJ53" s="142"/>
      <c r="NK53" s="142"/>
      <c r="NL53" s="142"/>
      <c r="NM53" s="142"/>
      <c r="NN53" s="142"/>
      <c r="NO53" s="142"/>
      <c r="NP53" s="142"/>
      <c r="NQ53" s="142"/>
      <c r="NR53" s="142"/>
      <c r="NS53" s="142"/>
      <c r="NT53" s="142"/>
      <c r="NU53" s="142"/>
      <c r="NV53" s="142"/>
      <c r="NW53" s="143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17" t="s">
        <v>29</v>
      </c>
      <c r="J54" s="117"/>
      <c r="K54" s="117"/>
      <c r="L54" s="117"/>
      <c r="M54" s="117"/>
      <c r="N54" s="117"/>
      <c r="O54" s="117"/>
      <c r="P54" s="117"/>
      <c r="Q54" s="117"/>
      <c r="R54" s="118" t="str">
        <f>データ!BK7</f>
        <v>-</v>
      </c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 t="str">
        <f>データ!BL7</f>
        <v>-</v>
      </c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 t="str">
        <f>データ!BM7</f>
        <v>-</v>
      </c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 t="str">
        <f>データ!BN7</f>
        <v>-</v>
      </c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 t="str">
        <f>データ!BO7</f>
        <v>-</v>
      </c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17" t="s">
        <v>29</v>
      </c>
      <c r="CX54" s="117"/>
      <c r="CY54" s="117"/>
      <c r="CZ54" s="117"/>
      <c r="DA54" s="117"/>
      <c r="DB54" s="117"/>
      <c r="DC54" s="117"/>
      <c r="DD54" s="117"/>
      <c r="DE54" s="117"/>
      <c r="DF54" s="118">
        <f>データ!BV7</f>
        <v>17.3</v>
      </c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>
        <f>データ!BW7</f>
        <v>10.199999999999999</v>
      </c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>
        <f>データ!BX7</f>
        <v>12</v>
      </c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>
        <f>データ!BY7</f>
        <v>12.7</v>
      </c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>
        <f>データ!BZ7</f>
        <v>64.5</v>
      </c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17" t="s">
        <v>29</v>
      </c>
      <c r="GL54" s="117"/>
      <c r="GM54" s="117"/>
      <c r="GN54" s="117"/>
      <c r="GO54" s="117"/>
      <c r="GP54" s="117"/>
      <c r="GQ54" s="117"/>
      <c r="GR54" s="117"/>
      <c r="GS54" s="117"/>
      <c r="GT54" s="118">
        <f>データ!CG7</f>
        <v>18</v>
      </c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>
        <f>データ!CH7</f>
        <v>-29.8</v>
      </c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>
        <f>データ!CI7</f>
        <v>2.4</v>
      </c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>
        <f>データ!CJ7</f>
        <v>4</v>
      </c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>
        <f>データ!CK7</f>
        <v>-91</v>
      </c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17" t="s">
        <v>29</v>
      </c>
      <c r="JZ54" s="117"/>
      <c r="KA54" s="117"/>
      <c r="KB54" s="117"/>
      <c r="KC54" s="117"/>
      <c r="KD54" s="117"/>
      <c r="KE54" s="117"/>
      <c r="KF54" s="117"/>
      <c r="KG54" s="117"/>
      <c r="KH54" s="125">
        <f>データ!CR7</f>
        <v>4229</v>
      </c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7"/>
      <c r="KV54" s="125">
        <f>データ!CS7</f>
        <v>773</v>
      </c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>
        <f>データ!CT7</f>
        <v>126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7"/>
      <c r="LX54" s="125">
        <f>データ!CU7</f>
        <v>-4620</v>
      </c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7"/>
      <c r="ML54" s="125">
        <f>データ!CV7</f>
        <v>-16835</v>
      </c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7"/>
      <c r="MZ54" s="4"/>
      <c r="NA54" s="4"/>
      <c r="NB54" s="4"/>
      <c r="NC54" s="4"/>
      <c r="ND54" s="4"/>
      <c r="NE54" s="4"/>
      <c r="NF54" s="4"/>
      <c r="NG54" s="22"/>
      <c r="NH54" s="2"/>
      <c r="NI54" s="141"/>
      <c r="NJ54" s="142"/>
      <c r="NK54" s="142"/>
      <c r="NL54" s="142"/>
      <c r="NM54" s="142"/>
      <c r="NN54" s="142"/>
      <c r="NO54" s="142"/>
      <c r="NP54" s="142"/>
      <c r="NQ54" s="142"/>
      <c r="NR54" s="142"/>
      <c r="NS54" s="142"/>
      <c r="NT54" s="142"/>
      <c r="NU54" s="142"/>
      <c r="NV54" s="142"/>
      <c r="NW54" s="143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41"/>
      <c r="NJ55" s="142"/>
      <c r="NK55" s="142"/>
      <c r="NL55" s="142"/>
      <c r="NM55" s="142"/>
      <c r="NN55" s="142"/>
      <c r="NO55" s="142"/>
      <c r="NP55" s="142"/>
      <c r="NQ55" s="142"/>
      <c r="NR55" s="142"/>
      <c r="NS55" s="142"/>
      <c r="NT55" s="142"/>
      <c r="NU55" s="142"/>
      <c r="NV55" s="142"/>
      <c r="NW55" s="143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120" t="s">
        <v>35</v>
      </c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4"/>
      <c r="CN56" s="4"/>
      <c r="CO56" s="4"/>
      <c r="CP56" s="4"/>
      <c r="CQ56" s="4"/>
      <c r="CR56" s="4"/>
      <c r="CS56" s="4"/>
      <c r="CT56" s="4"/>
      <c r="CU56" s="4"/>
      <c r="CV56" s="120" t="s">
        <v>36</v>
      </c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23"/>
      <c r="GB56" s="23"/>
      <c r="GC56" s="23"/>
      <c r="GD56" s="23"/>
      <c r="GE56" s="23"/>
      <c r="GF56" s="23"/>
      <c r="GG56" s="23"/>
      <c r="GH56" s="23"/>
      <c r="GI56" s="23"/>
      <c r="GJ56" s="120" t="s">
        <v>37</v>
      </c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4"/>
      <c r="JP56" s="4"/>
      <c r="JQ56" s="4"/>
      <c r="JR56" s="4"/>
      <c r="JS56" s="4"/>
      <c r="JT56" s="4"/>
      <c r="JU56" s="4"/>
      <c r="JV56" s="4"/>
      <c r="JW56" s="4"/>
      <c r="JX56" s="120" t="s">
        <v>38</v>
      </c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23"/>
      <c r="ND56" s="23"/>
      <c r="NE56" s="23"/>
      <c r="NF56" s="23"/>
      <c r="NG56" s="22"/>
      <c r="NH56" s="2"/>
      <c r="NI56" s="141"/>
      <c r="NJ56" s="142"/>
      <c r="NK56" s="142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42"/>
      <c r="NW56" s="143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4"/>
      <c r="CN57" s="4"/>
      <c r="CO57" s="4"/>
      <c r="CP57" s="4"/>
      <c r="CQ57" s="4"/>
      <c r="CR57" s="4"/>
      <c r="CS57" s="4"/>
      <c r="CT57" s="4"/>
      <c r="CU57" s="4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  <c r="FW57" s="120"/>
      <c r="FX57" s="120"/>
      <c r="FY57" s="120"/>
      <c r="FZ57" s="120"/>
      <c r="GA57" s="23"/>
      <c r="GB57" s="23"/>
      <c r="GC57" s="23"/>
      <c r="GD57" s="23"/>
      <c r="GE57" s="23"/>
      <c r="GF57" s="23"/>
      <c r="GG57" s="23"/>
      <c r="GH57" s="23"/>
      <c r="GI57" s="23"/>
      <c r="GJ57" s="120"/>
      <c r="GK57" s="120"/>
      <c r="GL57" s="120"/>
      <c r="GM57" s="120"/>
      <c r="GN57" s="120"/>
      <c r="GO57" s="120"/>
      <c r="GP57" s="120"/>
      <c r="GQ57" s="120"/>
      <c r="GR57" s="120"/>
      <c r="GS57" s="120"/>
      <c r="GT57" s="120"/>
      <c r="GU57" s="120"/>
      <c r="GV57" s="120"/>
      <c r="GW57" s="120"/>
      <c r="GX57" s="120"/>
      <c r="GY57" s="120"/>
      <c r="GZ57" s="120"/>
      <c r="HA57" s="120"/>
      <c r="HB57" s="120"/>
      <c r="HC57" s="120"/>
      <c r="HD57" s="120"/>
      <c r="HE57" s="120"/>
      <c r="HF57" s="120"/>
      <c r="HG57" s="120"/>
      <c r="HH57" s="120"/>
      <c r="HI57" s="120"/>
      <c r="HJ57" s="120"/>
      <c r="HK57" s="120"/>
      <c r="HL57" s="120"/>
      <c r="HM57" s="120"/>
      <c r="HN57" s="120"/>
      <c r="HO57" s="120"/>
      <c r="HP57" s="120"/>
      <c r="HQ57" s="120"/>
      <c r="HR57" s="120"/>
      <c r="HS57" s="120"/>
      <c r="HT57" s="120"/>
      <c r="HU57" s="120"/>
      <c r="HV57" s="120"/>
      <c r="HW57" s="120"/>
      <c r="HX57" s="120"/>
      <c r="HY57" s="120"/>
      <c r="HZ57" s="120"/>
      <c r="IA57" s="120"/>
      <c r="IB57" s="120"/>
      <c r="IC57" s="120"/>
      <c r="ID57" s="120"/>
      <c r="IE57" s="120"/>
      <c r="IF57" s="120"/>
      <c r="IG57" s="120"/>
      <c r="IH57" s="120"/>
      <c r="II57" s="120"/>
      <c r="IJ57" s="120"/>
      <c r="IK57" s="120"/>
      <c r="IL57" s="120"/>
      <c r="IM57" s="120"/>
      <c r="IN57" s="120"/>
      <c r="IO57" s="120"/>
      <c r="IP57" s="120"/>
      <c r="IQ57" s="120"/>
      <c r="IR57" s="120"/>
      <c r="IS57" s="120"/>
      <c r="IT57" s="120"/>
      <c r="IU57" s="120"/>
      <c r="IV57" s="120"/>
      <c r="IW57" s="120"/>
      <c r="IX57" s="120"/>
      <c r="IY57" s="120"/>
      <c r="IZ57" s="120"/>
      <c r="JA57" s="120"/>
      <c r="JB57" s="120"/>
      <c r="JC57" s="120"/>
      <c r="JD57" s="120"/>
      <c r="JE57" s="120"/>
      <c r="JF57" s="120"/>
      <c r="JG57" s="120"/>
      <c r="JH57" s="120"/>
      <c r="JI57" s="120"/>
      <c r="JJ57" s="120"/>
      <c r="JK57" s="120"/>
      <c r="JL57" s="120"/>
      <c r="JM57" s="120"/>
      <c r="JN57" s="120"/>
      <c r="JO57" s="4"/>
      <c r="JP57" s="4"/>
      <c r="JQ57" s="4"/>
      <c r="JR57" s="4"/>
      <c r="JS57" s="4"/>
      <c r="JT57" s="4"/>
      <c r="JU57" s="4"/>
      <c r="JV57" s="4"/>
      <c r="JW57" s="4"/>
      <c r="JX57" s="120"/>
      <c r="JY57" s="120"/>
      <c r="JZ57" s="120"/>
      <c r="KA57" s="120"/>
      <c r="KB57" s="120"/>
      <c r="KC57" s="120"/>
      <c r="KD57" s="120"/>
      <c r="KE57" s="120"/>
      <c r="KF57" s="120"/>
      <c r="KG57" s="120"/>
      <c r="KH57" s="120"/>
      <c r="KI57" s="120"/>
      <c r="KJ57" s="120"/>
      <c r="KK57" s="120"/>
      <c r="KL57" s="120"/>
      <c r="KM57" s="120"/>
      <c r="KN57" s="120"/>
      <c r="KO57" s="120"/>
      <c r="KP57" s="120"/>
      <c r="KQ57" s="120"/>
      <c r="KR57" s="120"/>
      <c r="KS57" s="120"/>
      <c r="KT57" s="120"/>
      <c r="KU57" s="120"/>
      <c r="KV57" s="120"/>
      <c r="KW57" s="120"/>
      <c r="KX57" s="120"/>
      <c r="KY57" s="120"/>
      <c r="KZ57" s="120"/>
      <c r="LA57" s="120"/>
      <c r="LB57" s="120"/>
      <c r="LC57" s="120"/>
      <c r="LD57" s="120"/>
      <c r="LE57" s="120"/>
      <c r="LF57" s="120"/>
      <c r="LG57" s="120"/>
      <c r="LH57" s="120"/>
      <c r="LI57" s="120"/>
      <c r="LJ57" s="120"/>
      <c r="LK57" s="120"/>
      <c r="LL57" s="120"/>
      <c r="LM57" s="120"/>
      <c r="LN57" s="120"/>
      <c r="LO57" s="120"/>
      <c r="LP57" s="120"/>
      <c r="LQ57" s="120"/>
      <c r="LR57" s="120"/>
      <c r="LS57" s="120"/>
      <c r="LT57" s="120"/>
      <c r="LU57" s="120"/>
      <c r="LV57" s="120"/>
      <c r="LW57" s="120"/>
      <c r="LX57" s="120"/>
      <c r="LY57" s="120"/>
      <c r="LZ57" s="120"/>
      <c r="MA57" s="120"/>
      <c r="MB57" s="120"/>
      <c r="MC57" s="120"/>
      <c r="MD57" s="120"/>
      <c r="ME57" s="120"/>
      <c r="MF57" s="120"/>
      <c r="MG57" s="120"/>
      <c r="MH57" s="120"/>
      <c r="MI57" s="120"/>
      <c r="MJ57" s="120"/>
      <c r="MK57" s="120"/>
      <c r="ML57" s="120"/>
      <c r="MM57" s="120"/>
      <c r="MN57" s="120"/>
      <c r="MO57" s="120"/>
      <c r="MP57" s="120"/>
      <c r="MQ57" s="120"/>
      <c r="MR57" s="120"/>
      <c r="MS57" s="120"/>
      <c r="MT57" s="120"/>
      <c r="MU57" s="120"/>
      <c r="MV57" s="120"/>
      <c r="MW57" s="120"/>
      <c r="MX57" s="120"/>
      <c r="MY57" s="120"/>
      <c r="MZ57" s="120"/>
      <c r="NA57" s="120"/>
      <c r="NB57" s="120"/>
      <c r="NC57" s="23"/>
      <c r="ND57" s="23"/>
      <c r="NE57" s="23"/>
      <c r="NF57" s="23"/>
      <c r="NG57" s="22"/>
      <c r="NH57" s="2"/>
      <c r="NI57" s="141"/>
      <c r="NJ57" s="142"/>
      <c r="NK57" s="142"/>
      <c r="NL57" s="142"/>
      <c r="NM57" s="142"/>
      <c r="NN57" s="142"/>
      <c r="NO57" s="142"/>
      <c r="NP57" s="142"/>
      <c r="NQ57" s="142"/>
      <c r="NR57" s="142"/>
      <c r="NS57" s="142"/>
      <c r="NT57" s="142"/>
      <c r="NU57" s="142"/>
      <c r="NV57" s="142"/>
      <c r="NW57" s="143"/>
    </row>
    <row r="58" spans="1:387" ht="13.5" customHeight="1" x14ac:dyDescent="0.15">
      <c r="A58" s="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4"/>
      <c r="BG58" s="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5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5"/>
      <c r="DB58" s="24"/>
      <c r="DC58" s="24"/>
      <c r="DD58" s="24"/>
      <c r="DE58" s="24"/>
      <c r="DF58" s="24"/>
      <c r="DG58" s="24"/>
      <c r="DH58" s="24"/>
      <c r="DI58" s="24"/>
      <c r="DJ58" s="25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4"/>
      <c r="GQ58" s="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5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5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4"/>
      <c r="IU58" s="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5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5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5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4"/>
      <c r="LC58" s="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5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2"/>
      <c r="NH58" s="2"/>
      <c r="NI58" s="141"/>
      <c r="NJ58" s="142"/>
      <c r="NK58" s="142"/>
      <c r="NL58" s="142"/>
      <c r="NM58" s="142"/>
      <c r="NN58" s="142"/>
      <c r="NO58" s="142"/>
      <c r="NP58" s="142"/>
      <c r="NQ58" s="142"/>
      <c r="NR58" s="142"/>
      <c r="NS58" s="142"/>
      <c r="NT58" s="142"/>
      <c r="NU58" s="142"/>
      <c r="NV58" s="142"/>
      <c r="NW58" s="143"/>
    </row>
    <row r="59" spans="1:387" ht="13.5" customHeight="1" x14ac:dyDescent="0.15">
      <c r="A59" s="2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8"/>
      <c r="NH59" s="2"/>
      <c r="NI59" s="141"/>
      <c r="NJ59" s="142"/>
      <c r="NK59" s="142"/>
      <c r="NL59" s="142"/>
      <c r="NM59" s="142"/>
      <c r="NN59" s="142"/>
      <c r="NO59" s="142"/>
      <c r="NP59" s="142"/>
      <c r="NQ59" s="142"/>
      <c r="NR59" s="142"/>
      <c r="NS59" s="142"/>
      <c r="NT59" s="142"/>
      <c r="NU59" s="142"/>
      <c r="NV59" s="142"/>
      <c r="NW59" s="143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7" t="s">
        <v>39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07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107"/>
      <c r="LJ60" s="107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7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7"/>
      <c r="MO60" s="107"/>
      <c r="MP60" s="107"/>
      <c r="MQ60" s="107"/>
      <c r="MR60" s="107"/>
      <c r="MS60" s="107"/>
      <c r="MT60" s="107"/>
      <c r="MU60" s="107"/>
      <c r="MV60" s="107"/>
      <c r="MW60" s="107"/>
      <c r="MX60" s="107"/>
      <c r="MY60" s="107"/>
      <c r="MZ60" s="107"/>
      <c r="NA60" s="107"/>
      <c r="NB60" s="20"/>
      <c r="NC60" s="20"/>
      <c r="ND60" s="20"/>
      <c r="NE60" s="20"/>
      <c r="NF60" s="20"/>
      <c r="NG60" s="29"/>
      <c r="NH60" s="2"/>
      <c r="NI60" s="141"/>
      <c r="NJ60" s="142"/>
      <c r="NK60" s="142"/>
      <c r="NL60" s="142"/>
      <c r="NM60" s="142"/>
      <c r="NN60" s="142"/>
      <c r="NO60" s="142"/>
      <c r="NP60" s="142"/>
      <c r="NQ60" s="142"/>
      <c r="NR60" s="142"/>
      <c r="NS60" s="142"/>
      <c r="NT60" s="142"/>
      <c r="NU60" s="142"/>
      <c r="NV60" s="142"/>
      <c r="NW60" s="143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  <c r="IV61" s="108"/>
      <c r="IW61" s="108"/>
      <c r="IX61" s="108"/>
      <c r="IY61" s="108"/>
      <c r="IZ61" s="108"/>
      <c r="JA61" s="108"/>
      <c r="JB61" s="108"/>
      <c r="JC61" s="108"/>
      <c r="JD61" s="108"/>
      <c r="JE61" s="108"/>
      <c r="JF61" s="108"/>
      <c r="JG61" s="108"/>
      <c r="JH61" s="108"/>
      <c r="JI61" s="108"/>
      <c r="JJ61" s="108"/>
      <c r="JK61" s="108"/>
      <c r="JL61" s="108"/>
      <c r="JM61" s="108"/>
      <c r="JN61" s="108"/>
      <c r="JO61" s="108"/>
      <c r="JP61" s="108"/>
      <c r="JQ61" s="108"/>
      <c r="JR61" s="108"/>
      <c r="JS61" s="108"/>
      <c r="JT61" s="108"/>
      <c r="JU61" s="108"/>
      <c r="JV61" s="108"/>
      <c r="JW61" s="108"/>
      <c r="JX61" s="108"/>
      <c r="JY61" s="108"/>
      <c r="JZ61" s="108"/>
      <c r="KA61" s="108"/>
      <c r="KB61" s="108"/>
      <c r="KC61" s="108"/>
      <c r="KD61" s="108"/>
      <c r="KE61" s="108"/>
      <c r="KF61" s="108"/>
      <c r="KG61" s="108"/>
      <c r="KH61" s="108"/>
      <c r="KI61" s="108"/>
      <c r="KJ61" s="108"/>
      <c r="KK61" s="108"/>
      <c r="KL61" s="108"/>
      <c r="KM61" s="108"/>
      <c r="KN61" s="108"/>
      <c r="KO61" s="108"/>
      <c r="KP61" s="108"/>
      <c r="KQ61" s="108"/>
      <c r="KR61" s="108"/>
      <c r="KS61" s="108"/>
      <c r="KT61" s="108"/>
      <c r="KU61" s="108"/>
      <c r="KV61" s="108"/>
      <c r="KW61" s="108"/>
      <c r="KX61" s="108"/>
      <c r="KY61" s="108"/>
      <c r="KZ61" s="108"/>
      <c r="LA61" s="108"/>
      <c r="LB61" s="108"/>
      <c r="LC61" s="108"/>
      <c r="LD61" s="108"/>
      <c r="LE61" s="108"/>
      <c r="LF61" s="108"/>
      <c r="LG61" s="108"/>
      <c r="LH61" s="108"/>
      <c r="LI61" s="108"/>
      <c r="LJ61" s="108"/>
      <c r="LK61" s="108"/>
      <c r="LL61" s="108"/>
      <c r="LM61" s="108"/>
      <c r="LN61" s="108"/>
      <c r="LO61" s="108"/>
      <c r="LP61" s="108"/>
      <c r="LQ61" s="108"/>
      <c r="LR61" s="108"/>
      <c r="LS61" s="108"/>
      <c r="LT61" s="108"/>
      <c r="LU61" s="108"/>
      <c r="LV61" s="108"/>
      <c r="LW61" s="108"/>
      <c r="LX61" s="108"/>
      <c r="LY61" s="108"/>
      <c r="LZ61" s="108"/>
      <c r="MA61" s="108"/>
      <c r="MB61" s="108"/>
      <c r="MC61" s="108"/>
      <c r="MD61" s="108"/>
      <c r="ME61" s="108"/>
      <c r="MF61" s="108"/>
      <c r="MG61" s="108"/>
      <c r="MH61" s="108"/>
      <c r="MI61" s="108"/>
      <c r="MJ61" s="108"/>
      <c r="MK61" s="108"/>
      <c r="ML61" s="108"/>
      <c r="MM61" s="108"/>
      <c r="MN61" s="108"/>
      <c r="MO61" s="108"/>
      <c r="MP61" s="108"/>
      <c r="MQ61" s="108"/>
      <c r="MR61" s="108"/>
      <c r="MS61" s="108"/>
      <c r="MT61" s="108"/>
      <c r="MU61" s="108"/>
      <c r="MV61" s="108"/>
      <c r="MW61" s="108"/>
      <c r="MX61" s="108"/>
      <c r="MY61" s="108"/>
      <c r="MZ61" s="108"/>
      <c r="NA61" s="108"/>
      <c r="NB61" s="20"/>
      <c r="NC61" s="20"/>
      <c r="ND61" s="20"/>
      <c r="NE61" s="20"/>
      <c r="NF61" s="20"/>
      <c r="NG61" s="29"/>
      <c r="NH61" s="2"/>
      <c r="NI61" s="141"/>
      <c r="NJ61" s="142"/>
      <c r="NK61" s="142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42"/>
      <c r="NW61" s="143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41"/>
      <c r="NJ62" s="142"/>
      <c r="NK62" s="142"/>
      <c r="NL62" s="142"/>
      <c r="NM62" s="142"/>
      <c r="NN62" s="142"/>
      <c r="NO62" s="142"/>
      <c r="NP62" s="142"/>
      <c r="NQ62" s="142"/>
      <c r="NR62" s="142"/>
      <c r="NS62" s="142"/>
      <c r="NT62" s="142"/>
      <c r="NU62" s="142"/>
      <c r="NV62" s="142"/>
      <c r="NW62" s="143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24" t="s">
        <v>40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41"/>
      <c r="NJ63" s="142"/>
      <c r="NK63" s="142"/>
      <c r="NL63" s="142"/>
      <c r="NM63" s="142"/>
      <c r="NN63" s="142"/>
      <c r="NO63" s="142"/>
      <c r="NP63" s="142"/>
      <c r="NQ63" s="142"/>
      <c r="NR63" s="142"/>
      <c r="NS63" s="142"/>
      <c r="NT63" s="142"/>
      <c r="NU63" s="142"/>
      <c r="NV63" s="142"/>
      <c r="NW63" s="143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44"/>
      <c r="NJ64" s="145"/>
      <c r="NK64" s="145"/>
      <c r="NL64" s="145"/>
      <c r="NM64" s="145"/>
      <c r="NN64" s="145"/>
      <c r="NO64" s="145"/>
      <c r="NP64" s="145"/>
      <c r="NQ64" s="145"/>
      <c r="NR64" s="145"/>
      <c r="NS64" s="145"/>
      <c r="NT64" s="145"/>
      <c r="NU64" s="145"/>
      <c r="NV64" s="145"/>
      <c r="NW64" s="146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3" t="s">
        <v>41</v>
      </c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5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41" t="s">
        <v>151</v>
      </c>
      <c r="NJ66" s="142"/>
      <c r="NK66" s="142"/>
      <c r="NL66" s="142"/>
      <c r="NM66" s="142"/>
      <c r="NN66" s="142"/>
      <c r="NO66" s="142"/>
      <c r="NP66" s="142"/>
      <c r="NQ66" s="142"/>
      <c r="NR66" s="142"/>
      <c r="NS66" s="142"/>
      <c r="NT66" s="142"/>
      <c r="NU66" s="142"/>
      <c r="NV66" s="142"/>
      <c r="NW66" s="143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28">
        <f>データ!DI6</f>
        <v>10029</v>
      </c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1"/>
      <c r="NG67" s="22"/>
      <c r="NH67" s="2"/>
      <c r="NI67" s="141"/>
      <c r="NJ67" s="142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3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1"/>
      <c r="NG68" s="22"/>
      <c r="NH68" s="2"/>
      <c r="NI68" s="141"/>
      <c r="NJ68" s="142"/>
      <c r="NK68" s="142"/>
      <c r="NL68" s="142"/>
      <c r="NM68" s="142"/>
      <c r="NN68" s="142"/>
      <c r="NO68" s="142"/>
      <c r="NP68" s="142"/>
      <c r="NQ68" s="142"/>
      <c r="NR68" s="142"/>
      <c r="NS68" s="142"/>
      <c r="NT68" s="142"/>
      <c r="NU68" s="142"/>
      <c r="NV68" s="142"/>
      <c r="NW68" s="143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1"/>
      <c r="NG69" s="22"/>
      <c r="NH69" s="2"/>
      <c r="NI69" s="141"/>
      <c r="NJ69" s="142"/>
      <c r="NK69" s="142"/>
      <c r="NL69" s="142"/>
      <c r="NM69" s="142"/>
      <c r="NN69" s="142"/>
      <c r="NO69" s="142"/>
      <c r="NP69" s="142"/>
      <c r="NQ69" s="142"/>
      <c r="NR69" s="142"/>
      <c r="NS69" s="142"/>
      <c r="NT69" s="142"/>
      <c r="NU69" s="142"/>
      <c r="NV69" s="142"/>
      <c r="NW69" s="143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1"/>
      <c r="NG70" s="22"/>
      <c r="NH70" s="2"/>
      <c r="NI70" s="141"/>
      <c r="NJ70" s="142"/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3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2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41"/>
      <c r="NJ71" s="142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3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24" t="s">
        <v>42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41"/>
      <c r="NJ72" s="142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3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41"/>
      <c r="NJ73" s="142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3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41"/>
      <c r="NJ74" s="142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3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41"/>
      <c r="NJ75" s="142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3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16">
        <f>データ!$B$11</f>
        <v>41275</v>
      </c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>
        <f>データ!$C$11</f>
        <v>41640</v>
      </c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>
        <f>データ!$D$11</f>
        <v>42005</v>
      </c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>
        <f>データ!$E$11</f>
        <v>42370</v>
      </c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>
        <f>データ!$F$11</f>
        <v>42736</v>
      </c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3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28">
        <f>データ!DJ6</f>
        <v>6036</v>
      </c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16">
        <f>データ!$B$11</f>
        <v>41275</v>
      </c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>
        <f>データ!$C$11</f>
        <v>41640</v>
      </c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>
        <f>データ!$D$11</f>
        <v>42005</v>
      </c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>
        <f>データ!$E$11</f>
        <v>42370</v>
      </c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  <c r="IV76" s="116"/>
      <c r="IW76" s="116"/>
      <c r="IX76" s="116">
        <f>データ!$F$11</f>
        <v>42736</v>
      </c>
      <c r="IY76" s="116"/>
      <c r="IZ76" s="116"/>
      <c r="JA76" s="116"/>
      <c r="JB76" s="116"/>
      <c r="JC76" s="116"/>
      <c r="JD76" s="116"/>
      <c r="JE76" s="116"/>
      <c r="JF76" s="116"/>
      <c r="JG76" s="116"/>
      <c r="JH76" s="116"/>
      <c r="JI76" s="116"/>
      <c r="JJ76" s="116"/>
      <c r="JK76" s="11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16">
        <f>データ!$B$11</f>
        <v>41275</v>
      </c>
      <c r="KI76" s="116"/>
      <c r="KJ76" s="116"/>
      <c r="KK76" s="116"/>
      <c r="KL76" s="116"/>
      <c r="KM76" s="116"/>
      <c r="KN76" s="116"/>
      <c r="KO76" s="116"/>
      <c r="KP76" s="116"/>
      <c r="KQ76" s="116"/>
      <c r="KR76" s="116"/>
      <c r="KS76" s="116"/>
      <c r="KT76" s="116"/>
      <c r="KU76" s="116"/>
      <c r="KV76" s="116">
        <f>データ!$C$11</f>
        <v>41640</v>
      </c>
      <c r="KW76" s="116"/>
      <c r="KX76" s="116"/>
      <c r="KY76" s="116"/>
      <c r="KZ76" s="116"/>
      <c r="LA76" s="116"/>
      <c r="LB76" s="116"/>
      <c r="LC76" s="116"/>
      <c r="LD76" s="116"/>
      <c r="LE76" s="116"/>
      <c r="LF76" s="116"/>
      <c r="LG76" s="116"/>
      <c r="LH76" s="116"/>
      <c r="LI76" s="116"/>
      <c r="LJ76" s="116">
        <f>データ!$D$11</f>
        <v>42005</v>
      </c>
      <c r="LK76" s="116"/>
      <c r="LL76" s="116"/>
      <c r="LM76" s="116"/>
      <c r="LN76" s="116"/>
      <c r="LO76" s="116"/>
      <c r="LP76" s="116"/>
      <c r="LQ76" s="116"/>
      <c r="LR76" s="116"/>
      <c r="LS76" s="116"/>
      <c r="LT76" s="116"/>
      <c r="LU76" s="116"/>
      <c r="LV76" s="116"/>
      <c r="LW76" s="116"/>
      <c r="LX76" s="116">
        <f>データ!$E$11</f>
        <v>42370</v>
      </c>
      <c r="LY76" s="116"/>
      <c r="LZ76" s="116"/>
      <c r="MA76" s="116"/>
      <c r="MB76" s="116"/>
      <c r="MC76" s="116"/>
      <c r="MD76" s="116"/>
      <c r="ME76" s="116"/>
      <c r="MF76" s="116"/>
      <c r="MG76" s="116"/>
      <c r="MH76" s="116"/>
      <c r="MI76" s="116"/>
      <c r="MJ76" s="116"/>
      <c r="MK76" s="116"/>
      <c r="ML76" s="116">
        <f>データ!$F$11</f>
        <v>42736</v>
      </c>
      <c r="MM76" s="116"/>
      <c r="MN76" s="116"/>
      <c r="MO76" s="116"/>
      <c r="MP76" s="116"/>
      <c r="MQ76" s="116"/>
      <c r="MR76" s="116"/>
      <c r="MS76" s="116"/>
      <c r="MT76" s="116"/>
      <c r="MU76" s="116"/>
      <c r="MV76" s="116"/>
      <c r="MW76" s="116"/>
      <c r="MX76" s="116"/>
      <c r="MY76" s="116"/>
      <c r="MZ76" s="4"/>
      <c r="NA76" s="4"/>
      <c r="NB76" s="4"/>
      <c r="NC76" s="4"/>
      <c r="ND76" s="4"/>
      <c r="NE76" s="4"/>
      <c r="NF76" s="34"/>
      <c r="NG76" s="22"/>
      <c r="NH76" s="2"/>
      <c r="NI76" s="141"/>
      <c r="NJ76" s="142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3"/>
    </row>
    <row r="77" spans="1:387" ht="13.5" customHeight="1" x14ac:dyDescent="0.15">
      <c r="A77" s="2"/>
      <c r="B77" s="21"/>
      <c r="C77" s="4"/>
      <c r="D77" s="4"/>
      <c r="E77" s="4"/>
      <c r="F77" s="4"/>
      <c r="I77" s="117" t="s">
        <v>27</v>
      </c>
      <c r="J77" s="117"/>
      <c r="K77" s="117"/>
      <c r="L77" s="117"/>
      <c r="M77" s="117"/>
      <c r="N77" s="117"/>
      <c r="O77" s="117"/>
      <c r="P77" s="117"/>
      <c r="Q77" s="117"/>
      <c r="R77" s="129" t="str">
        <f>データ!CX7</f>
        <v xml:space="preserve"> </v>
      </c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 t="str">
        <f>データ!CY7</f>
        <v xml:space="preserve"> </v>
      </c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 t="str">
        <f>データ!CZ7</f>
        <v xml:space="preserve"> </v>
      </c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 t="str">
        <f>データ!DA7</f>
        <v xml:space="preserve"> </v>
      </c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 t="str">
        <f>データ!DB7</f>
        <v xml:space="preserve"> </v>
      </c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3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17" t="s">
        <v>27</v>
      </c>
      <c r="GL77" s="117"/>
      <c r="GM77" s="117"/>
      <c r="GN77" s="117"/>
      <c r="GO77" s="117"/>
      <c r="GP77" s="117"/>
      <c r="GQ77" s="117"/>
      <c r="GR77" s="117"/>
      <c r="GS77" s="117"/>
      <c r="GT77" s="129" t="str">
        <f>データ!DK7</f>
        <v xml:space="preserve"> </v>
      </c>
      <c r="GU77" s="129"/>
      <c r="GV77" s="129"/>
      <c r="GW77" s="129"/>
      <c r="GX77" s="129"/>
      <c r="GY77" s="129"/>
      <c r="GZ77" s="129"/>
      <c r="HA77" s="129"/>
      <c r="HB77" s="129"/>
      <c r="HC77" s="129"/>
      <c r="HD77" s="129"/>
      <c r="HE77" s="129"/>
      <c r="HF77" s="129"/>
      <c r="HG77" s="129"/>
      <c r="HH77" s="129" t="str">
        <f>データ!DL7</f>
        <v xml:space="preserve"> </v>
      </c>
      <c r="HI77" s="129"/>
      <c r="HJ77" s="129"/>
      <c r="HK77" s="129"/>
      <c r="HL77" s="129"/>
      <c r="HM77" s="129"/>
      <c r="HN77" s="129"/>
      <c r="HO77" s="129"/>
      <c r="HP77" s="129"/>
      <c r="HQ77" s="129"/>
      <c r="HR77" s="129"/>
      <c r="HS77" s="129"/>
      <c r="HT77" s="129"/>
      <c r="HU77" s="129"/>
      <c r="HV77" s="129" t="str">
        <f>データ!DM7</f>
        <v xml:space="preserve"> </v>
      </c>
      <c r="HW77" s="129"/>
      <c r="HX77" s="129"/>
      <c r="HY77" s="129"/>
      <c r="HZ77" s="129"/>
      <c r="IA77" s="129"/>
      <c r="IB77" s="129"/>
      <c r="IC77" s="129"/>
      <c r="ID77" s="129"/>
      <c r="IE77" s="129"/>
      <c r="IF77" s="129"/>
      <c r="IG77" s="129"/>
      <c r="IH77" s="129"/>
      <c r="II77" s="129"/>
      <c r="IJ77" s="129" t="str">
        <f>データ!DN7</f>
        <v xml:space="preserve"> </v>
      </c>
      <c r="IK77" s="129"/>
      <c r="IL77" s="129"/>
      <c r="IM77" s="129"/>
      <c r="IN77" s="129"/>
      <c r="IO77" s="129"/>
      <c r="IP77" s="129"/>
      <c r="IQ77" s="129"/>
      <c r="IR77" s="129"/>
      <c r="IS77" s="129"/>
      <c r="IT77" s="129"/>
      <c r="IU77" s="129"/>
      <c r="IV77" s="129"/>
      <c r="IW77" s="129"/>
      <c r="IX77" s="129" t="str">
        <f>データ!DO7</f>
        <v xml:space="preserve"> </v>
      </c>
      <c r="IY77" s="129"/>
      <c r="IZ77" s="129"/>
      <c r="JA77" s="129"/>
      <c r="JB77" s="129"/>
      <c r="JC77" s="129"/>
      <c r="JD77" s="129"/>
      <c r="JE77" s="129"/>
      <c r="JF77" s="129"/>
      <c r="JG77" s="129"/>
      <c r="JH77" s="129"/>
      <c r="JI77" s="129"/>
      <c r="JJ77" s="129"/>
      <c r="JK77" s="129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17" t="s">
        <v>27</v>
      </c>
      <c r="JZ77" s="117"/>
      <c r="KA77" s="117"/>
      <c r="KB77" s="117"/>
      <c r="KC77" s="117"/>
      <c r="KD77" s="117"/>
      <c r="KE77" s="117"/>
      <c r="KF77" s="117"/>
      <c r="KG77" s="117"/>
      <c r="KH77" s="118">
        <f>データ!DV7</f>
        <v>0</v>
      </c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>
        <f>データ!DW7</f>
        <v>0</v>
      </c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>
        <f>データ!DX7</f>
        <v>0</v>
      </c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>
        <f>データ!DY7</f>
        <v>0</v>
      </c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>
        <f>データ!DZ7</f>
        <v>0</v>
      </c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4"/>
      <c r="NA77" s="4"/>
      <c r="NB77" s="4"/>
      <c r="NC77" s="4"/>
      <c r="ND77" s="4"/>
      <c r="NE77" s="4"/>
      <c r="NF77" s="34"/>
      <c r="NG77" s="22"/>
      <c r="NH77" s="2"/>
      <c r="NI77" s="141"/>
      <c r="NJ77" s="142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3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17" t="s">
        <v>29</v>
      </c>
      <c r="J78" s="117"/>
      <c r="K78" s="117"/>
      <c r="L78" s="117"/>
      <c r="M78" s="117"/>
      <c r="N78" s="117"/>
      <c r="O78" s="117"/>
      <c r="P78" s="117"/>
      <c r="Q78" s="117"/>
      <c r="R78" s="129" t="str">
        <f>データ!DC7</f>
        <v xml:space="preserve"> </v>
      </c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 t="str">
        <f>データ!DD7</f>
        <v xml:space="preserve"> </v>
      </c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 t="str">
        <f>データ!DE7</f>
        <v xml:space="preserve"> </v>
      </c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 t="str">
        <f>データ!DF7</f>
        <v xml:space="preserve"> </v>
      </c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 t="str">
        <f>データ!DG7</f>
        <v xml:space="preserve"> </v>
      </c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3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17" t="s">
        <v>29</v>
      </c>
      <c r="GL78" s="117"/>
      <c r="GM78" s="117"/>
      <c r="GN78" s="117"/>
      <c r="GO78" s="117"/>
      <c r="GP78" s="117"/>
      <c r="GQ78" s="117"/>
      <c r="GR78" s="117"/>
      <c r="GS78" s="117"/>
      <c r="GT78" s="129" t="str">
        <f>データ!DP7</f>
        <v xml:space="preserve"> </v>
      </c>
      <c r="GU78" s="129"/>
      <c r="GV78" s="129"/>
      <c r="GW78" s="129"/>
      <c r="GX78" s="129"/>
      <c r="GY78" s="129"/>
      <c r="GZ78" s="129"/>
      <c r="HA78" s="129"/>
      <c r="HB78" s="129"/>
      <c r="HC78" s="129"/>
      <c r="HD78" s="129"/>
      <c r="HE78" s="129"/>
      <c r="HF78" s="129"/>
      <c r="HG78" s="129"/>
      <c r="HH78" s="129" t="str">
        <f>データ!DQ7</f>
        <v xml:space="preserve"> </v>
      </c>
      <c r="HI78" s="129"/>
      <c r="HJ78" s="129"/>
      <c r="HK78" s="129"/>
      <c r="HL78" s="129"/>
      <c r="HM78" s="129"/>
      <c r="HN78" s="129"/>
      <c r="HO78" s="129"/>
      <c r="HP78" s="129"/>
      <c r="HQ78" s="129"/>
      <c r="HR78" s="129"/>
      <c r="HS78" s="129"/>
      <c r="HT78" s="129"/>
      <c r="HU78" s="129"/>
      <c r="HV78" s="129" t="str">
        <f>データ!DR7</f>
        <v xml:space="preserve"> </v>
      </c>
      <c r="HW78" s="129"/>
      <c r="HX78" s="129"/>
      <c r="HY78" s="129"/>
      <c r="HZ78" s="129"/>
      <c r="IA78" s="129"/>
      <c r="IB78" s="129"/>
      <c r="IC78" s="129"/>
      <c r="ID78" s="129"/>
      <c r="IE78" s="129"/>
      <c r="IF78" s="129"/>
      <c r="IG78" s="129"/>
      <c r="IH78" s="129"/>
      <c r="II78" s="129"/>
      <c r="IJ78" s="129" t="str">
        <f>データ!DS7</f>
        <v xml:space="preserve"> </v>
      </c>
      <c r="IK78" s="129"/>
      <c r="IL78" s="129"/>
      <c r="IM78" s="129"/>
      <c r="IN78" s="129"/>
      <c r="IO78" s="129"/>
      <c r="IP78" s="129"/>
      <c r="IQ78" s="129"/>
      <c r="IR78" s="129"/>
      <c r="IS78" s="129"/>
      <c r="IT78" s="129"/>
      <c r="IU78" s="129"/>
      <c r="IV78" s="129"/>
      <c r="IW78" s="129"/>
      <c r="IX78" s="129" t="str">
        <f>データ!DT7</f>
        <v xml:space="preserve"> </v>
      </c>
      <c r="IY78" s="129"/>
      <c r="IZ78" s="129"/>
      <c r="JA78" s="129"/>
      <c r="JB78" s="129"/>
      <c r="JC78" s="129"/>
      <c r="JD78" s="129"/>
      <c r="JE78" s="129"/>
      <c r="JF78" s="129"/>
      <c r="JG78" s="129"/>
      <c r="JH78" s="129"/>
      <c r="JI78" s="129"/>
      <c r="JJ78" s="129"/>
      <c r="JK78" s="129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17" t="s">
        <v>29</v>
      </c>
      <c r="JZ78" s="117"/>
      <c r="KA78" s="117"/>
      <c r="KB78" s="117"/>
      <c r="KC78" s="117"/>
      <c r="KD78" s="117"/>
      <c r="KE78" s="117"/>
      <c r="KF78" s="117"/>
      <c r="KG78" s="117"/>
      <c r="KH78" s="118">
        <f>データ!EA7</f>
        <v>0</v>
      </c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>
        <f>データ!EB7</f>
        <v>0</v>
      </c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>
        <f>データ!EC7</f>
        <v>0</v>
      </c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>
        <f>データ!ED7</f>
        <v>0</v>
      </c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>
        <f>データ!EE7</f>
        <v>0</v>
      </c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4"/>
      <c r="NA78" s="4"/>
      <c r="NB78" s="4"/>
      <c r="NC78" s="4"/>
      <c r="ND78" s="4"/>
      <c r="NE78" s="4"/>
      <c r="NF78" s="34"/>
      <c r="NG78" s="22"/>
      <c r="NH78" s="2"/>
      <c r="NI78" s="141"/>
      <c r="NJ78" s="142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3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22"/>
      <c r="NH79" s="2"/>
      <c r="NI79" s="141"/>
      <c r="NJ79" s="142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3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120" t="s">
        <v>43</v>
      </c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120" t="s">
        <v>44</v>
      </c>
      <c r="GK80" s="120"/>
      <c r="GL80" s="120"/>
      <c r="GM80" s="120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/>
      <c r="HE80" s="120"/>
      <c r="HF80" s="120"/>
      <c r="HG80" s="120"/>
      <c r="HH80" s="120"/>
      <c r="HI80" s="120"/>
      <c r="HJ80" s="120"/>
      <c r="HK80" s="120"/>
      <c r="HL80" s="120"/>
      <c r="HM80" s="120"/>
      <c r="HN80" s="120"/>
      <c r="HO80" s="120"/>
      <c r="HP80" s="120"/>
      <c r="HQ80" s="120"/>
      <c r="HR80" s="120"/>
      <c r="HS80" s="120"/>
      <c r="HT80" s="120"/>
      <c r="HU80" s="120"/>
      <c r="HV80" s="120"/>
      <c r="HW80" s="120"/>
      <c r="HX80" s="120"/>
      <c r="HY80" s="120"/>
      <c r="HZ80" s="120"/>
      <c r="IA80" s="120"/>
      <c r="IB80" s="120"/>
      <c r="IC80" s="120"/>
      <c r="ID80" s="120"/>
      <c r="IE80" s="120"/>
      <c r="IF80" s="120"/>
      <c r="IG80" s="120"/>
      <c r="IH80" s="120"/>
      <c r="II80" s="120"/>
      <c r="IJ80" s="120"/>
      <c r="IK80" s="120"/>
      <c r="IL80" s="120"/>
      <c r="IM80" s="120"/>
      <c r="IN80" s="120"/>
      <c r="IO80" s="120"/>
      <c r="IP80" s="120"/>
      <c r="IQ80" s="120"/>
      <c r="IR80" s="120"/>
      <c r="IS80" s="120"/>
      <c r="IT80" s="120"/>
      <c r="IU80" s="120"/>
      <c r="IV80" s="120"/>
      <c r="IW80" s="120"/>
      <c r="IX80" s="120"/>
      <c r="IY80" s="120"/>
      <c r="IZ80" s="120"/>
      <c r="JA80" s="120"/>
      <c r="JB80" s="120"/>
      <c r="JC80" s="120"/>
      <c r="JD80" s="120"/>
      <c r="JE80" s="120"/>
      <c r="JF80" s="120"/>
      <c r="JG80" s="120"/>
      <c r="JH80" s="120"/>
      <c r="JI80" s="120"/>
      <c r="JJ80" s="120"/>
      <c r="JK80" s="120"/>
      <c r="JL80" s="120"/>
      <c r="JM80" s="120"/>
      <c r="JN80" s="120"/>
      <c r="JO80" s="4"/>
      <c r="JP80" s="4"/>
      <c r="JQ80" s="4"/>
      <c r="JR80" s="4"/>
      <c r="JS80" s="4"/>
      <c r="JT80" s="4"/>
      <c r="JU80" s="4"/>
      <c r="JV80" s="4"/>
      <c r="JW80" s="4"/>
      <c r="JX80" s="120" t="s">
        <v>45</v>
      </c>
      <c r="JY80" s="120"/>
      <c r="JZ80" s="120"/>
      <c r="KA80" s="120"/>
      <c r="KB80" s="120"/>
      <c r="KC80" s="120"/>
      <c r="KD80" s="120"/>
      <c r="KE80" s="120"/>
      <c r="KF80" s="120"/>
      <c r="KG80" s="120"/>
      <c r="KH80" s="120"/>
      <c r="KI80" s="120"/>
      <c r="KJ80" s="120"/>
      <c r="KK80" s="120"/>
      <c r="KL80" s="120"/>
      <c r="KM80" s="120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20"/>
      <c r="LK80" s="120"/>
      <c r="LL80" s="120"/>
      <c r="LM80" s="120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  <c r="LX80" s="120"/>
      <c r="LY80" s="120"/>
      <c r="LZ80" s="120"/>
      <c r="MA80" s="120"/>
      <c r="MB80" s="120"/>
      <c r="MC80" s="120"/>
      <c r="MD80" s="120"/>
      <c r="ME80" s="120"/>
      <c r="MF80" s="120"/>
      <c r="MG80" s="120"/>
      <c r="MH80" s="120"/>
      <c r="MI80" s="120"/>
      <c r="MJ80" s="120"/>
      <c r="MK80" s="120"/>
      <c r="ML80" s="120"/>
      <c r="MM80" s="120"/>
      <c r="MN80" s="120"/>
      <c r="MO80" s="120"/>
      <c r="MP80" s="120"/>
      <c r="MQ80" s="120"/>
      <c r="MR80" s="120"/>
      <c r="MS80" s="120"/>
      <c r="MT80" s="120"/>
      <c r="MU80" s="120"/>
      <c r="MV80" s="120"/>
      <c r="MW80" s="120"/>
      <c r="MX80" s="120"/>
      <c r="MY80" s="120"/>
      <c r="MZ80" s="120"/>
      <c r="NA80" s="120"/>
      <c r="NB80" s="120"/>
      <c r="NC80" s="23"/>
      <c r="ND80" s="23"/>
      <c r="NE80" s="23"/>
      <c r="NF80" s="23"/>
      <c r="NG80" s="22"/>
      <c r="NH80" s="2"/>
      <c r="NI80" s="141"/>
      <c r="NJ80" s="142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3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120"/>
      <c r="GK81" s="120"/>
      <c r="GL81" s="120"/>
      <c r="GM81" s="120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20"/>
      <c r="HK81" s="120"/>
      <c r="HL81" s="120"/>
      <c r="HM81" s="120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20"/>
      <c r="IK81" s="120"/>
      <c r="IL81" s="120"/>
      <c r="IM81" s="120"/>
      <c r="IN81" s="120"/>
      <c r="IO81" s="120"/>
      <c r="IP81" s="120"/>
      <c r="IQ81" s="120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20"/>
      <c r="JK81" s="120"/>
      <c r="JL81" s="120"/>
      <c r="JM81" s="120"/>
      <c r="JN81" s="120"/>
      <c r="JO81" s="4"/>
      <c r="JP81" s="4"/>
      <c r="JQ81" s="4"/>
      <c r="JR81" s="4"/>
      <c r="JS81" s="4"/>
      <c r="JT81" s="4"/>
      <c r="JU81" s="4"/>
      <c r="JV81" s="4"/>
      <c r="JW81" s="4"/>
      <c r="JX81" s="120"/>
      <c r="JY81" s="120"/>
      <c r="JZ81" s="120"/>
      <c r="KA81" s="120"/>
      <c r="KB81" s="120"/>
      <c r="KC81" s="120"/>
      <c r="KD81" s="120"/>
      <c r="KE81" s="120"/>
      <c r="KF81" s="120"/>
      <c r="KG81" s="120"/>
      <c r="KH81" s="120"/>
      <c r="KI81" s="120"/>
      <c r="KJ81" s="120"/>
      <c r="KK81" s="120"/>
      <c r="KL81" s="120"/>
      <c r="KM81" s="120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20"/>
      <c r="LK81" s="120"/>
      <c r="LL81" s="120"/>
      <c r="LM81" s="120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20"/>
      <c r="MF81" s="120"/>
      <c r="MG81" s="120"/>
      <c r="MH81" s="120"/>
      <c r="MI81" s="120"/>
      <c r="MJ81" s="120"/>
      <c r="MK81" s="120"/>
      <c r="ML81" s="120"/>
      <c r="MM81" s="120"/>
      <c r="MN81" s="120"/>
      <c r="MO81" s="120"/>
      <c r="MP81" s="120"/>
      <c r="MQ81" s="120"/>
      <c r="MR81" s="120"/>
      <c r="MS81" s="120"/>
      <c r="MT81" s="120"/>
      <c r="MU81" s="120"/>
      <c r="MV81" s="120"/>
      <c r="MW81" s="120"/>
      <c r="MX81" s="120"/>
      <c r="MY81" s="120"/>
      <c r="MZ81" s="120"/>
      <c r="NA81" s="120"/>
      <c r="NB81" s="120"/>
      <c r="NC81" s="23"/>
      <c r="ND81" s="23"/>
      <c r="NE81" s="23"/>
      <c r="NF81" s="23"/>
      <c r="NG81" s="22"/>
      <c r="NH81" s="2"/>
      <c r="NI81" s="141"/>
      <c r="NJ81" s="142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3"/>
    </row>
    <row r="82" spans="1:387" ht="13.5" customHeight="1" x14ac:dyDescent="0.15">
      <c r="A82" s="2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8"/>
      <c r="NH82" s="2"/>
      <c r="NI82" s="144"/>
      <c r="NJ82" s="145"/>
      <c r="NK82" s="145"/>
      <c r="NL82" s="145"/>
      <c r="NM82" s="145"/>
      <c r="NN82" s="145"/>
      <c r="NO82" s="145"/>
      <c r="NP82" s="145"/>
      <c r="NQ82" s="145"/>
      <c r="NR82" s="145"/>
      <c r="NS82" s="145"/>
      <c r="NT82" s="145"/>
      <c r="NU82" s="145"/>
      <c r="NV82" s="145"/>
      <c r="NW82" s="146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387" hidden="1" x14ac:dyDescent="0.15">
      <c r="B88" s="35" t="str">
        <f>データ!AI6</f>
        <v>【108.5】</v>
      </c>
      <c r="C88" s="36" t="str">
        <f>データ!AT6</f>
        <v>【25.4】</v>
      </c>
      <c r="D88" s="36" t="str">
        <f>データ!BE6</f>
        <v>【6,552】</v>
      </c>
      <c r="E88" s="36" t="str">
        <f>データ!BP6</f>
        <v>【22.1】</v>
      </c>
      <c r="F88" s="36" t="str">
        <f>データ!CA6</f>
        <v>【37.1】</v>
      </c>
      <c r="G88" s="36" t="str">
        <f>データ!CL6</f>
        <v>【△21.3】</v>
      </c>
      <c r="H88" s="36" t="str">
        <f>データ!CW6</f>
        <v>【△10,266】</v>
      </c>
      <c r="I88" s="36" t="str">
        <f>データ!DH6</f>
        <v xml:space="preserve"> </v>
      </c>
      <c r="J88" s="36" t="s">
        <v>59</v>
      </c>
      <c r="K88" s="36" t="s">
        <v>59</v>
      </c>
      <c r="L88" s="36" t="str">
        <f>データ!DU6</f>
        <v xml:space="preserve"> </v>
      </c>
      <c r="M88" s="36" t="str">
        <f>データ!EF6</f>
        <v>【31.1】</v>
      </c>
      <c r="N88" s="36" t="str">
        <f>データ!EF6</f>
        <v>【31.1】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</sheetData>
  <sheetProtection algorithmName="SHA-512" hashValue="ZQnaeR9ukeCxgLnaI1e2dTJzjKfBx43kSCB0/j5Jad+DkWTTUzbruSHdZ4tIqVVedJgRtrmL5lqrFSOpyn9emg==" saltValue="79v9+XOyBs0csMJnKknS7w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60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61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62</v>
      </c>
      <c r="B3" s="40" t="s">
        <v>63</v>
      </c>
      <c r="C3" s="40" t="s">
        <v>64</v>
      </c>
      <c r="D3" s="40" t="s">
        <v>65</v>
      </c>
      <c r="E3" s="40" t="s">
        <v>66</v>
      </c>
      <c r="F3" s="40" t="s">
        <v>67</v>
      </c>
      <c r="G3" s="40" t="s">
        <v>68</v>
      </c>
      <c r="H3" s="131" t="s">
        <v>69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41" t="s">
        <v>70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71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72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73</v>
      </c>
      <c r="B4" s="48"/>
      <c r="C4" s="48"/>
      <c r="D4" s="48"/>
      <c r="E4" s="48"/>
      <c r="F4" s="48"/>
      <c r="G4" s="48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5" t="s">
        <v>74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30" t="s">
        <v>75</v>
      </c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8" t="s">
        <v>76</v>
      </c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5" t="s">
        <v>77</v>
      </c>
      <c r="BG4" s="136"/>
      <c r="BH4" s="136"/>
      <c r="BI4" s="136"/>
      <c r="BJ4" s="136"/>
      <c r="BK4" s="136"/>
      <c r="BL4" s="136"/>
      <c r="BM4" s="136"/>
      <c r="BN4" s="136"/>
      <c r="BO4" s="136"/>
      <c r="BP4" s="137"/>
      <c r="BQ4" s="130" t="s">
        <v>78</v>
      </c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8" t="s">
        <v>79</v>
      </c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 t="s">
        <v>80</v>
      </c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5" t="s">
        <v>81</v>
      </c>
      <c r="CY4" s="136"/>
      <c r="CZ4" s="136"/>
      <c r="DA4" s="136"/>
      <c r="DB4" s="136"/>
      <c r="DC4" s="136"/>
      <c r="DD4" s="136"/>
      <c r="DE4" s="136"/>
      <c r="DF4" s="136"/>
      <c r="DG4" s="136"/>
      <c r="DH4" s="137"/>
      <c r="DI4" s="139" t="s">
        <v>82</v>
      </c>
      <c r="DJ4" s="139" t="s">
        <v>83</v>
      </c>
      <c r="DK4" s="130" t="s">
        <v>84</v>
      </c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 t="s">
        <v>85</v>
      </c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49" t="s">
        <v>86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87</v>
      </c>
      <c r="B5" s="52"/>
      <c r="C5" s="52"/>
      <c r="D5" s="52"/>
      <c r="E5" s="52"/>
      <c r="F5" s="52"/>
      <c r="G5" s="52"/>
      <c r="H5" s="53" t="s">
        <v>88</v>
      </c>
      <c r="I5" s="53" t="s">
        <v>89</v>
      </c>
      <c r="J5" s="53" t="s">
        <v>90</v>
      </c>
      <c r="K5" s="53" t="s">
        <v>91</v>
      </c>
      <c r="L5" s="53" t="s">
        <v>92</v>
      </c>
      <c r="M5" s="53" t="s">
        <v>4</v>
      </c>
      <c r="N5" s="53" t="s">
        <v>5</v>
      </c>
      <c r="O5" s="53" t="s">
        <v>93</v>
      </c>
      <c r="P5" s="53" t="s">
        <v>94</v>
      </c>
      <c r="Q5" s="53" t="s">
        <v>95</v>
      </c>
      <c r="R5" s="53" t="s">
        <v>96</v>
      </c>
      <c r="S5" s="53" t="s">
        <v>97</v>
      </c>
      <c r="T5" s="53" t="s">
        <v>7</v>
      </c>
      <c r="U5" s="53" t="s">
        <v>98</v>
      </c>
      <c r="V5" s="53" t="s">
        <v>99</v>
      </c>
      <c r="W5" s="53" t="s">
        <v>100</v>
      </c>
      <c r="X5" s="53" t="s">
        <v>18</v>
      </c>
      <c r="Y5" s="53" t="s">
        <v>101</v>
      </c>
      <c r="Z5" s="53" t="s">
        <v>102</v>
      </c>
      <c r="AA5" s="53" t="s">
        <v>103</v>
      </c>
      <c r="AB5" s="53" t="s">
        <v>104</v>
      </c>
      <c r="AC5" s="53" t="s">
        <v>105</v>
      </c>
      <c r="AD5" s="53" t="s">
        <v>106</v>
      </c>
      <c r="AE5" s="53" t="s">
        <v>107</v>
      </c>
      <c r="AF5" s="53" t="s">
        <v>108</v>
      </c>
      <c r="AG5" s="53" t="s">
        <v>109</v>
      </c>
      <c r="AH5" s="53" t="s">
        <v>110</v>
      </c>
      <c r="AI5" s="53" t="s">
        <v>111</v>
      </c>
      <c r="AJ5" s="53" t="s">
        <v>112</v>
      </c>
      <c r="AK5" s="53" t="s">
        <v>113</v>
      </c>
      <c r="AL5" s="53" t="s">
        <v>114</v>
      </c>
      <c r="AM5" s="53" t="s">
        <v>104</v>
      </c>
      <c r="AN5" s="53" t="s">
        <v>105</v>
      </c>
      <c r="AO5" s="53" t="s">
        <v>106</v>
      </c>
      <c r="AP5" s="53" t="s">
        <v>107</v>
      </c>
      <c r="AQ5" s="53" t="s">
        <v>108</v>
      </c>
      <c r="AR5" s="53" t="s">
        <v>109</v>
      </c>
      <c r="AS5" s="53" t="s">
        <v>110</v>
      </c>
      <c r="AT5" s="53" t="s">
        <v>111</v>
      </c>
      <c r="AU5" s="53" t="s">
        <v>112</v>
      </c>
      <c r="AV5" s="53" t="s">
        <v>102</v>
      </c>
      <c r="AW5" s="53" t="s">
        <v>114</v>
      </c>
      <c r="AX5" s="53" t="s">
        <v>115</v>
      </c>
      <c r="AY5" s="53" t="s">
        <v>105</v>
      </c>
      <c r="AZ5" s="53" t="s">
        <v>106</v>
      </c>
      <c r="BA5" s="53" t="s">
        <v>107</v>
      </c>
      <c r="BB5" s="53" t="s">
        <v>108</v>
      </c>
      <c r="BC5" s="53" t="s">
        <v>109</v>
      </c>
      <c r="BD5" s="53" t="s">
        <v>110</v>
      </c>
      <c r="BE5" s="53" t="s">
        <v>111</v>
      </c>
      <c r="BF5" s="53" t="s">
        <v>101</v>
      </c>
      <c r="BG5" s="53" t="s">
        <v>102</v>
      </c>
      <c r="BH5" s="53" t="s">
        <v>114</v>
      </c>
      <c r="BI5" s="53" t="s">
        <v>104</v>
      </c>
      <c r="BJ5" s="53" t="s">
        <v>116</v>
      </c>
      <c r="BK5" s="53" t="s">
        <v>106</v>
      </c>
      <c r="BL5" s="53" t="s">
        <v>107</v>
      </c>
      <c r="BM5" s="53" t="s">
        <v>108</v>
      </c>
      <c r="BN5" s="53" t="s">
        <v>109</v>
      </c>
      <c r="BO5" s="53" t="s">
        <v>110</v>
      </c>
      <c r="BP5" s="53" t="s">
        <v>111</v>
      </c>
      <c r="BQ5" s="53" t="s">
        <v>112</v>
      </c>
      <c r="BR5" s="53" t="s">
        <v>102</v>
      </c>
      <c r="BS5" s="53" t="s">
        <v>103</v>
      </c>
      <c r="BT5" s="53" t="s">
        <v>104</v>
      </c>
      <c r="BU5" s="53" t="s">
        <v>116</v>
      </c>
      <c r="BV5" s="53" t="s">
        <v>106</v>
      </c>
      <c r="BW5" s="53" t="s">
        <v>107</v>
      </c>
      <c r="BX5" s="53" t="s">
        <v>108</v>
      </c>
      <c r="BY5" s="53" t="s">
        <v>109</v>
      </c>
      <c r="BZ5" s="53" t="s">
        <v>110</v>
      </c>
      <c r="CA5" s="53" t="s">
        <v>111</v>
      </c>
      <c r="CB5" s="53" t="s">
        <v>101</v>
      </c>
      <c r="CC5" s="53" t="s">
        <v>102</v>
      </c>
      <c r="CD5" s="53" t="s">
        <v>103</v>
      </c>
      <c r="CE5" s="53" t="s">
        <v>104</v>
      </c>
      <c r="CF5" s="53" t="s">
        <v>105</v>
      </c>
      <c r="CG5" s="53" t="s">
        <v>106</v>
      </c>
      <c r="CH5" s="53" t="s">
        <v>107</v>
      </c>
      <c r="CI5" s="53" t="s">
        <v>108</v>
      </c>
      <c r="CJ5" s="53" t="s">
        <v>109</v>
      </c>
      <c r="CK5" s="53" t="s">
        <v>110</v>
      </c>
      <c r="CL5" s="53" t="s">
        <v>111</v>
      </c>
      <c r="CM5" s="53" t="s">
        <v>112</v>
      </c>
      <c r="CN5" s="53" t="s">
        <v>113</v>
      </c>
      <c r="CO5" s="53" t="s">
        <v>114</v>
      </c>
      <c r="CP5" s="53" t="s">
        <v>115</v>
      </c>
      <c r="CQ5" s="53" t="s">
        <v>116</v>
      </c>
      <c r="CR5" s="53" t="s">
        <v>106</v>
      </c>
      <c r="CS5" s="53" t="s">
        <v>107</v>
      </c>
      <c r="CT5" s="53" t="s">
        <v>108</v>
      </c>
      <c r="CU5" s="53" t="s">
        <v>109</v>
      </c>
      <c r="CV5" s="53" t="s">
        <v>110</v>
      </c>
      <c r="CW5" s="53" t="s">
        <v>111</v>
      </c>
      <c r="CX5" s="53" t="s">
        <v>101</v>
      </c>
      <c r="CY5" s="53" t="s">
        <v>113</v>
      </c>
      <c r="CZ5" s="53" t="s">
        <v>114</v>
      </c>
      <c r="DA5" s="53" t="s">
        <v>104</v>
      </c>
      <c r="DB5" s="53" t="s">
        <v>116</v>
      </c>
      <c r="DC5" s="53" t="s">
        <v>106</v>
      </c>
      <c r="DD5" s="53" t="s">
        <v>107</v>
      </c>
      <c r="DE5" s="53" t="s">
        <v>108</v>
      </c>
      <c r="DF5" s="53" t="s">
        <v>109</v>
      </c>
      <c r="DG5" s="53" t="s">
        <v>110</v>
      </c>
      <c r="DH5" s="53" t="s">
        <v>111</v>
      </c>
      <c r="DI5" s="140"/>
      <c r="DJ5" s="140"/>
      <c r="DK5" s="53" t="s">
        <v>112</v>
      </c>
      <c r="DL5" s="53" t="s">
        <v>113</v>
      </c>
      <c r="DM5" s="53" t="s">
        <v>103</v>
      </c>
      <c r="DN5" s="53" t="s">
        <v>115</v>
      </c>
      <c r="DO5" s="53" t="s">
        <v>105</v>
      </c>
      <c r="DP5" s="53" t="s">
        <v>106</v>
      </c>
      <c r="DQ5" s="53" t="s">
        <v>107</v>
      </c>
      <c r="DR5" s="53" t="s">
        <v>108</v>
      </c>
      <c r="DS5" s="53" t="s">
        <v>109</v>
      </c>
      <c r="DT5" s="53" t="s">
        <v>110</v>
      </c>
      <c r="DU5" s="53" t="s">
        <v>46</v>
      </c>
      <c r="DV5" s="53" t="s">
        <v>112</v>
      </c>
      <c r="DW5" s="53" t="s">
        <v>113</v>
      </c>
      <c r="DX5" s="53" t="s">
        <v>103</v>
      </c>
      <c r="DY5" s="53" t="s">
        <v>115</v>
      </c>
      <c r="DZ5" s="53" t="s">
        <v>116</v>
      </c>
      <c r="EA5" s="53" t="s">
        <v>106</v>
      </c>
      <c r="EB5" s="53" t="s">
        <v>107</v>
      </c>
      <c r="EC5" s="53" t="s">
        <v>108</v>
      </c>
      <c r="ED5" s="53" t="s">
        <v>109</v>
      </c>
      <c r="EE5" s="53" t="s">
        <v>110</v>
      </c>
      <c r="EF5" s="53" t="s">
        <v>111</v>
      </c>
      <c r="EG5" s="53" t="s">
        <v>117</v>
      </c>
      <c r="EH5" s="53" t="s">
        <v>118</v>
      </c>
      <c r="EI5" s="53" t="s">
        <v>119</v>
      </c>
      <c r="EJ5" s="53" t="s">
        <v>120</v>
      </c>
      <c r="EK5" s="53" t="s">
        <v>121</v>
      </c>
      <c r="EL5" s="53" t="s">
        <v>122</v>
      </c>
      <c r="EM5" s="53" t="s">
        <v>123</v>
      </c>
      <c r="EN5" s="53" t="s">
        <v>124</v>
      </c>
      <c r="EO5" s="53" t="s">
        <v>125</v>
      </c>
      <c r="EP5" s="53" t="s">
        <v>126</v>
      </c>
    </row>
    <row r="6" spans="1:146" s="63" customFormat="1" x14ac:dyDescent="0.15">
      <c r="A6" s="39" t="s">
        <v>127</v>
      </c>
      <c r="B6" s="54">
        <f>B8</f>
        <v>2017</v>
      </c>
      <c r="C6" s="54">
        <f t="shared" ref="C6:X6" si="2">C8</f>
        <v>341002</v>
      </c>
      <c r="D6" s="54">
        <f t="shared" si="2"/>
        <v>47</v>
      </c>
      <c r="E6" s="54">
        <f t="shared" si="2"/>
        <v>11</v>
      </c>
      <c r="F6" s="54">
        <f t="shared" si="2"/>
        <v>1</v>
      </c>
      <c r="G6" s="54">
        <f t="shared" si="2"/>
        <v>3</v>
      </c>
      <c r="H6" s="54" t="str">
        <f>SUBSTITUTE(H8,"　","")</f>
        <v>広島県広島市</v>
      </c>
      <c r="I6" s="54" t="str">
        <f t="shared" si="2"/>
        <v>湯の山温泉館</v>
      </c>
      <c r="J6" s="54" t="str">
        <f t="shared" si="2"/>
        <v>法非適用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Ｃ</v>
      </c>
      <c r="N6" s="54" t="str">
        <f t="shared" si="2"/>
        <v>非設置</v>
      </c>
      <c r="O6" s="55" t="str">
        <f t="shared" si="2"/>
        <v>該当数値なし</v>
      </c>
      <c r="P6" s="55" t="str">
        <f t="shared" si="2"/>
        <v>該当数値なし</v>
      </c>
      <c r="Q6" s="56">
        <f t="shared" si="2"/>
        <v>327</v>
      </c>
      <c r="R6" s="57" t="str">
        <f t="shared" si="2"/>
        <v>－</v>
      </c>
      <c r="S6" s="58">
        <f t="shared" si="2"/>
        <v>283</v>
      </c>
      <c r="T6" s="59" t="str">
        <f t="shared" si="2"/>
        <v>利用料金制</v>
      </c>
      <c r="U6" s="55" t="str">
        <f t="shared" si="2"/>
        <v>－</v>
      </c>
      <c r="V6" s="59" t="str">
        <f t="shared" si="2"/>
        <v>無</v>
      </c>
      <c r="W6" s="60">
        <f t="shared" si="2"/>
        <v>100</v>
      </c>
      <c r="X6" s="59" t="str">
        <f t="shared" si="2"/>
        <v>無</v>
      </c>
      <c r="Y6" s="61">
        <f>IF(Y8="-",NA(),Y8)</f>
        <v>118.4</v>
      </c>
      <c r="Z6" s="61">
        <f t="shared" ref="Z6:AH6" si="3">IF(Z8="-",NA(),Z8)</f>
        <v>95.6</v>
      </c>
      <c r="AA6" s="61">
        <f t="shared" si="3"/>
        <v>110.2</v>
      </c>
      <c r="AB6" s="61">
        <f t="shared" si="3"/>
        <v>109.7</v>
      </c>
      <c r="AC6" s="61">
        <f t="shared" si="3"/>
        <v>100.3</v>
      </c>
      <c r="AD6" s="61">
        <f t="shared" si="3"/>
        <v>139.9</v>
      </c>
      <c r="AE6" s="61">
        <f t="shared" si="3"/>
        <v>100.7</v>
      </c>
      <c r="AF6" s="61">
        <f t="shared" si="3"/>
        <v>122.4</v>
      </c>
      <c r="AG6" s="61">
        <f t="shared" si="3"/>
        <v>157.1</v>
      </c>
      <c r="AH6" s="61">
        <f t="shared" si="3"/>
        <v>103</v>
      </c>
      <c r="AI6" s="61" t="str">
        <f>IF(AI8="-","【-】","【"&amp;SUBSTITUTE(TEXT(AI8,"#,##0.0"),"-","△")&amp;"】")</f>
        <v>【108.5】</v>
      </c>
      <c r="AJ6" s="61">
        <f>IF(AJ8="-",NA(),AJ8)</f>
        <v>0</v>
      </c>
      <c r="AK6" s="61">
        <f t="shared" ref="AK6:AS6" si="4">IF(AK8="-",NA(),AK8)</f>
        <v>0</v>
      </c>
      <c r="AL6" s="61">
        <f t="shared" si="4"/>
        <v>0</v>
      </c>
      <c r="AM6" s="61">
        <f t="shared" si="4"/>
        <v>0</v>
      </c>
      <c r="AN6" s="61">
        <f t="shared" si="4"/>
        <v>0</v>
      </c>
      <c r="AO6" s="61">
        <f t="shared" si="4"/>
        <v>25.2</v>
      </c>
      <c r="AP6" s="61">
        <f t="shared" si="4"/>
        <v>8</v>
      </c>
      <c r="AQ6" s="61">
        <f t="shared" si="4"/>
        <v>5.7</v>
      </c>
      <c r="AR6" s="61">
        <f t="shared" si="4"/>
        <v>34.799999999999997</v>
      </c>
      <c r="AS6" s="61">
        <f t="shared" si="4"/>
        <v>28.4</v>
      </c>
      <c r="AT6" s="61" t="str">
        <f>IF(AT8="-","【-】","【"&amp;SUBSTITUTE(TEXT(AT8,"#,##0.0"),"-","△")&amp;"】")</f>
        <v>【25.4】</v>
      </c>
      <c r="AU6" s="56" t="e">
        <f>IF(AU8="-",NA(),AU8)</f>
        <v>#N/A</v>
      </c>
      <c r="AV6" s="56" t="e">
        <f t="shared" ref="AV6:BD6" si="5">IF(AV8="-",NA(),AV8)</f>
        <v>#N/A</v>
      </c>
      <c r="AW6" s="56" t="e">
        <f t="shared" si="5"/>
        <v>#N/A</v>
      </c>
      <c r="AX6" s="56" t="e">
        <f t="shared" si="5"/>
        <v>#N/A</v>
      </c>
      <c r="AY6" s="56" t="e">
        <f t="shared" si="5"/>
        <v>#N/A</v>
      </c>
      <c r="AZ6" s="56" t="e">
        <f t="shared" si="5"/>
        <v>#N/A</v>
      </c>
      <c r="BA6" s="56" t="e">
        <f t="shared" si="5"/>
        <v>#N/A</v>
      </c>
      <c r="BB6" s="56" t="e">
        <f t="shared" si="5"/>
        <v>#N/A</v>
      </c>
      <c r="BC6" s="56" t="e">
        <f t="shared" si="5"/>
        <v>#N/A</v>
      </c>
      <c r="BD6" s="56" t="e">
        <f t="shared" si="5"/>
        <v>#N/A</v>
      </c>
      <c r="BE6" s="56" t="str">
        <f>IF(BE8="-","【-】","【"&amp;SUBSTITUTE(TEXT(BE8,"#,##0"),"-","△")&amp;"】")</f>
        <v>【6,552】</v>
      </c>
      <c r="BF6" s="61" t="e">
        <f>IF(BF8="-",NA(),BF8)</f>
        <v>#N/A</v>
      </c>
      <c r="BG6" s="61" t="e">
        <f t="shared" ref="BG6:BO6" si="6">IF(BG8="-",NA(),BG8)</f>
        <v>#N/A</v>
      </c>
      <c r="BH6" s="61" t="e">
        <f t="shared" si="6"/>
        <v>#N/A</v>
      </c>
      <c r="BI6" s="61" t="e">
        <f t="shared" si="6"/>
        <v>#N/A</v>
      </c>
      <c r="BJ6" s="61" t="e">
        <f t="shared" si="6"/>
        <v>#N/A</v>
      </c>
      <c r="BK6" s="61" t="e">
        <f t="shared" si="6"/>
        <v>#N/A</v>
      </c>
      <c r="BL6" s="61" t="e">
        <f t="shared" si="6"/>
        <v>#N/A</v>
      </c>
      <c r="BM6" s="61" t="e">
        <f t="shared" si="6"/>
        <v>#N/A</v>
      </c>
      <c r="BN6" s="61" t="e">
        <f t="shared" si="6"/>
        <v>#N/A</v>
      </c>
      <c r="BO6" s="61" t="e">
        <f t="shared" si="6"/>
        <v>#N/A</v>
      </c>
      <c r="BP6" s="61" t="str">
        <f>IF(BP8="-","【-】","【"&amp;SUBSTITUTE(TEXT(BP8,"#,##0.0"),"-","△")&amp;"】")</f>
        <v>【22.1】</v>
      </c>
      <c r="BQ6" s="61">
        <f>IF(BQ8="-",NA(),BQ8)</f>
        <v>37.6</v>
      </c>
      <c r="BR6" s="61">
        <f t="shared" ref="BR6:BZ6" si="7">IF(BR8="-",NA(),BR8)</f>
        <v>0</v>
      </c>
      <c r="BS6" s="61">
        <f t="shared" si="7"/>
        <v>0</v>
      </c>
      <c r="BT6" s="61">
        <f t="shared" si="7"/>
        <v>0</v>
      </c>
      <c r="BU6" s="61">
        <f t="shared" si="7"/>
        <v>0</v>
      </c>
      <c r="BV6" s="61">
        <f t="shared" si="7"/>
        <v>17.3</v>
      </c>
      <c r="BW6" s="61">
        <f t="shared" si="7"/>
        <v>10.199999999999999</v>
      </c>
      <c r="BX6" s="61">
        <f t="shared" si="7"/>
        <v>12</v>
      </c>
      <c r="BY6" s="61">
        <f t="shared" si="7"/>
        <v>12.7</v>
      </c>
      <c r="BZ6" s="61">
        <f t="shared" si="7"/>
        <v>64.5</v>
      </c>
      <c r="CA6" s="61" t="str">
        <f>IF(CA8="-","【-】","【"&amp;SUBSTITUTE(TEXT(CA8,"#,##0.0"),"-","△")&amp;"】")</f>
        <v>【37.1】</v>
      </c>
      <c r="CB6" s="61">
        <f>IF(CB8="-",NA(),CB8)</f>
        <v>3.2</v>
      </c>
      <c r="CC6" s="61">
        <f t="shared" ref="CC6:CK6" si="8">IF(CC8="-",NA(),CC8)</f>
        <v>-19.8</v>
      </c>
      <c r="CD6" s="61">
        <f t="shared" si="8"/>
        <v>-0.7</v>
      </c>
      <c r="CE6" s="61">
        <f t="shared" si="8"/>
        <v>0.7</v>
      </c>
      <c r="CF6" s="61">
        <f t="shared" si="8"/>
        <v>-9.6999999999999993</v>
      </c>
      <c r="CG6" s="61">
        <f t="shared" si="8"/>
        <v>18</v>
      </c>
      <c r="CH6" s="61">
        <f t="shared" si="8"/>
        <v>-29.8</v>
      </c>
      <c r="CI6" s="61">
        <f t="shared" si="8"/>
        <v>2.4</v>
      </c>
      <c r="CJ6" s="61">
        <f t="shared" si="8"/>
        <v>4</v>
      </c>
      <c r="CK6" s="61">
        <f t="shared" si="8"/>
        <v>-91</v>
      </c>
      <c r="CL6" s="61" t="str">
        <f>IF(CL8="-","【-】","【"&amp;SUBSTITUTE(TEXT(CL8,"#,##0.0"),"-","△")&amp;"】")</f>
        <v>【△21.3】</v>
      </c>
      <c r="CM6" s="56">
        <f>IF(CM8="-",NA(),CM8)</f>
        <v>2238</v>
      </c>
      <c r="CN6" s="56">
        <f t="shared" ref="CN6:CV6" si="9">IF(CN8="-",NA(),CN8)</f>
        <v>-646</v>
      </c>
      <c r="CO6" s="56">
        <f t="shared" si="9"/>
        <v>1299</v>
      </c>
      <c r="CP6" s="56">
        <f t="shared" si="9"/>
        <v>1151</v>
      </c>
      <c r="CQ6" s="56">
        <f t="shared" si="9"/>
        <v>32</v>
      </c>
      <c r="CR6" s="56">
        <f t="shared" si="9"/>
        <v>4229</v>
      </c>
      <c r="CS6" s="56">
        <f t="shared" si="9"/>
        <v>773</v>
      </c>
      <c r="CT6" s="56">
        <f t="shared" si="9"/>
        <v>126</v>
      </c>
      <c r="CU6" s="56">
        <f t="shared" si="9"/>
        <v>-4620</v>
      </c>
      <c r="CV6" s="56">
        <f t="shared" si="9"/>
        <v>-16835</v>
      </c>
      <c r="CW6" s="56" t="str">
        <f>IF(CW8="-","【-】","【"&amp;SUBSTITUTE(TEXT(CW8,"#,##0"),"-","△")&amp;"】")</f>
        <v>【△10,266】</v>
      </c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 t="s">
        <v>128</v>
      </c>
      <c r="DI6" s="57">
        <f t="shared" ref="DI6:DJ6" si="10">DI8</f>
        <v>10029</v>
      </c>
      <c r="DJ6" s="57">
        <f t="shared" si="10"/>
        <v>6036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 t="s">
        <v>128</v>
      </c>
      <c r="DV6" s="61">
        <f>IF(DV8="-",NA(),DV8)</f>
        <v>0</v>
      </c>
      <c r="DW6" s="61">
        <f t="shared" ref="DW6:EE6" si="11">IF(DW8="-",NA(),DW8)</f>
        <v>0</v>
      </c>
      <c r="DX6" s="61">
        <f t="shared" si="11"/>
        <v>0</v>
      </c>
      <c r="DY6" s="61">
        <f t="shared" si="11"/>
        <v>0</v>
      </c>
      <c r="DZ6" s="61">
        <f t="shared" si="11"/>
        <v>0</v>
      </c>
      <c r="EA6" s="61">
        <f t="shared" si="11"/>
        <v>0</v>
      </c>
      <c r="EB6" s="61">
        <f t="shared" si="11"/>
        <v>0</v>
      </c>
      <c r="EC6" s="61">
        <f t="shared" si="11"/>
        <v>0</v>
      </c>
      <c r="ED6" s="61">
        <f t="shared" si="11"/>
        <v>0</v>
      </c>
      <c r="EE6" s="61">
        <f t="shared" si="11"/>
        <v>0</v>
      </c>
      <c r="EF6" s="61" t="str">
        <f>IF(EF8="-","【-】","【"&amp;SUBSTITUTE(TEXT(EF8,"#,##0.0"),"-","△")&amp;"】")</f>
        <v>【31.1】</v>
      </c>
      <c r="EG6" s="62" t="e">
        <f>IF(EG8="-",NA(),EG8)</f>
        <v>#N/A</v>
      </c>
      <c r="EH6" s="62" t="e">
        <f t="shared" ref="EH6:EP6" si="12">IF(EH8="-",NA(),EH8)</f>
        <v>#N/A</v>
      </c>
      <c r="EI6" s="62" t="e">
        <f t="shared" si="12"/>
        <v>#N/A</v>
      </c>
      <c r="EJ6" s="62" t="e">
        <f t="shared" si="12"/>
        <v>#N/A</v>
      </c>
      <c r="EK6" s="62" t="e">
        <f t="shared" si="12"/>
        <v>#N/A</v>
      </c>
      <c r="EL6" s="62" t="e">
        <f t="shared" si="12"/>
        <v>#N/A</v>
      </c>
      <c r="EM6" s="62" t="e">
        <f t="shared" si="12"/>
        <v>#N/A</v>
      </c>
      <c r="EN6" s="62" t="e">
        <f t="shared" si="12"/>
        <v>#N/A</v>
      </c>
      <c r="EO6" s="62" t="e">
        <f t="shared" si="12"/>
        <v>#N/A</v>
      </c>
      <c r="EP6" s="62" t="e">
        <f t="shared" si="12"/>
        <v>#N/A</v>
      </c>
    </row>
    <row r="7" spans="1:146" s="63" customFormat="1" x14ac:dyDescent="0.15">
      <c r="A7" s="39" t="s">
        <v>129</v>
      </c>
      <c r="B7" s="54">
        <f t="shared" ref="B7:X7" si="13">B8</f>
        <v>2017</v>
      </c>
      <c r="C7" s="54">
        <f t="shared" si="13"/>
        <v>341002</v>
      </c>
      <c r="D7" s="54">
        <f t="shared" si="13"/>
        <v>47</v>
      </c>
      <c r="E7" s="54">
        <f t="shared" si="13"/>
        <v>11</v>
      </c>
      <c r="F7" s="54">
        <f t="shared" si="13"/>
        <v>1</v>
      </c>
      <c r="G7" s="54">
        <f t="shared" si="13"/>
        <v>3</v>
      </c>
      <c r="H7" s="54" t="str">
        <f t="shared" si="13"/>
        <v>広島県　広島市</v>
      </c>
      <c r="I7" s="54" t="str">
        <f t="shared" si="13"/>
        <v>湯の山温泉館</v>
      </c>
      <c r="J7" s="54" t="str">
        <f t="shared" si="13"/>
        <v>法非適用</v>
      </c>
      <c r="K7" s="54" t="str">
        <f t="shared" si="13"/>
        <v>観光施設事業</v>
      </c>
      <c r="L7" s="54" t="str">
        <f t="shared" si="13"/>
        <v>休養宿泊施設</v>
      </c>
      <c r="M7" s="54" t="str">
        <f t="shared" si="13"/>
        <v>Ｃ</v>
      </c>
      <c r="N7" s="54" t="str">
        <f t="shared" si="13"/>
        <v>非設置</v>
      </c>
      <c r="O7" s="55" t="str">
        <f t="shared" si="13"/>
        <v>該当数値なし</v>
      </c>
      <c r="P7" s="55" t="str">
        <f t="shared" si="13"/>
        <v>該当数値なし</v>
      </c>
      <c r="Q7" s="56">
        <f t="shared" si="13"/>
        <v>327</v>
      </c>
      <c r="R7" s="57" t="str">
        <f t="shared" si="13"/>
        <v>－</v>
      </c>
      <c r="S7" s="58">
        <f t="shared" si="13"/>
        <v>283</v>
      </c>
      <c r="T7" s="59" t="str">
        <f t="shared" si="13"/>
        <v>利用料金制</v>
      </c>
      <c r="U7" s="55" t="str">
        <f t="shared" si="13"/>
        <v>－</v>
      </c>
      <c r="V7" s="59" t="str">
        <f t="shared" si="13"/>
        <v>無</v>
      </c>
      <c r="W7" s="60">
        <f t="shared" si="13"/>
        <v>100</v>
      </c>
      <c r="X7" s="59" t="str">
        <f t="shared" si="13"/>
        <v>無</v>
      </c>
      <c r="Y7" s="61">
        <f>Y8</f>
        <v>118.4</v>
      </c>
      <c r="Z7" s="61">
        <f t="shared" ref="Z7:AH7" si="14">Z8</f>
        <v>95.6</v>
      </c>
      <c r="AA7" s="61">
        <f t="shared" si="14"/>
        <v>110.2</v>
      </c>
      <c r="AB7" s="61">
        <f t="shared" si="14"/>
        <v>109.7</v>
      </c>
      <c r="AC7" s="61">
        <f t="shared" si="14"/>
        <v>100.3</v>
      </c>
      <c r="AD7" s="61">
        <f t="shared" si="14"/>
        <v>139.9</v>
      </c>
      <c r="AE7" s="61">
        <f t="shared" si="14"/>
        <v>100.7</v>
      </c>
      <c r="AF7" s="61">
        <f t="shared" si="14"/>
        <v>122.4</v>
      </c>
      <c r="AG7" s="61">
        <f t="shared" si="14"/>
        <v>157.1</v>
      </c>
      <c r="AH7" s="61">
        <f t="shared" si="14"/>
        <v>103</v>
      </c>
      <c r="AI7" s="61"/>
      <c r="AJ7" s="61">
        <f>AJ8</f>
        <v>0</v>
      </c>
      <c r="AK7" s="61">
        <f t="shared" ref="AK7:AS7" si="15">AK8</f>
        <v>0</v>
      </c>
      <c r="AL7" s="61">
        <f t="shared" si="15"/>
        <v>0</v>
      </c>
      <c r="AM7" s="61">
        <f t="shared" si="15"/>
        <v>0</v>
      </c>
      <c r="AN7" s="61">
        <f t="shared" si="15"/>
        <v>0</v>
      </c>
      <c r="AO7" s="61">
        <f t="shared" si="15"/>
        <v>25.2</v>
      </c>
      <c r="AP7" s="61">
        <f t="shared" si="15"/>
        <v>8</v>
      </c>
      <c r="AQ7" s="61">
        <f t="shared" si="15"/>
        <v>5.7</v>
      </c>
      <c r="AR7" s="61">
        <f t="shared" si="15"/>
        <v>34.799999999999997</v>
      </c>
      <c r="AS7" s="61">
        <f t="shared" si="15"/>
        <v>28.4</v>
      </c>
      <c r="AT7" s="61"/>
      <c r="AU7" s="56" t="str">
        <f>AU8</f>
        <v>-</v>
      </c>
      <c r="AV7" s="56" t="str">
        <f t="shared" ref="AV7:BD7" si="16">AV8</f>
        <v>-</v>
      </c>
      <c r="AW7" s="56" t="str">
        <f t="shared" si="16"/>
        <v>-</v>
      </c>
      <c r="AX7" s="56" t="str">
        <f t="shared" si="16"/>
        <v>-</v>
      </c>
      <c r="AY7" s="56" t="str">
        <f t="shared" si="16"/>
        <v>-</v>
      </c>
      <c r="AZ7" s="56" t="str">
        <f t="shared" si="16"/>
        <v>-</v>
      </c>
      <c r="BA7" s="56" t="str">
        <f t="shared" si="16"/>
        <v>-</v>
      </c>
      <c r="BB7" s="56" t="str">
        <f t="shared" si="16"/>
        <v>-</v>
      </c>
      <c r="BC7" s="56" t="str">
        <f t="shared" si="16"/>
        <v>-</v>
      </c>
      <c r="BD7" s="56" t="str">
        <f t="shared" si="16"/>
        <v>-</v>
      </c>
      <c r="BE7" s="56"/>
      <c r="BF7" s="61" t="str">
        <f>BF8</f>
        <v>-</v>
      </c>
      <c r="BG7" s="61" t="str">
        <f t="shared" ref="BG7:BO7" si="17">BG8</f>
        <v>-</v>
      </c>
      <c r="BH7" s="61" t="str">
        <f t="shared" si="17"/>
        <v>-</v>
      </c>
      <c r="BI7" s="61" t="str">
        <f t="shared" si="17"/>
        <v>-</v>
      </c>
      <c r="BJ7" s="61" t="str">
        <f t="shared" si="17"/>
        <v>-</v>
      </c>
      <c r="BK7" s="61" t="str">
        <f t="shared" si="17"/>
        <v>-</v>
      </c>
      <c r="BL7" s="61" t="str">
        <f t="shared" si="17"/>
        <v>-</v>
      </c>
      <c r="BM7" s="61" t="str">
        <f t="shared" si="17"/>
        <v>-</v>
      </c>
      <c r="BN7" s="61" t="str">
        <f t="shared" si="17"/>
        <v>-</v>
      </c>
      <c r="BO7" s="61" t="str">
        <f t="shared" si="17"/>
        <v>-</v>
      </c>
      <c r="BP7" s="61"/>
      <c r="BQ7" s="61">
        <f>BQ8</f>
        <v>37.6</v>
      </c>
      <c r="BR7" s="61">
        <f t="shared" ref="BR7:BZ7" si="18">BR8</f>
        <v>0</v>
      </c>
      <c r="BS7" s="61">
        <f t="shared" si="18"/>
        <v>0</v>
      </c>
      <c r="BT7" s="61">
        <f t="shared" si="18"/>
        <v>0</v>
      </c>
      <c r="BU7" s="61">
        <f t="shared" si="18"/>
        <v>0</v>
      </c>
      <c r="BV7" s="61">
        <f t="shared" si="18"/>
        <v>17.3</v>
      </c>
      <c r="BW7" s="61">
        <f t="shared" si="18"/>
        <v>10.199999999999999</v>
      </c>
      <c r="BX7" s="61">
        <f t="shared" si="18"/>
        <v>12</v>
      </c>
      <c r="BY7" s="61">
        <f t="shared" si="18"/>
        <v>12.7</v>
      </c>
      <c r="BZ7" s="61">
        <f t="shared" si="18"/>
        <v>64.5</v>
      </c>
      <c r="CA7" s="61"/>
      <c r="CB7" s="61">
        <f>CB8</f>
        <v>3.2</v>
      </c>
      <c r="CC7" s="61">
        <f t="shared" ref="CC7:CK7" si="19">CC8</f>
        <v>-19.8</v>
      </c>
      <c r="CD7" s="61">
        <f t="shared" si="19"/>
        <v>-0.7</v>
      </c>
      <c r="CE7" s="61">
        <f t="shared" si="19"/>
        <v>0.7</v>
      </c>
      <c r="CF7" s="61">
        <f t="shared" si="19"/>
        <v>-9.6999999999999993</v>
      </c>
      <c r="CG7" s="61">
        <f t="shared" si="19"/>
        <v>18</v>
      </c>
      <c r="CH7" s="61">
        <f t="shared" si="19"/>
        <v>-29.8</v>
      </c>
      <c r="CI7" s="61">
        <f t="shared" si="19"/>
        <v>2.4</v>
      </c>
      <c r="CJ7" s="61">
        <f t="shared" si="19"/>
        <v>4</v>
      </c>
      <c r="CK7" s="61">
        <f t="shared" si="19"/>
        <v>-91</v>
      </c>
      <c r="CL7" s="61"/>
      <c r="CM7" s="56">
        <f>CM8</f>
        <v>2238</v>
      </c>
      <c r="CN7" s="56">
        <f t="shared" ref="CN7:CV7" si="20">CN8</f>
        <v>-646</v>
      </c>
      <c r="CO7" s="56">
        <f t="shared" si="20"/>
        <v>1299</v>
      </c>
      <c r="CP7" s="56">
        <f t="shared" si="20"/>
        <v>1151</v>
      </c>
      <c r="CQ7" s="56">
        <f t="shared" si="20"/>
        <v>32</v>
      </c>
      <c r="CR7" s="56">
        <f t="shared" si="20"/>
        <v>4229</v>
      </c>
      <c r="CS7" s="56">
        <f t="shared" si="20"/>
        <v>773</v>
      </c>
      <c r="CT7" s="56">
        <f t="shared" si="20"/>
        <v>126</v>
      </c>
      <c r="CU7" s="56">
        <f t="shared" si="20"/>
        <v>-4620</v>
      </c>
      <c r="CV7" s="56">
        <f t="shared" si="20"/>
        <v>-16835</v>
      </c>
      <c r="CW7" s="56"/>
      <c r="CX7" s="61" t="s">
        <v>130</v>
      </c>
      <c r="CY7" s="61" t="s">
        <v>130</v>
      </c>
      <c r="CZ7" s="61" t="s">
        <v>130</v>
      </c>
      <c r="DA7" s="61" t="s">
        <v>130</v>
      </c>
      <c r="DB7" s="61" t="s">
        <v>130</v>
      </c>
      <c r="DC7" s="61" t="s">
        <v>130</v>
      </c>
      <c r="DD7" s="61" t="s">
        <v>130</v>
      </c>
      <c r="DE7" s="61" t="s">
        <v>130</v>
      </c>
      <c r="DF7" s="61" t="s">
        <v>130</v>
      </c>
      <c r="DG7" s="61" t="s">
        <v>128</v>
      </c>
      <c r="DH7" s="61"/>
      <c r="DI7" s="57">
        <f>DI8</f>
        <v>10029</v>
      </c>
      <c r="DJ7" s="57">
        <f>DJ8</f>
        <v>6036</v>
      </c>
      <c r="DK7" s="61" t="s">
        <v>130</v>
      </c>
      <c r="DL7" s="61" t="s">
        <v>130</v>
      </c>
      <c r="DM7" s="61" t="s">
        <v>130</v>
      </c>
      <c r="DN7" s="61" t="s">
        <v>130</v>
      </c>
      <c r="DO7" s="61" t="s">
        <v>130</v>
      </c>
      <c r="DP7" s="61" t="s">
        <v>130</v>
      </c>
      <c r="DQ7" s="61" t="s">
        <v>130</v>
      </c>
      <c r="DR7" s="61" t="s">
        <v>130</v>
      </c>
      <c r="DS7" s="61" t="s">
        <v>130</v>
      </c>
      <c r="DT7" s="61" t="s">
        <v>128</v>
      </c>
      <c r="DU7" s="61"/>
      <c r="DV7" s="61">
        <f>DV8</f>
        <v>0</v>
      </c>
      <c r="DW7" s="61">
        <f t="shared" ref="DW7:EE7" si="21">DW8</f>
        <v>0</v>
      </c>
      <c r="DX7" s="61">
        <f t="shared" si="21"/>
        <v>0</v>
      </c>
      <c r="DY7" s="61">
        <f t="shared" si="21"/>
        <v>0</v>
      </c>
      <c r="DZ7" s="61">
        <f t="shared" si="21"/>
        <v>0</v>
      </c>
      <c r="EA7" s="61">
        <f t="shared" si="21"/>
        <v>0</v>
      </c>
      <c r="EB7" s="61">
        <f t="shared" si="21"/>
        <v>0</v>
      </c>
      <c r="EC7" s="61">
        <f t="shared" si="21"/>
        <v>0</v>
      </c>
      <c r="ED7" s="61">
        <f t="shared" si="21"/>
        <v>0</v>
      </c>
      <c r="EE7" s="61">
        <f t="shared" si="21"/>
        <v>0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341002</v>
      </c>
      <c r="D8" s="64">
        <v>47</v>
      </c>
      <c r="E8" s="64">
        <v>11</v>
      </c>
      <c r="F8" s="64">
        <v>1</v>
      </c>
      <c r="G8" s="64">
        <v>3</v>
      </c>
      <c r="H8" s="64" t="s">
        <v>131</v>
      </c>
      <c r="I8" s="64" t="s">
        <v>132</v>
      </c>
      <c r="J8" s="64" t="s">
        <v>133</v>
      </c>
      <c r="K8" s="64" t="s">
        <v>134</v>
      </c>
      <c r="L8" s="64" t="s">
        <v>135</v>
      </c>
      <c r="M8" s="64" t="s">
        <v>136</v>
      </c>
      <c r="N8" s="64" t="s">
        <v>137</v>
      </c>
      <c r="O8" s="65" t="s">
        <v>138</v>
      </c>
      <c r="P8" s="65" t="s">
        <v>138</v>
      </c>
      <c r="Q8" s="66">
        <v>327</v>
      </c>
      <c r="R8" s="66" t="s">
        <v>139</v>
      </c>
      <c r="S8" s="67">
        <v>283</v>
      </c>
      <c r="T8" s="68" t="s">
        <v>140</v>
      </c>
      <c r="U8" s="65" t="s">
        <v>139</v>
      </c>
      <c r="V8" s="68" t="s">
        <v>141</v>
      </c>
      <c r="W8" s="69">
        <v>100</v>
      </c>
      <c r="X8" s="68" t="s">
        <v>141</v>
      </c>
      <c r="Y8" s="70">
        <v>118.4</v>
      </c>
      <c r="Z8" s="70">
        <v>95.6</v>
      </c>
      <c r="AA8" s="70">
        <v>110.2</v>
      </c>
      <c r="AB8" s="70">
        <v>109.7</v>
      </c>
      <c r="AC8" s="70">
        <v>100.3</v>
      </c>
      <c r="AD8" s="70">
        <v>139.9</v>
      </c>
      <c r="AE8" s="70">
        <v>100.7</v>
      </c>
      <c r="AF8" s="70">
        <v>122.4</v>
      </c>
      <c r="AG8" s="70">
        <v>157.1</v>
      </c>
      <c r="AH8" s="70">
        <v>103</v>
      </c>
      <c r="AI8" s="70">
        <v>108.5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25.2</v>
      </c>
      <c r="AP8" s="70">
        <v>8</v>
      </c>
      <c r="AQ8" s="70">
        <v>5.7</v>
      </c>
      <c r="AR8" s="70">
        <v>34.799999999999997</v>
      </c>
      <c r="AS8" s="70">
        <v>28.4</v>
      </c>
      <c r="AT8" s="70">
        <v>25.4</v>
      </c>
      <c r="AU8" s="71" t="s">
        <v>142</v>
      </c>
      <c r="AV8" s="71" t="s">
        <v>142</v>
      </c>
      <c r="AW8" s="71" t="s">
        <v>142</v>
      </c>
      <c r="AX8" s="71" t="s">
        <v>142</v>
      </c>
      <c r="AY8" s="71" t="s">
        <v>142</v>
      </c>
      <c r="AZ8" s="71" t="s">
        <v>142</v>
      </c>
      <c r="BA8" s="71" t="s">
        <v>142</v>
      </c>
      <c r="BB8" s="71" t="s">
        <v>142</v>
      </c>
      <c r="BC8" s="71" t="s">
        <v>142</v>
      </c>
      <c r="BD8" s="71" t="s">
        <v>142</v>
      </c>
      <c r="BE8" s="71">
        <v>6552</v>
      </c>
      <c r="BF8" s="70" t="s">
        <v>142</v>
      </c>
      <c r="BG8" s="70" t="s">
        <v>142</v>
      </c>
      <c r="BH8" s="70" t="s">
        <v>142</v>
      </c>
      <c r="BI8" s="70" t="s">
        <v>142</v>
      </c>
      <c r="BJ8" s="70" t="s">
        <v>142</v>
      </c>
      <c r="BK8" s="70" t="s">
        <v>142</v>
      </c>
      <c r="BL8" s="70" t="s">
        <v>142</v>
      </c>
      <c r="BM8" s="70" t="s">
        <v>142</v>
      </c>
      <c r="BN8" s="70" t="s">
        <v>142</v>
      </c>
      <c r="BO8" s="70" t="s">
        <v>142</v>
      </c>
      <c r="BP8" s="70">
        <v>22.1</v>
      </c>
      <c r="BQ8" s="70">
        <v>37.6</v>
      </c>
      <c r="BR8" s="70">
        <v>0</v>
      </c>
      <c r="BS8" s="70">
        <v>0</v>
      </c>
      <c r="BT8" s="70">
        <v>0</v>
      </c>
      <c r="BU8" s="70">
        <v>0</v>
      </c>
      <c r="BV8" s="70">
        <v>17.3</v>
      </c>
      <c r="BW8" s="70">
        <v>10.199999999999999</v>
      </c>
      <c r="BX8" s="70">
        <v>12</v>
      </c>
      <c r="BY8" s="70">
        <v>12.7</v>
      </c>
      <c r="BZ8" s="70">
        <v>64.5</v>
      </c>
      <c r="CA8" s="70">
        <v>37.1</v>
      </c>
      <c r="CB8" s="70">
        <v>3.2</v>
      </c>
      <c r="CC8" s="70">
        <v>-19.8</v>
      </c>
      <c r="CD8" s="70">
        <v>-0.7</v>
      </c>
      <c r="CE8" s="72">
        <v>0.7</v>
      </c>
      <c r="CF8" s="72">
        <v>-9.6999999999999993</v>
      </c>
      <c r="CG8" s="70">
        <v>18</v>
      </c>
      <c r="CH8" s="70">
        <v>-29.8</v>
      </c>
      <c r="CI8" s="70">
        <v>2.4</v>
      </c>
      <c r="CJ8" s="70">
        <v>4</v>
      </c>
      <c r="CK8" s="70">
        <v>-91</v>
      </c>
      <c r="CL8" s="70">
        <v>-21.3</v>
      </c>
      <c r="CM8" s="71">
        <v>2238</v>
      </c>
      <c r="CN8" s="71">
        <v>-646</v>
      </c>
      <c r="CO8" s="71">
        <v>1299</v>
      </c>
      <c r="CP8" s="71">
        <v>1151</v>
      </c>
      <c r="CQ8" s="71">
        <v>32</v>
      </c>
      <c r="CR8" s="71">
        <v>4229</v>
      </c>
      <c r="CS8" s="71">
        <v>773</v>
      </c>
      <c r="CT8" s="71">
        <v>126</v>
      </c>
      <c r="CU8" s="71">
        <v>-4620</v>
      </c>
      <c r="CV8" s="71">
        <v>-16835</v>
      </c>
      <c r="CW8" s="71">
        <v>-10266</v>
      </c>
      <c r="CX8" s="70" t="s">
        <v>142</v>
      </c>
      <c r="CY8" s="70" t="s">
        <v>142</v>
      </c>
      <c r="CZ8" s="70" t="s">
        <v>142</v>
      </c>
      <c r="DA8" s="70" t="s">
        <v>142</v>
      </c>
      <c r="DB8" s="70" t="s">
        <v>142</v>
      </c>
      <c r="DC8" s="70" t="s">
        <v>142</v>
      </c>
      <c r="DD8" s="70" t="s">
        <v>142</v>
      </c>
      <c r="DE8" s="70" t="s">
        <v>142</v>
      </c>
      <c r="DF8" s="70" t="s">
        <v>142</v>
      </c>
      <c r="DG8" s="70" t="s">
        <v>142</v>
      </c>
      <c r="DH8" s="70" t="s">
        <v>142</v>
      </c>
      <c r="DI8" s="66">
        <v>10029</v>
      </c>
      <c r="DJ8" s="66">
        <v>6036</v>
      </c>
      <c r="DK8" s="70" t="s">
        <v>142</v>
      </c>
      <c r="DL8" s="70" t="s">
        <v>142</v>
      </c>
      <c r="DM8" s="70" t="s">
        <v>142</v>
      </c>
      <c r="DN8" s="70" t="s">
        <v>142</v>
      </c>
      <c r="DO8" s="70" t="s">
        <v>142</v>
      </c>
      <c r="DP8" s="70" t="s">
        <v>142</v>
      </c>
      <c r="DQ8" s="70" t="s">
        <v>142</v>
      </c>
      <c r="DR8" s="70" t="s">
        <v>142</v>
      </c>
      <c r="DS8" s="70" t="s">
        <v>142</v>
      </c>
      <c r="DT8" s="70" t="s">
        <v>142</v>
      </c>
      <c r="DU8" s="70" t="s">
        <v>142</v>
      </c>
      <c r="DV8" s="70">
        <v>0</v>
      </c>
      <c r="DW8" s="70">
        <v>0</v>
      </c>
      <c r="DX8" s="70">
        <v>0</v>
      </c>
      <c r="DY8" s="70">
        <v>0</v>
      </c>
      <c r="DZ8" s="70">
        <v>0</v>
      </c>
      <c r="EA8" s="70">
        <v>0</v>
      </c>
      <c r="EB8" s="70">
        <v>0</v>
      </c>
      <c r="EC8" s="70">
        <v>0</v>
      </c>
      <c r="ED8" s="70">
        <v>0</v>
      </c>
      <c r="EE8" s="70">
        <v>0</v>
      </c>
      <c r="EF8" s="70">
        <v>31.1</v>
      </c>
      <c r="EG8" s="73" t="s">
        <v>142</v>
      </c>
      <c r="EH8" s="74" t="s">
        <v>142</v>
      </c>
      <c r="EI8" s="74" t="s">
        <v>142</v>
      </c>
      <c r="EJ8" s="74" t="s">
        <v>142</v>
      </c>
      <c r="EK8" s="74" t="s">
        <v>142</v>
      </c>
      <c r="EL8" s="74" t="s">
        <v>142</v>
      </c>
      <c r="EM8" s="74" t="s">
        <v>142</v>
      </c>
      <c r="EN8" s="74" t="s">
        <v>142</v>
      </c>
      <c r="EO8" s="74" t="s">
        <v>142</v>
      </c>
      <c r="EP8" s="74" t="s">
        <v>142</v>
      </c>
    </row>
    <row r="9" spans="1:146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 x14ac:dyDescent="0.15">
      <c r="A10" s="79"/>
      <c r="B10" s="79" t="s">
        <v>143</v>
      </c>
      <c r="C10" s="79" t="s">
        <v>144</v>
      </c>
      <c r="D10" s="79" t="s">
        <v>145</v>
      </c>
      <c r="E10" s="79" t="s">
        <v>146</v>
      </c>
      <c r="F10" s="79" t="s">
        <v>147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 x14ac:dyDescent="0.15">
      <c r="A11" s="79" t="s">
        <v>63</v>
      </c>
      <c r="B11" s="80">
        <f>DATEVALUE($B$6-4&amp;"年1月1日")</f>
        <v>41275</v>
      </c>
      <c r="C11" s="80">
        <f>DATEVALUE($B$6-3&amp;"年1月1日")</f>
        <v>41640</v>
      </c>
      <c r="D11" s="80">
        <f>DATEVALUE($B$6-2&amp;"年1月1日")</f>
        <v>42005</v>
      </c>
      <c r="E11" s="80">
        <f>DATEVALUE($B$6-1&amp;"年1月1日")</f>
        <v>42370</v>
      </c>
      <c r="F11" s="80">
        <f>DATEVALUE($B$6&amp;"年1月1日")</f>
        <v>42736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2019-01-28T10:48:21Z</cp:lastPrinted>
  <dcterms:created xsi:type="dcterms:W3CDTF">2018-12-07T10:26:16Z</dcterms:created>
  <dcterms:modified xsi:type="dcterms:W3CDTF">2019-01-28T10:49:55Z</dcterms:modified>
  <cp:category/>
</cp:coreProperties>
</file>