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3 準公営企業室\03 地域開発事業係\02 決算統計\29年決算（H30作業）\99 経営比較分析表\06 団体への分析依頼\05団体回答\02駐車場事業\064広島市\"/>
    </mc:Choice>
  </mc:AlternateContent>
  <workbookProtection workbookAlgorithmName="SHA-512" workbookHashValue="ZNfUB455ehHCXA7ysZBOxKFADGd51FwmEXZJRi4nWeCXnT8dkW5mVkeNDHp4OsvfU3f03lDmNLRDmgDiaZIctg==" workbookSaltValue="ORjS5pkePtZcZpqb9yURdQ==" workbookSpinCount="100000" lockStructure="1"/>
  <bookViews>
    <workbookView xWindow="0" yWindow="0" windowWidth="15360" windowHeight="7632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CS31" i="4" s="1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BZ76" i="4"/>
  <c r="CS30" i="4"/>
  <c r="MA51" i="4"/>
  <c r="C11" i="5"/>
  <c r="D11" i="5"/>
  <c r="E11" i="5"/>
  <c r="B11" i="5"/>
  <c r="BK76" i="4" l="1"/>
  <c r="LH51" i="4"/>
  <c r="LT76" i="4"/>
  <c r="LH30" i="4"/>
  <c r="GQ51" i="4"/>
  <c r="IE76" i="4"/>
  <c r="BZ51" i="4"/>
  <c r="GQ30" i="4"/>
  <c r="BZ30" i="4"/>
  <c r="BG30" i="4"/>
  <c r="AV76" i="4"/>
  <c r="KO51" i="4"/>
  <c r="FX30" i="4"/>
  <c r="BG51" i="4"/>
  <c r="LE76" i="4"/>
  <c r="FX51" i="4"/>
  <c r="KO30" i="4"/>
  <c r="HP76" i="4"/>
  <c r="KP76" i="4"/>
  <c r="JV30" i="4"/>
  <c r="HA76" i="4"/>
  <c r="AN51" i="4"/>
  <c r="FE30" i="4"/>
  <c r="AN30" i="4"/>
  <c r="FE51" i="4"/>
  <c r="AG76" i="4"/>
  <c r="JV51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<sst xmlns="http://schemas.openxmlformats.org/spreadsheetml/2006/main" count="287" uniqueCount="139">
  <si>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</si>
  <si>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</si>
  <si>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</si>
  <si>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</si>
  <si>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</si>
  <si>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</si>
  <si>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</si>
  <si>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</si>
  <si>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</si>
  <si>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</si>
  <si>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</si>
  <si>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</si>
  <si>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</si>
  <si>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</si>
  <si>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</si>
  <si>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</si>
  <si>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</si>
  <si>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</si>
  <si>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</si>
  <si>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</si>
  <si>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</si>
  <si>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</si>
  <si>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</si>
  <si>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</si>
  <si>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</si>
  <si>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</si>
  <si>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</si>
  <si>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</si>
  <si>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</si>
  <si>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</si>
  <si>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</si>
  <si>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</si>
  <si>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</si>
  <si>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</si>
  <si>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</si>
  <si>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</si>
  <si>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</si>
  <si>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</si>
  <si>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</si>
  <si>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</si>
  <si>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</si>
  <si>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</si>
  <si>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</si>
  <si>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</si>
  <si>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</si>
  <si>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</si>
  <si>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</si>
  <si>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</si>
  <si>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</si>
  <si>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</si>
  <si>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</si>
  <si>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</si>
  <si>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</si>
  <si>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</si>
  <si>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</si>
  <si>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</si>
  <si>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</si>
  <si>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</si>
  <si>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</si>
  <si>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</si>
  <si>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</si>
  <si>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</si>
  <si>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</si>
  <si>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</si>
  <si>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</si>
  <si>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</si>
  <si>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</si>
  <si>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</si>
  <si>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</si>
  <si>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</si>
  <si>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</si>
  <si>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</si>
  <si>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</si>
  <si>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</si>
  <si>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</si>
  <si>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</si>
  <si>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</si>
  <si>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</si>
  <si>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</si>
  <si>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</si>
  <si>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</si>
  <si>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</si>
  <si>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</si>
  <si>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</si>
  <si>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</si>
  <si>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</si>
  <si>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</si>
  <si>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</si>
  <si>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</si>
  <si>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</si>
  <si>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</si>
  <si>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</si>
  <si>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</si>
  <si>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</si>
  <si>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</si>
  <si>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</si>
  <si>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</si>
  <si>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</si>
  <si>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</si>
  <si>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</si>
  <si>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</si>
  <si>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</si>
  <si>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</si>
  <si>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</si>
  <si>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</si>
  <si>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</si>
  <si>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</si>
  <si>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</si>
  <si>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当該値(N-1)</t>
    <phoneticPr fontId="5"/>
  </si>
  <si>
    <t>当該値(N-4)</t>
    <phoneticPr fontId="5"/>
  </si>
  <si>
    <t>当該値(N-2)</t>
    <phoneticPr fontId="5"/>
  </si>
  <si>
    <t>当該値(N)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</si>
  <si>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</si>
  <si>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</si>
  <si>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</si>
  <si>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</si>
  <si>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</si>
  <si>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広島県　広島市</t>
  </si>
  <si>
    <t>小町駐車場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</si>
  <si>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</si>
  <si>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</si>
  <si>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</si>
  <si>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</si>
  <si>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</si>
  <si>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</si>
  <si>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</si>
  <si>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</si>
  <si>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</si>
  <si>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</si>
  <si>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</si>
  <si>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</si>
  <si>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</si>
  <si>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</si>
  <si>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</si>
  <si>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</si>
  <si>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類似施設平均値を大幅に上回っており、黒字で推移しています。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類似施設平均値を大幅に上回っており、安定した収益性を確保しています。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オオハバ</t>
    </rPh>
    <rPh sb="21" eb="23">
      <t>ウワマワ</t>
    </rPh>
    <rPh sb="28" eb="30">
      <t>クロジ</t>
    </rPh>
    <rPh sb="31" eb="33">
      <t>スイイ</t>
    </rPh>
    <rPh sb="41" eb="42">
      <t>タ</t>
    </rPh>
    <rPh sb="42" eb="44">
      <t>カイケイ</t>
    </rPh>
    <rPh sb="44" eb="47">
      <t>ホジョキン</t>
    </rPh>
    <rPh sb="47" eb="49">
      <t>ヒリツ</t>
    </rPh>
    <rPh sb="51" eb="52">
      <t>ホカ</t>
    </rPh>
    <rPh sb="52" eb="54">
      <t>カイケイ</t>
    </rPh>
    <rPh sb="57" eb="60">
      <t>ホジョキン</t>
    </rPh>
    <rPh sb="69" eb="71">
      <t>チュウシャ</t>
    </rPh>
    <rPh sb="71" eb="73">
      <t>ダイスウ</t>
    </rPh>
    <rPh sb="73" eb="75">
      <t>イチダイ</t>
    </rPh>
    <rPh sb="75" eb="76">
      <t>ア</t>
    </rPh>
    <rPh sb="79" eb="80">
      <t>ホカ</t>
    </rPh>
    <rPh sb="80" eb="82">
      <t>カイケイ</t>
    </rPh>
    <rPh sb="82" eb="85">
      <t>ホジョキン</t>
    </rPh>
    <rPh sb="85" eb="86">
      <t>ガク</t>
    </rPh>
    <rPh sb="88" eb="89">
      <t>ホカ</t>
    </rPh>
    <rPh sb="89" eb="91">
      <t>カイケイ</t>
    </rPh>
    <rPh sb="94" eb="97">
      <t>ホジョキン</t>
    </rPh>
    <rPh sb="106" eb="108">
      <t>ウリアゲ</t>
    </rPh>
    <rPh sb="108" eb="109">
      <t>タカ</t>
    </rPh>
    <rPh sb="112" eb="114">
      <t>ヒリツ</t>
    </rPh>
    <rPh sb="116" eb="118">
      <t>ルイジ</t>
    </rPh>
    <rPh sb="118" eb="120">
      <t>シセツ</t>
    </rPh>
    <rPh sb="120" eb="123">
      <t>ヘイキンチ</t>
    </rPh>
    <rPh sb="124" eb="126">
      <t>オオハバ</t>
    </rPh>
    <rPh sb="127" eb="129">
      <t>ウワマワ</t>
    </rPh>
    <rPh sb="134" eb="135">
      <t>タカ</t>
    </rPh>
    <rPh sb="136" eb="138">
      <t>エイギョウ</t>
    </rPh>
    <rPh sb="138" eb="141">
      <t>ソウリエキ</t>
    </rPh>
    <rPh sb="142" eb="144">
      <t>カクホ</t>
    </rPh>
    <rPh sb="160" eb="162">
      <t>ルイジ</t>
    </rPh>
    <rPh sb="162" eb="164">
      <t>シセツ</t>
    </rPh>
    <rPh sb="164" eb="167">
      <t>ヘイキンチ</t>
    </rPh>
    <rPh sb="168" eb="170">
      <t>オオハバ</t>
    </rPh>
    <rPh sb="171" eb="173">
      <t>ウワマワ</t>
    </rPh>
    <rPh sb="178" eb="180">
      <t>アンテイ</t>
    </rPh>
    <rPh sb="182" eb="185">
      <t>シュウエキセイ</t>
    </rPh>
    <rPh sb="186" eb="188">
      <t>カクホ</t>
    </rPh>
    <phoneticPr fontId="15"/>
  </si>
  <si>
    <t>⑦敷地の地価
　道路上に設置しています。
⑧設備投資見込額
　今後、老朽化した機器の改修工事のため設備投資を行う見込みです。
⑩企業債残高対料金収入比率
　企業債残高はありません。</t>
    <rPh sb="1" eb="3">
      <t>シキチ</t>
    </rPh>
    <rPh sb="4" eb="6">
      <t>チカ</t>
    </rPh>
    <rPh sb="8" eb="11">
      <t>ドウロジョウ</t>
    </rPh>
    <rPh sb="12" eb="14">
      <t>セッチ</t>
    </rPh>
    <rPh sb="31" eb="33">
      <t>コンゴ</t>
    </rPh>
    <rPh sb="34" eb="37">
      <t>ロウキュウカ</t>
    </rPh>
    <rPh sb="39" eb="41">
      <t>キキ</t>
    </rPh>
    <rPh sb="42" eb="44">
      <t>カイシュウ</t>
    </rPh>
    <rPh sb="44" eb="46">
      <t>コウジ</t>
    </rPh>
    <rPh sb="49" eb="51">
      <t>セツビ</t>
    </rPh>
    <rPh sb="51" eb="53">
      <t>トウシ</t>
    </rPh>
    <rPh sb="54" eb="55">
      <t>オコナ</t>
    </rPh>
    <rPh sb="56" eb="58">
      <t>ミコ</t>
    </rPh>
    <phoneticPr fontId="15"/>
  </si>
  <si>
    <t>⑪稼働率
　類似施設平均値を大きく上回っています。
　平和大通り沿いの利便性の良い位置に設置されており、今後も高い稼働率が見込まれます。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5">
      <t>オオ</t>
    </rPh>
    <rPh sb="17" eb="19">
      <t>ウワマワ</t>
    </rPh>
    <rPh sb="27" eb="29">
      <t>ヘイワ</t>
    </rPh>
    <rPh sb="29" eb="31">
      <t>オオドオ</t>
    </rPh>
    <rPh sb="32" eb="33">
      <t>ゾ</t>
    </rPh>
    <rPh sb="35" eb="38">
      <t>リベンセイ</t>
    </rPh>
    <rPh sb="39" eb="40">
      <t>ヨ</t>
    </rPh>
    <rPh sb="41" eb="43">
      <t>イチ</t>
    </rPh>
    <rPh sb="44" eb="46">
      <t>セッチ</t>
    </rPh>
    <rPh sb="52" eb="54">
      <t>コンゴ</t>
    </rPh>
    <rPh sb="55" eb="56">
      <t>タカ</t>
    </rPh>
    <rPh sb="57" eb="59">
      <t>カドウ</t>
    </rPh>
    <rPh sb="59" eb="60">
      <t>リツ</t>
    </rPh>
    <rPh sb="61" eb="63">
      <t>ミコ</t>
    </rPh>
    <phoneticPr fontId="15"/>
  </si>
  <si>
    <t>　収益性、稼働率共に非常に安定した駐車場です。引き続き、利用者の声を反映させながら運営を推進していきます。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ヒジョウ</t>
    </rPh>
    <rPh sb="13" eb="15">
      <t>アンテイ</t>
    </rPh>
    <rPh sb="17" eb="19">
      <t>チュウシャ</t>
    </rPh>
    <rPh sb="19" eb="20">
      <t>ジョウ</t>
    </rPh>
    <rPh sb="23" eb="24">
      <t>ヒ</t>
    </rPh>
    <rPh sb="25" eb="26">
      <t>ツヅ</t>
    </rPh>
    <rPh sb="28" eb="31">
      <t>リヨウシャ</t>
    </rPh>
    <rPh sb="32" eb="33">
      <t>コエ</t>
    </rPh>
    <rPh sb="34" eb="36">
      <t>ハンエイ</t>
    </rPh>
    <rPh sb="41" eb="43">
      <t>ウンエイ</t>
    </rPh>
    <rPh sb="44" eb="46">
      <t>スイシン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</si>
</sst>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626.70000000000005</c:v>
                </c:pt>
                <c:pt idx="1">
                  <c:v>612</c:v>
                </c:pt>
                <c:pt idx="2">
                  <c:v>776.9</c:v>
                </c:pt>
                <c:pt idx="3">
                  <c:v>709</c:v>
                </c:pt>
                <c:pt idx="4">
                  <c:v>707.6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84-404F-8E7A-66B6A2256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213568"/>
        <c:axId val="268820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335.9</c:v>
                </c:pt>
                <c:pt idx="1">
                  <c:v>277.8</c:v>
                </c:pt>
                <c:pt idx="2">
                  <c:v>443.6</c:v>
                </c:pt>
                <c:pt idx="3">
                  <c:v>355.6</c:v>
                </c:pt>
                <c:pt idx="4">
                  <c:v>358.6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184-404F-8E7A-66B6A2256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213568"/>
        <c:axId val="268820928"/>
      </c:lineChart>
      <c:dateAx>
        <c:axId val="476213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8820928"/>
        <c:crosses val="autoZero"/>
        <c:auto val="1"/>
        <c:lblOffset val="100"/>
        <c:baseTimeUnit val="years"/>
      </c:dateAx>
      <c:valAx>
        <c:axId val="268820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762135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CE-4225-BDA1-93D189FF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659488"/>
        <c:axId val="558659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56.7</c:v>
                </c:pt>
                <c:pt idx="1">
                  <c:v>45.6</c:v>
                </c:pt>
                <c:pt idx="2">
                  <c:v>85.4</c:v>
                </c:pt>
                <c:pt idx="3">
                  <c:v>69.900000000000006</c:v>
                </c:pt>
                <c:pt idx="4">
                  <c:v>59.6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CE-4225-BDA1-93D189FF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659488"/>
        <c:axId val="558659880"/>
      </c:lineChart>
      <c:dateAx>
        <c:axId val="558659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8659880"/>
        <c:crosses val="autoZero"/>
        <c:auto val="1"/>
        <c:lblOffset val="100"/>
        <c:baseTimeUnit val="years"/>
      </c:dateAx>
      <c:valAx>
        <c:axId val="558659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8659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35-4AC6-8DB5-0DAA31400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660664"/>
        <c:axId val="558661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35-4AC6-8DB5-0DAA31400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660664"/>
        <c:axId val="558661056"/>
      </c:lineChart>
      <c:dateAx>
        <c:axId val="558660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8661056"/>
        <c:crosses val="autoZero"/>
        <c:auto val="1"/>
        <c:lblOffset val="100"/>
        <c:baseTimeUnit val="years"/>
      </c:dateAx>
      <c:valAx>
        <c:axId val="558661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8660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60-4E79-9D68-9BE2EFCE7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519488"/>
        <c:axId val="302519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60-4E79-9D68-9BE2EFCE7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519488"/>
        <c:axId val="302519880"/>
      </c:lineChart>
      <c:dateAx>
        <c:axId val="302519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2519880"/>
        <c:crosses val="autoZero"/>
        <c:auto val="1"/>
        <c:lblOffset val="100"/>
        <c:baseTimeUnit val="years"/>
      </c:dateAx>
      <c:valAx>
        <c:axId val="302519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2519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AF-4036-B471-84C648F18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520664"/>
        <c:axId val="614146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2.8</c:v>
                </c:pt>
                <c:pt idx="1">
                  <c:v>2.1</c:v>
                </c:pt>
                <c:pt idx="2">
                  <c:v>2.2999999999999998</c:v>
                </c:pt>
                <c:pt idx="3">
                  <c:v>2.7</c:v>
                </c:pt>
                <c:pt idx="4">
                  <c:v>2.2999999999999998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3AF-4036-B471-84C648F18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520664"/>
        <c:axId val="614146336"/>
      </c:lineChart>
      <c:dateAx>
        <c:axId val="302520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4146336"/>
        <c:crosses val="autoZero"/>
        <c:auto val="1"/>
        <c:lblOffset val="100"/>
        <c:baseTimeUnit val="years"/>
      </c:dateAx>
      <c:valAx>
        <c:axId val="614146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2520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77-4023-AE72-28EF6DEA1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147120"/>
        <c:axId val="614147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49</c:v>
                </c:pt>
                <c:pt idx="1">
                  <c:v>48</c:v>
                </c:pt>
                <c:pt idx="2">
                  <c:v>48</c:v>
                </c:pt>
                <c:pt idx="3">
                  <c:v>54</c:v>
                </c:pt>
                <c:pt idx="4">
                  <c:v>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277-4023-AE72-28EF6DEA1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147120"/>
        <c:axId val="614147512"/>
      </c:lineChart>
      <c:dateAx>
        <c:axId val="614147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4147512"/>
        <c:crosses val="autoZero"/>
        <c:auto val="1"/>
        <c:lblOffset val="100"/>
        <c:baseTimeUnit val="years"/>
      </c:dateAx>
      <c:valAx>
        <c:axId val="614147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141471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476.5</c:v>
                </c:pt>
                <c:pt idx="1">
                  <c:v>467.6</c:v>
                </c:pt>
                <c:pt idx="2">
                  <c:v>488.2</c:v>
                </c:pt>
                <c:pt idx="3">
                  <c:v>476.5</c:v>
                </c:pt>
                <c:pt idx="4">
                  <c:v>464.7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F0-4628-BFFD-249C62122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842016"/>
        <c:axId val="475842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147.5</c:v>
                </c:pt>
                <c:pt idx="1">
                  <c:v>149.5</c:v>
                </c:pt>
                <c:pt idx="2">
                  <c:v>154.1</c:v>
                </c:pt>
                <c:pt idx="3">
                  <c:v>151.6</c:v>
                </c:pt>
                <c:pt idx="4">
                  <c:v>151.19999999999999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F0-4628-BFFD-249C62122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842016"/>
        <c:axId val="475842408"/>
      </c:lineChart>
      <c:dateAx>
        <c:axId val="475842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5842408"/>
        <c:crosses val="autoZero"/>
        <c:auto val="1"/>
        <c:lblOffset val="100"/>
        <c:baseTimeUnit val="years"/>
      </c:dateAx>
      <c:valAx>
        <c:axId val="475842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758420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84</c:v>
                </c:pt>
                <c:pt idx="1">
                  <c:v>83.6</c:v>
                </c:pt>
                <c:pt idx="2">
                  <c:v>87.1</c:v>
                </c:pt>
                <c:pt idx="3">
                  <c:v>85.9</c:v>
                </c:pt>
                <c:pt idx="4">
                  <c:v>85.9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F5-45F6-A4F6-6BC901127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843192"/>
        <c:axId val="475843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32.1</c:v>
                </c:pt>
                <c:pt idx="1">
                  <c:v>32.299999999999997</c:v>
                </c:pt>
                <c:pt idx="2">
                  <c:v>33.4</c:v>
                </c:pt>
                <c:pt idx="3">
                  <c:v>32.299999999999997</c:v>
                </c:pt>
                <c:pt idx="4">
                  <c:v>22.3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F5-45F6-A4F6-6BC901127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843192"/>
        <c:axId val="475843584"/>
      </c:lineChart>
      <c:dateAx>
        <c:axId val="475843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5843584"/>
        <c:crosses val="autoZero"/>
        <c:auto val="1"/>
        <c:lblOffset val="100"/>
        <c:baseTimeUnit val="years"/>
      </c:dateAx>
      <c:valAx>
        <c:axId val="475843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758431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31850</c:v>
                </c:pt>
                <c:pt idx="1">
                  <c:v>32243</c:v>
                </c:pt>
                <c:pt idx="2">
                  <c:v>34846</c:v>
                </c:pt>
                <c:pt idx="3">
                  <c:v>32840</c:v>
                </c:pt>
                <c:pt idx="4">
                  <c:v>31895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63-4293-BF6C-DB432D928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958072"/>
        <c:axId val="299958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7652</c:v>
                </c:pt>
                <c:pt idx="1">
                  <c:v>7497</c:v>
                </c:pt>
                <c:pt idx="2">
                  <c:v>9663</c:v>
                </c:pt>
                <c:pt idx="3">
                  <c:v>9019</c:v>
                </c:pt>
                <c:pt idx="4">
                  <c:v>8406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63-4293-BF6C-DB432D928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958072"/>
        <c:axId val="299958464"/>
      </c:lineChart>
      <c:dateAx>
        <c:axId val="299958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958464"/>
        <c:crosses val="autoZero"/>
        <c:auto val="1"/>
        <c:lblOffset val="100"/>
        <c:baseTimeUnit val="years"/>
      </c:dateAx>
      <c:valAx>
        <c:axId val="299958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999580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70" zoomScaleNormal="70" zoomScaleSheetLayoutView="70" workbookViewId="0">
      <selection activeCell="ND15" sqref="ND15:NR30"/>
    </sheetView>
  </sheetViews>
  <sheetFormatPr defaultColWidth="2.6640625" defaultRowHeight="13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>
      <c r="A6" s="2"/>
      <c r="B6" s="81" t="str">
        <f>データ!H6&amp;"　"&amp;データ!I6</f>
        <v>広島県広島市　小町駐車場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982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125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47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34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300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135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626.70000000000005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612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776.9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709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707.6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476.5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467.6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488.2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476.5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464.7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335.9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277.8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443.6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355.6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358.6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2.8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2.1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2.2999999999999998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2.7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2.2999999999999998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147.5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149.5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154.1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151.6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151.19999999999999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136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137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>
        <f>データ!AU7</f>
        <v>0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>
        <f>データ!AV7</f>
        <v>0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>
        <f>データ!AW7</f>
        <v>0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>
        <f>データ!AX7</f>
        <v>0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>
        <f>データ!AY7</f>
        <v>0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84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83.6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87.1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85.9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85.9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31850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32243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34846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32840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31895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49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48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48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54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33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32.1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32.299999999999997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33.4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32.299999999999997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22.3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7652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7497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9663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9019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8406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138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>
        <f>データ!CM7</f>
        <v>0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>
        <f>データ!CN7</f>
        <v>32573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56.7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45.6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85.4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69.900000000000006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59.6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HWk0SBkIPcIz3ahIYkrHzAN+R5enhyGQNwyYt7NMcvwU+Asacu5yKsDgWHS3uv5URptBLxRWkXlpXD5kSDH4Gw==" saltValue="Xx444QU4CdgKG02FSSKvMw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>
      <selection activeCell="A13" sqref="A13"/>
    </sheetView>
  </sheetViews>
  <sheetFormatPr defaultRowHeight="13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2" customHeight="1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>
      <c r="A4" s="49" t="s">
        <v>70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71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72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73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74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75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76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77</v>
      </c>
      <c r="CN4" s="150" t="s">
        <v>78</v>
      </c>
      <c r="CO4" s="141" t="s">
        <v>79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80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81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>
      <c r="A5" s="49" t="s">
        <v>82</v>
      </c>
      <c r="B5" s="58"/>
      <c r="C5" s="58"/>
      <c r="D5" s="58"/>
      <c r="E5" s="58"/>
      <c r="F5" s="58"/>
      <c r="G5" s="58"/>
      <c r="H5" s="59" t="s">
        <v>83</v>
      </c>
      <c r="I5" s="59" t="s">
        <v>84</v>
      </c>
      <c r="J5" s="59" t="s">
        <v>85</v>
      </c>
      <c r="K5" s="59" t="s">
        <v>86</v>
      </c>
      <c r="L5" s="59" t="s">
        <v>87</v>
      </c>
      <c r="M5" s="59" t="s">
        <v>4</v>
      </c>
      <c r="N5" s="59" t="s">
        <v>5</v>
      </c>
      <c r="O5" s="59" t="s">
        <v>88</v>
      </c>
      <c r="P5" s="59" t="s">
        <v>13</v>
      </c>
      <c r="Q5" s="59" t="s">
        <v>89</v>
      </c>
      <c r="R5" s="59" t="s">
        <v>90</v>
      </c>
      <c r="S5" s="59" t="s">
        <v>91</v>
      </c>
      <c r="T5" s="59" t="s">
        <v>92</v>
      </c>
      <c r="U5" s="59" t="s">
        <v>93</v>
      </c>
      <c r="V5" s="59" t="s">
        <v>94</v>
      </c>
      <c r="W5" s="59" t="s">
        <v>95</v>
      </c>
      <c r="X5" s="59" t="s">
        <v>96</v>
      </c>
      <c r="Y5" s="59" t="s">
        <v>97</v>
      </c>
      <c r="Z5" s="59" t="s">
        <v>98</v>
      </c>
      <c r="AA5" s="59" t="s">
        <v>99</v>
      </c>
      <c r="AB5" s="59" t="s">
        <v>100</v>
      </c>
      <c r="AC5" s="59" t="s">
        <v>101</v>
      </c>
      <c r="AD5" s="59" t="s">
        <v>102</v>
      </c>
      <c r="AE5" s="59" t="s">
        <v>103</v>
      </c>
      <c r="AF5" s="59" t="s">
        <v>104</v>
      </c>
      <c r="AG5" s="59" t="s">
        <v>105</v>
      </c>
      <c r="AH5" s="59" t="s">
        <v>106</v>
      </c>
      <c r="AI5" s="59" t="s">
        <v>107</v>
      </c>
      <c r="AJ5" s="59" t="s">
        <v>97</v>
      </c>
      <c r="AK5" s="59" t="s">
        <v>98</v>
      </c>
      <c r="AL5" s="59" t="s">
        <v>99</v>
      </c>
      <c r="AM5" s="59" t="s">
        <v>100</v>
      </c>
      <c r="AN5" s="59" t="s">
        <v>101</v>
      </c>
      <c r="AO5" s="59" t="s">
        <v>102</v>
      </c>
      <c r="AP5" s="59" t="s">
        <v>103</v>
      </c>
      <c r="AQ5" s="59" t="s">
        <v>104</v>
      </c>
      <c r="AR5" s="59" t="s">
        <v>105</v>
      </c>
      <c r="AS5" s="59" t="s">
        <v>106</v>
      </c>
      <c r="AT5" s="59" t="s">
        <v>107</v>
      </c>
      <c r="AU5" s="59" t="s">
        <v>97</v>
      </c>
      <c r="AV5" s="59" t="s">
        <v>98</v>
      </c>
      <c r="AW5" s="59" t="s">
        <v>99</v>
      </c>
      <c r="AX5" s="59" t="s">
        <v>108</v>
      </c>
      <c r="AY5" s="59" t="s">
        <v>101</v>
      </c>
      <c r="AZ5" s="59" t="s">
        <v>102</v>
      </c>
      <c r="BA5" s="59" t="s">
        <v>103</v>
      </c>
      <c r="BB5" s="59" t="s">
        <v>104</v>
      </c>
      <c r="BC5" s="59" t="s">
        <v>105</v>
      </c>
      <c r="BD5" s="59" t="s">
        <v>106</v>
      </c>
      <c r="BE5" s="59" t="s">
        <v>107</v>
      </c>
      <c r="BF5" s="59" t="s">
        <v>109</v>
      </c>
      <c r="BG5" s="59" t="s">
        <v>98</v>
      </c>
      <c r="BH5" s="59" t="s">
        <v>110</v>
      </c>
      <c r="BI5" s="59" t="s">
        <v>108</v>
      </c>
      <c r="BJ5" s="59" t="s">
        <v>101</v>
      </c>
      <c r="BK5" s="59" t="s">
        <v>102</v>
      </c>
      <c r="BL5" s="59" t="s">
        <v>103</v>
      </c>
      <c r="BM5" s="59" t="s">
        <v>104</v>
      </c>
      <c r="BN5" s="59" t="s">
        <v>105</v>
      </c>
      <c r="BO5" s="59" t="s">
        <v>106</v>
      </c>
      <c r="BP5" s="59" t="s">
        <v>107</v>
      </c>
      <c r="BQ5" s="59" t="s">
        <v>97</v>
      </c>
      <c r="BR5" s="59" t="s">
        <v>98</v>
      </c>
      <c r="BS5" s="59" t="s">
        <v>99</v>
      </c>
      <c r="BT5" s="59" t="s">
        <v>108</v>
      </c>
      <c r="BU5" s="59" t="s">
        <v>111</v>
      </c>
      <c r="BV5" s="59" t="s">
        <v>102</v>
      </c>
      <c r="BW5" s="59" t="s">
        <v>103</v>
      </c>
      <c r="BX5" s="59" t="s">
        <v>104</v>
      </c>
      <c r="BY5" s="59" t="s">
        <v>105</v>
      </c>
      <c r="BZ5" s="59" t="s">
        <v>106</v>
      </c>
      <c r="CA5" s="59" t="s">
        <v>107</v>
      </c>
      <c r="CB5" s="59" t="s">
        <v>97</v>
      </c>
      <c r="CC5" s="59" t="s">
        <v>98</v>
      </c>
      <c r="CD5" s="59" t="s">
        <v>99</v>
      </c>
      <c r="CE5" s="59" t="s">
        <v>100</v>
      </c>
      <c r="CF5" s="59" t="s">
        <v>101</v>
      </c>
      <c r="CG5" s="59" t="s">
        <v>102</v>
      </c>
      <c r="CH5" s="59" t="s">
        <v>103</v>
      </c>
      <c r="CI5" s="59" t="s">
        <v>104</v>
      </c>
      <c r="CJ5" s="59" t="s">
        <v>105</v>
      </c>
      <c r="CK5" s="59" t="s">
        <v>106</v>
      </c>
      <c r="CL5" s="59" t="s">
        <v>107</v>
      </c>
      <c r="CM5" s="151"/>
      <c r="CN5" s="151"/>
      <c r="CO5" s="59" t="s">
        <v>97</v>
      </c>
      <c r="CP5" s="59" t="s">
        <v>112</v>
      </c>
      <c r="CQ5" s="59" t="s">
        <v>99</v>
      </c>
      <c r="CR5" s="59" t="s">
        <v>100</v>
      </c>
      <c r="CS5" s="59" t="s">
        <v>101</v>
      </c>
      <c r="CT5" s="59" t="s">
        <v>102</v>
      </c>
      <c r="CU5" s="59" t="s">
        <v>103</v>
      </c>
      <c r="CV5" s="59" t="s">
        <v>104</v>
      </c>
      <c r="CW5" s="59" t="s">
        <v>105</v>
      </c>
      <c r="CX5" s="59" t="s">
        <v>106</v>
      </c>
      <c r="CY5" s="59" t="s">
        <v>107</v>
      </c>
      <c r="CZ5" s="59" t="s">
        <v>97</v>
      </c>
      <c r="DA5" s="59" t="s">
        <v>112</v>
      </c>
      <c r="DB5" s="59" t="s">
        <v>99</v>
      </c>
      <c r="DC5" s="59" t="s">
        <v>100</v>
      </c>
      <c r="DD5" s="59" t="s">
        <v>101</v>
      </c>
      <c r="DE5" s="59" t="s">
        <v>102</v>
      </c>
      <c r="DF5" s="59" t="s">
        <v>103</v>
      </c>
      <c r="DG5" s="59" t="s">
        <v>104</v>
      </c>
      <c r="DH5" s="59" t="s">
        <v>105</v>
      </c>
      <c r="DI5" s="59" t="s">
        <v>106</v>
      </c>
      <c r="DJ5" s="59" t="s">
        <v>44</v>
      </c>
      <c r="DK5" s="59" t="s">
        <v>109</v>
      </c>
      <c r="DL5" s="59" t="s">
        <v>98</v>
      </c>
      <c r="DM5" s="59" t="s">
        <v>110</v>
      </c>
      <c r="DN5" s="59" t="s">
        <v>108</v>
      </c>
      <c r="DO5" s="59" t="s">
        <v>101</v>
      </c>
      <c r="DP5" s="59" t="s">
        <v>102</v>
      </c>
      <c r="DQ5" s="59" t="s">
        <v>103</v>
      </c>
      <c r="DR5" s="59" t="s">
        <v>104</v>
      </c>
      <c r="DS5" s="59" t="s">
        <v>105</v>
      </c>
      <c r="DT5" s="59" t="s">
        <v>106</v>
      </c>
      <c r="DU5" s="59" t="s">
        <v>107</v>
      </c>
    </row>
    <row r="6" spans="1:125" s="66" customFormat="1">
      <c r="A6" s="49" t="s">
        <v>113</v>
      </c>
      <c r="B6" s="60">
        <f>B8</f>
        <v>2017</v>
      </c>
      <c r="C6" s="60">
        <f t="shared" ref="C6:X6" si="1">C8</f>
        <v>341002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6</v>
      </c>
      <c r="H6" s="60" t="str">
        <f>SUBSTITUTE(H8,"　","")</f>
        <v>広島県広島市</v>
      </c>
      <c r="I6" s="60" t="str">
        <f t="shared" si="1"/>
        <v>小町駐車場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47</v>
      </c>
      <c r="S6" s="62" t="str">
        <f t="shared" si="1"/>
        <v>公共施設</v>
      </c>
      <c r="T6" s="62" t="str">
        <f t="shared" si="1"/>
        <v>無</v>
      </c>
      <c r="U6" s="63">
        <f t="shared" si="1"/>
        <v>982</v>
      </c>
      <c r="V6" s="63">
        <f t="shared" si="1"/>
        <v>34</v>
      </c>
      <c r="W6" s="63">
        <f t="shared" si="1"/>
        <v>300</v>
      </c>
      <c r="X6" s="62" t="str">
        <f t="shared" si="1"/>
        <v>利用料金制</v>
      </c>
      <c r="Y6" s="64">
        <f>IF(Y8="-",NA(),Y8)</f>
        <v>626.70000000000005</v>
      </c>
      <c r="Z6" s="64">
        <f t="shared" ref="Z6:AH6" si="2">IF(Z8="-",NA(),Z8)</f>
        <v>612</v>
      </c>
      <c r="AA6" s="64">
        <f t="shared" si="2"/>
        <v>776.9</v>
      </c>
      <c r="AB6" s="64">
        <f t="shared" si="2"/>
        <v>709</v>
      </c>
      <c r="AC6" s="64">
        <f t="shared" si="2"/>
        <v>707.6</v>
      </c>
      <c r="AD6" s="64">
        <f t="shared" si="2"/>
        <v>335.9</v>
      </c>
      <c r="AE6" s="64">
        <f t="shared" si="2"/>
        <v>277.8</v>
      </c>
      <c r="AF6" s="64">
        <f t="shared" si="2"/>
        <v>443.6</v>
      </c>
      <c r="AG6" s="64">
        <f t="shared" si="2"/>
        <v>355.6</v>
      </c>
      <c r="AH6" s="64">
        <f t="shared" si="2"/>
        <v>358.6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2.8</v>
      </c>
      <c r="AP6" s="64">
        <f t="shared" si="3"/>
        <v>2.1</v>
      </c>
      <c r="AQ6" s="64">
        <f t="shared" si="3"/>
        <v>2.2999999999999998</v>
      </c>
      <c r="AR6" s="64">
        <f t="shared" si="3"/>
        <v>2.7</v>
      </c>
      <c r="AS6" s="64">
        <f t="shared" si="3"/>
        <v>2.2999999999999998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49</v>
      </c>
      <c r="BA6" s="65">
        <f t="shared" si="4"/>
        <v>48</v>
      </c>
      <c r="BB6" s="65">
        <f t="shared" si="4"/>
        <v>48</v>
      </c>
      <c r="BC6" s="65">
        <f t="shared" si="4"/>
        <v>54</v>
      </c>
      <c r="BD6" s="65">
        <f t="shared" si="4"/>
        <v>33</v>
      </c>
      <c r="BE6" s="63" t="str">
        <f>IF(BE8="-","",IF(BE8="-","【-】","【"&amp;SUBSTITUTE(TEXT(BE8,"#,##0"),"-","△")&amp;"】"))</f>
        <v>【37】</v>
      </c>
      <c r="BF6" s="64">
        <f>IF(BF8="-",NA(),BF8)</f>
        <v>84</v>
      </c>
      <c r="BG6" s="64">
        <f t="shared" ref="BG6:BO6" si="5">IF(BG8="-",NA(),BG8)</f>
        <v>83.6</v>
      </c>
      <c r="BH6" s="64">
        <f t="shared" si="5"/>
        <v>87.1</v>
      </c>
      <c r="BI6" s="64">
        <f t="shared" si="5"/>
        <v>85.9</v>
      </c>
      <c r="BJ6" s="64">
        <f t="shared" si="5"/>
        <v>85.9</v>
      </c>
      <c r="BK6" s="64">
        <f t="shared" si="5"/>
        <v>32.1</v>
      </c>
      <c r="BL6" s="64">
        <f t="shared" si="5"/>
        <v>32.299999999999997</v>
      </c>
      <c r="BM6" s="64">
        <f t="shared" si="5"/>
        <v>33.4</v>
      </c>
      <c r="BN6" s="64">
        <f t="shared" si="5"/>
        <v>32.299999999999997</v>
      </c>
      <c r="BO6" s="64">
        <f t="shared" si="5"/>
        <v>22.3</v>
      </c>
      <c r="BP6" s="61" t="str">
        <f>IF(BP8="-","",IF(BP8="-","【-】","【"&amp;SUBSTITUTE(TEXT(BP8,"#,##0.0"),"-","△")&amp;"】"))</f>
        <v>【26.4】</v>
      </c>
      <c r="BQ6" s="65">
        <f>IF(BQ8="-",NA(),BQ8)</f>
        <v>31850</v>
      </c>
      <c r="BR6" s="65">
        <f t="shared" ref="BR6:BZ6" si="6">IF(BR8="-",NA(),BR8)</f>
        <v>32243</v>
      </c>
      <c r="BS6" s="65">
        <f t="shared" si="6"/>
        <v>34846</v>
      </c>
      <c r="BT6" s="65">
        <f t="shared" si="6"/>
        <v>32840</v>
      </c>
      <c r="BU6" s="65">
        <f t="shared" si="6"/>
        <v>31895</v>
      </c>
      <c r="BV6" s="65">
        <f t="shared" si="6"/>
        <v>7652</v>
      </c>
      <c r="BW6" s="65">
        <f t="shared" si="6"/>
        <v>7497</v>
      </c>
      <c r="BX6" s="65">
        <f t="shared" si="6"/>
        <v>9663</v>
      </c>
      <c r="BY6" s="65">
        <f t="shared" si="6"/>
        <v>9019</v>
      </c>
      <c r="BZ6" s="65">
        <f t="shared" si="6"/>
        <v>8406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114</v>
      </c>
      <c r="CM6" s="63">
        <f t="shared" ref="CM6:CN6" si="7">CM8</f>
        <v>0</v>
      </c>
      <c r="CN6" s="63">
        <f t="shared" si="7"/>
        <v>32573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114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56.7</v>
      </c>
      <c r="DF6" s="64">
        <f t="shared" si="8"/>
        <v>45.6</v>
      </c>
      <c r="DG6" s="64">
        <f t="shared" si="8"/>
        <v>85.4</v>
      </c>
      <c r="DH6" s="64">
        <f t="shared" si="8"/>
        <v>69.900000000000006</v>
      </c>
      <c r="DI6" s="64">
        <f t="shared" si="8"/>
        <v>59.6</v>
      </c>
      <c r="DJ6" s="61" t="str">
        <f>IF(DJ8="-","",IF(DJ8="-","【-】","【"&amp;SUBSTITUTE(TEXT(DJ8,"#,##0.0"),"-","△")&amp;"】"))</f>
        <v>【120.3】</v>
      </c>
      <c r="DK6" s="64">
        <f>IF(DK8="-",NA(),DK8)</f>
        <v>476.5</v>
      </c>
      <c r="DL6" s="64">
        <f t="shared" ref="DL6:DT6" si="9">IF(DL8="-",NA(),DL8)</f>
        <v>467.6</v>
      </c>
      <c r="DM6" s="64">
        <f t="shared" si="9"/>
        <v>488.2</v>
      </c>
      <c r="DN6" s="64">
        <f t="shared" si="9"/>
        <v>476.5</v>
      </c>
      <c r="DO6" s="64">
        <f t="shared" si="9"/>
        <v>464.7</v>
      </c>
      <c r="DP6" s="64">
        <f t="shared" si="9"/>
        <v>147.5</v>
      </c>
      <c r="DQ6" s="64">
        <f t="shared" si="9"/>
        <v>149.5</v>
      </c>
      <c r="DR6" s="64">
        <f t="shared" si="9"/>
        <v>154.1</v>
      </c>
      <c r="DS6" s="64">
        <f t="shared" si="9"/>
        <v>151.6</v>
      </c>
      <c r="DT6" s="64">
        <f t="shared" si="9"/>
        <v>151.19999999999999</v>
      </c>
      <c r="DU6" s="61" t="str">
        <f>IF(DU8="-","",IF(DU8="-","【-】","【"&amp;SUBSTITUTE(TEXT(DU8,"#,##0.0"),"-","△")&amp;"】"))</f>
        <v>【198.4】</v>
      </c>
    </row>
    <row r="7" spans="1:125" s="66" customFormat="1">
      <c r="A7" s="49" t="s">
        <v>115</v>
      </c>
      <c r="B7" s="60">
        <f t="shared" ref="B7:X7" si="10">B8</f>
        <v>2017</v>
      </c>
      <c r="C7" s="60">
        <f t="shared" si="10"/>
        <v>341002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6</v>
      </c>
      <c r="H7" s="60" t="str">
        <f t="shared" si="10"/>
        <v>広島県　広島市</v>
      </c>
      <c r="I7" s="60" t="str">
        <f t="shared" si="10"/>
        <v>小町駐車場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47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982</v>
      </c>
      <c r="V7" s="63">
        <f t="shared" si="10"/>
        <v>34</v>
      </c>
      <c r="W7" s="63">
        <f t="shared" si="10"/>
        <v>300</v>
      </c>
      <c r="X7" s="62" t="str">
        <f t="shared" si="10"/>
        <v>利用料金制</v>
      </c>
      <c r="Y7" s="64">
        <f>Y8</f>
        <v>626.70000000000005</v>
      </c>
      <c r="Z7" s="64">
        <f t="shared" ref="Z7:AH7" si="11">Z8</f>
        <v>612</v>
      </c>
      <c r="AA7" s="64">
        <f t="shared" si="11"/>
        <v>776.9</v>
      </c>
      <c r="AB7" s="64">
        <f t="shared" si="11"/>
        <v>709</v>
      </c>
      <c r="AC7" s="64">
        <f t="shared" si="11"/>
        <v>707.6</v>
      </c>
      <c r="AD7" s="64">
        <f t="shared" si="11"/>
        <v>335.9</v>
      </c>
      <c r="AE7" s="64">
        <f t="shared" si="11"/>
        <v>277.8</v>
      </c>
      <c r="AF7" s="64">
        <f t="shared" si="11"/>
        <v>443.6</v>
      </c>
      <c r="AG7" s="64">
        <f t="shared" si="11"/>
        <v>355.6</v>
      </c>
      <c r="AH7" s="64">
        <f t="shared" si="11"/>
        <v>358.6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2.8</v>
      </c>
      <c r="AP7" s="64">
        <f t="shared" si="12"/>
        <v>2.1</v>
      </c>
      <c r="AQ7" s="64">
        <f t="shared" si="12"/>
        <v>2.2999999999999998</v>
      </c>
      <c r="AR7" s="64">
        <f t="shared" si="12"/>
        <v>2.7</v>
      </c>
      <c r="AS7" s="64">
        <f t="shared" si="12"/>
        <v>2.2999999999999998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49</v>
      </c>
      <c r="BA7" s="65">
        <f t="shared" si="13"/>
        <v>48</v>
      </c>
      <c r="BB7" s="65">
        <f t="shared" si="13"/>
        <v>48</v>
      </c>
      <c r="BC7" s="65">
        <f t="shared" si="13"/>
        <v>54</v>
      </c>
      <c r="BD7" s="65">
        <f t="shared" si="13"/>
        <v>33</v>
      </c>
      <c r="BE7" s="63"/>
      <c r="BF7" s="64">
        <f>BF8</f>
        <v>84</v>
      </c>
      <c r="BG7" s="64">
        <f t="shared" ref="BG7:BO7" si="14">BG8</f>
        <v>83.6</v>
      </c>
      <c r="BH7" s="64">
        <f t="shared" si="14"/>
        <v>87.1</v>
      </c>
      <c r="BI7" s="64">
        <f t="shared" si="14"/>
        <v>85.9</v>
      </c>
      <c r="BJ7" s="64">
        <f t="shared" si="14"/>
        <v>85.9</v>
      </c>
      <c r="BK7" s="64">
        <f t="shared" si="14"/>
        <v>32.1</v>
      </c>
      <c r="BL7" s="64">
        <f t="shared" si="14"/>
        <v>32.299999999999997</v>
      </c>
      <c r="BM7" s="64">
        <f t="shared" si="14"/>
        <v>33.4</v>
      </c>
      <c r="BN7" s="64">
        <f t="shared" si="14"/>
        <v>32.299999999999997</v>
      </c>
      <c r="BO7" s="64">
        <f t="shared" si="14"/>
        <v>22.3</v>
      </c>
      <c r="BP7" s="61"/>
      <c r="BQ7" s="65">
        <f>BQ8</f>
        <v>31850</v>
      </c>
      <c r="BR7" s="65">
        <f t="shared" ref="BR7:BZ7" si="15">BR8</f>
        <v>32243</v>
      </c>
      <c r="BS7" s="65">
        <f t="shared" si="15"/>
        <v>34846</v>
      </c>
      <c r="BT7" s="65">
        <f t="shared" si="15"/>
        <v>32840</v>
      </c>
      <c r="BU7" s="65">
        <f t="shared" si="15"/>
        <v>31895</v>
      </c>
      <c r="BV7" s="65">
        <f t="shared" si="15"/>
        <v>7652</v>
      </c>
      <c r="BW7" s="65">
        <f t="shared" si="15"/>
        <v>7497</v>
      </c>
      <c r="BX7" s="65">
        <f t="shared" si="15"/>
        <v>9663</v>
      </c>
      <c r="BY7" s="65">
        <f t="shared" si="15"/>
        <v>9019</v>
      </c>
      <c r="BZ7" s="65">
        <f t="shared" si="15"/>
        <v>8406</v>
      </c>
      <c r="CA7" s="63"/>
      <c r="CB7" s="64" t="s">
        <v>116</v>
      </c>
      <c r="CC7" s="64" t="s">
        <v>116</v>
      </c>
      <c r="CD7" s="64" t="s">
        <v>116</v>
      </c>
      <c r="CE7" s="64" t="s">
        <v>116</v>
      </c>
      <c r="CF7" s="64" t="s">
        <v>116</v>
      </c>
      <c r="CG7" s="64" t="s">
        <v>116</v>
      </c>
      <c r="CH7" s="64" t="s">
        <v>116</v>
      </c>
      <c r="CI7" s="64" t="s">
        <v>116</v>
      </c>
      <c r="CJ7" s="64" t="s">
        <v>116</v>
      </c>
      <c r="CK7" s="64" t="s">
        <v>114</v>
      </c>
      <c r="CL7" s="61"/>
      <c r="CM7" s="63">
        <f>CM8</f>
        <v>0</v>
      </c>
      <c r="CN7" s="63">
        <f>CN8</f>
        <v>32573</v>
      </c>
      <c r="CO7" s="64" t="s">
        <v>116</v>
      </c>
      <c r="CP7" s="64" t="s">
        <v>116</v>
      </c>
      <c r="CQ7" s="64" t="s">
        <v>116</v>
      </c>
      <c r="CR7" s="64" t="s">
        <v>116</v>
      </c>
      <c r="CS7" s="64" t="s">
        <v>116</v>
      </c>
      <c r="CT7" s="64" t="s">
        <v>116</v>
      </c>
      <c r="CU7" s="64" t="s">
        <v>116</v>
      </c>
      <c r="CV7" s="64" t="s">
        <v>116</v>
      </c>
      <c r="CW7" s="64" t="s">
        <v>116</v>
      </c>
      <c r="CX7" s="64" t="s">
        <v>114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56.7</v>
      </c>
      <c r="DF7" s="64">
        <f t="shared" si="16"/>
        <v>45.6</v>
      </c>
      <c r="DG7" s="64">
        <f t="shared" si="16"/>
        <v>85.4</v>
      </c>
      <c r="DH7" s="64">
        <f t="shared" si="16"/>
        <v>69.900000000000006</v>
      </c>
      <c r="DI7" s="64">
        <f t="shared" si="16"/>
        <v>59.6</v>
      </c>
      <c r="DJ7" s="61"/>
      <c r="DK7" s="64">
        <f>DK8</f>
        <v>476.5</v>
      </c>
      <c r="DL7" s="64">
        <f t="shared" ref="DL7:DT7" si="17">DL8</f>
        <v>467.6</v>
      </c>
      <c r="DM7" s="64">
        <f t="shared" si="17"/>
        <v>488.2</v>
      </c>
      <c r="DN7" s="64">
        <f t="shared" si="17"/>
        <v>476.5</v>
      </c>
      <c r="DO7" s="64">
        <f t="shared" si="17"/>
        <v>464.7</v>
      </c>
      <c r="DP7" s="64">
        <f t="shared" si="17"/>
        <v>147.5</v>
      </c>
      <c r="DQ7" s="64">
        <f t="shared" si="17"/>
        <v>149.5</v>
      </c>
      <c r="DR7" s="64">
        <f t="shared" si="17"/>
        <v>154.1</v>
      </c>
      <c r="DS7" s="64">
        <f t="shared" si="17"/>
        <v>151.6</v>
      </c>
      <c r="DT7" s="64">
        <f t="shared" si="17"/>
        <v>151.19999999999999</v>
      </c>
      <c r="DU7" s="61"/>
    </row>
    <row r="8" spans="1:125" s="66" customFormat="1">
      <c r="A8" s="49"/>
      <c r="B8" s="67">
        <v>2017</v>
      </c>
      <c r="C8" s="67">
        <v>341002</v>
      </c>
      <c r="D8" s="67">
        <v>47</v>
      </c>
      <c r="E8" s="67">
        <v>14</v>
      </c>
      <c r="F8" s="67">
        <v>0</v>
      </c>
      <c r="G8" s="67">
        <v>6</v>
      </c>
      <c r="H8" s="67" t="s">
        <v>117</v>
      </c>
      <c r="I8" s="67" t="s">
        <v>118</v>
      </c>
      <c r="J8" s="67" t="s">
        <v>119</v>
      </c>
      <c r="K8" s="67" t="s">
        <v>120</v>
      </c>
      <c r="L8" s="67" t="s">
        <v>121</v>
      </c>
      <c r="M8" s="67" t="s">
        <v>122</v>
      </c>
      <c r="N8" s="67" t="s">
        <v>123</v>
      </c>
      <c r="O8" s="68" t="s">
        <v>124</v>
      </c>
      <c r="P8" s="69" t="s">
        <v>125</v>
      </c>
      <c r="Q8" s="69" t="s">
        <v>126</v>
      </c>
      <c r="R8" s="70">
        <v>47</v>
      </c>
      <c r="S8" s="69" t="s">
        <v>127</v>
      </c>
      <c r="T8" s="69" t="s">
        <v>128</v>
      </c>
      <c r="U8" s="70">
        <v>982</v>
      </c>
      <c r="V8" s="70">
        <v>34</v>
      </c>
      <c r="W8" s="70">
        <v>300</v>
      </c>
      <c r="X8" s="69" t="s">
        <v>129</v>
      </c>
      <c r="Y8" s="71">
        <v>626.70000000000005</v>
      </c>
      <c r="Z8" s="71">
        <v>612</v>
      </c>
      <c r="AA8" s="71">
        <v>776.9</v>
      </c>
      <c r="AB8" s="71">
        <v>709</v>
      </c>
      <c r="AC8" s="71">
        <v>707.6</v>
      </c>
      <c r="AD8" s="71">
        <v>335.9</v>
      </c>
      <c r="AE8" s="71">
        <v>277.8</v>
      </c>
      <c r="AF8" s="71">
        <v>443.6</v>
      </c>
      <c r="AG8" s="71">
        <v>355.6</v>
      </c>
      <c r="AH8" s="71">
        <v>358.6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2.8</v>
      </c>
      <c r="AP8" s="71">
        <v>2.1</v>
      </c>
      <c r="AQ8" s="71">
        <v>2.2999999999999998</v>
      </c>
      <c r="AR8" s="71">
        <v>2.7</v>
      </c>
      <c r="AS8" s="71">
        <v>2.2999999999999998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49</v>
      </c>
      <c r="BA8" s="72">
        <v>48</v>
      </c>
      <c r="BB8" s="72">
        <v>48</v>
      </c>
      <c r="BC8" s="72">
        <v>54</v>
      </c>
      <c r="BD8" s="72">
        <v>33</v>
      </c>
      <c r="BE8" s="72">
        <v>37</v>
      </c>
      <c r="BF8" s="71">
        <v>84</v>
      </c>
      <c r="BG8" s="71">
        <v>83.6</v>
      </c>
      <c r="BH8" s="71">
        <v>87.1</v>
      </c>
      <c r="BI8" s="71">
        <v>85.9</v>
      </c>
      <c r="BJ8" s="71">
        <v>85.9</v>
      </c>
      <c r="BK8" s="71">
        <v>32.1</v>
      </c>
      <c r="BL8" s="71">
        <v>32.299999999999997</v>
      </c>
      <c r="BM8" s="71">
        <v>33.4</v>
      </c>
      <c r="BN8" s="71">
        <v>32.299999999999997</v>
      </c>
      <c r="BO8" s="71">
        <v>22.3</v>
      </c>
      <c r="BP8" s="68">
        <v>26.4</v>
      </c>
      <c r="BQ8" s="72">
        <v>31850</v>
      </c>
      <c r="BR8" s="72">
        <v>32243</v>
      </c>
      <c r="BS8" s="72">
        <v>34846</v>
      </c>
      <c r="BT8" s="73">
        <v>32840</v>
      </c>
      <c r="BU8" s="73">
        <v>31895</v>
      </c>
      <c r="BV8" s="72">
        <v>7652</v>
      </c>
      <c r="BW8" s="72">
        <v>7497</v>
      </c>
      <c r="BX8" s="72">
        <v>9663</v>
      </c>
      <c r="BY8" s="72">
        <v>9019</v>
      </c>
      <c r="BZ8" s="72">
        <v>8406</v>
      </c>
      <c r="CA8" s="70">
        <v>15069</v>
      </c>
      <c r="CB8" s="71" t="s">
        <v>121</v>
      </c>
      <c r="CC8" s="71" t="s">
        <v>121</v>
      </c>
      <c r="CD8" s="71" t="s">
        <v>121</v>
      </c>
      <c r="CE8" s="71" t="s">
        <v>121</v>
      </c>
      <c r="CF8" s="71" t="s">
        <v>121</v>
      </c>
      <c r="CG8" s="71" t="s">
        <v>121</v>
      </c>
      <c r="CH8" s="71" t="s">
        <v>121</v>
      </c>
      <c r="CI8" s="71" t="s">
        <v>121</v>
      </c>
      <c r="CJ8" s="71" t="s">
        <v>121</v>
      </c>
      <c r="CK8" s="71" t="s">
        <v>121</v>
      </c>
      <c r="CL8" s="68" t="s">
        <v>121</v>
      </c>
      <c r="CM8" s="70">
        <v>0</v>
      </c>
      <c r="CN8" s="70">
        <v>32573</v>
      </c>
      <c r="CO8" s="71" t="s">
        <v>121</v>
      </c>
      <c r="CP8" s="71" t="s">
        <v>121</v>
      </c>
      <c r="CQ8" s="71" t="s">
        <v>121</v>
      </c>
      <c r="CR8" s="71" t="s">
        <v>121</v>
      </c>
      <c r="CS8" s="71" t="s">
        <v>121</v>
      </c>
      <c r="CT8" s="71" t="s">
        <v>121</v>
      </c>
      <c r="CU8" s="71" t="s">
        <v>121</v>
      </c>
      <c r="CV8" s="71" t="s">
        <v>121</v>
      </c>
      <c r="CW8" s="71" t="s">
        <v>121</v>
      </c>
      <c r="CX8" s="71" t="s">
        <v>121</v>
      </c>
      <c r="CY8" s="68" t="s">
        <v>121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56.7</v>
      </c>
      <c r="DF8" s="71">
        <v>45.6</v>
      </c>
      <c r="DG8" s="71">
        <v>85.4</v>
      </c>
      <c r="DH8" s="71">
        <v>69.900000000000006</v>
      </c>
      <c r="DI8" s="71">
        <v>59.6</v>
      </c>
      <c r="DJ8" s="68">
        <v>120.3</v>
      </c>
      <c r="DK8" s="71">
        <v>476.5</v>
      </c>
      <c r="DL8" s="71">
        <v>467.6</v>
      </c>
      <c r="DM8" s="71">
        <v>488.2</v>
      </c>
      <c r="DN8" s="71">
        <v>476.5</v>
      </c>
      <c r="DO8" s="71">
        <v>464.7</v>
      </c>
      <c r="DP8" s="71">
        <v>147.5</v>
      </c>
      <c r="DQ8" s="71">
        <v>149.5</v>
      </c>
      <c r="DR8" s="71">
        <v>154.1</v>
      </c>
      <c r="DS8" s="71">
        <v>151.6</v>
      </c>
      <c r="DT8" s="71">
        <v>151.19999999999999</v>
      </c>
      <c r="DU8" s="68">
        <v>198.4</v>
      </c>
    </row>
    <row r="9" spans="1:12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>
      <c r="A10" s="78"/>
      <c r="B10" s="78" t="s">
        <v>130</v>
      </c>
      <c r="C10" s="78" t="s">
        <v>131</v>
      </c>
      <c r="D10" s="78" t="s">
        <v>132</v>
      </c>
      <c r="E10" s="78" t="s">
        <v>133</v>
      </c>
      <c r="F10" s="78" t="s">
        <v>134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2019-01-30T06:37:45Z</cp:lastPrinted>
  <dcterms:created xsi:type="dcterms:W3CDTF">2018-12-07T10:34:36Z</dcterms:created>
  <dcterms:modified xsi:type="dcterms:W3CDTF">2019-02-05T02:37:02Z</dcterms:modified>
  <cp:category/>
</cp:coreProperties>
</file>