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WBcR2FfT4BiW9sg8cKNnCZ7CwgIEDTD3Vps52T0jmMd1ErwTWQdSklbXPz7mjVqYqv2oDJZ8f1O5i/BRFa6UBQ==" workbookSaltValue="D6eoLMLvyyHyarEXlSn+I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IE76" i="4"/>
  <c r="BZ51" i="4"/>
  <c r="GQ30" i="4"/>
  <c r="BZ30" i="4"/>
  <c r="LH30" i="4"/>
  <c r="HP76" i="4"/>
  <c r="BG51" i="4"/>
  <c r="FX30" i="4"/>
  <c r="BG30" i="4"/>
  <c r="KO51" i="4"/>
  <c r="AV76" i="4"/>
  <c r="LE76" i="4"/>
  <c r="FX51" i="4"/>
  <c r="KO30" i="4"/>
  <c r="KP76" i="4"/>
  <c r="HA76" i="4"/>
  <c r="AN51" i="4"/>
  <c r="FE30" i="4"/>
  <c r="AG76" i="4"/>
  <c r="JV51" i="4"/>
  <c r="FE51" i="4"/>
  <c r="JV30" i="4"/>
  <c r="AN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<sst xmlns="http://schemas.openxmlformats.org/spreadsheetml/2006/main" count="287" uniqueCount="138">
  <si>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</si>
  <si>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</si>
  <si>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</si>
  <si>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</si>
  <si>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</si>
  <si>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</si>
  <si>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</si>
  <si>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</si>
  <si>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</si>
  <si>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</si>
  <si>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</si>
  <si>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</si>
  <si>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</si>
  <si>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</si>
  <si>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</si>
  <si>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</si>
  <si>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</si>
  <si>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</si>
  <si>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</si>
  <si>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</si>
  <si>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</si>
  <si>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</si>
  <si>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</si>
  <si>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</si>
  <si>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</si>
  <si>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</si>
  <si>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</si>
  <si>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</si>
  <si>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</si>
  <si>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</si>
  <si>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</si>
  <si>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</si>
  <si>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</si>
  <si>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</si>
  <si>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</si>
  <si>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</si>
  <si>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</si>
  <si>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</si>
  <si>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</si>
  <si>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</si>
  <si>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</si>
  <si>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</si>
  <si>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</si>
  <si>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</si>
  <si>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</si>
  <si>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</si>
  <si>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</si>
  <si>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</si>
  <si>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</si>
  <si>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</si>
  <si>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</si>
  <si>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</si>
  <si>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</si>
  <si>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</si>
  <si>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</si>
  <si>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</si>
  <si>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</si>
  <si>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</si>
  <si>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</si>
  <si>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</si>
  <si>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</si>
  <si>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</si>
  <si>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</si>
  <si>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</si>
  <si>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</si>
  <si>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</si>
  <si>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</si>
  <si>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</si>
  <si>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</si>
  <si>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</si>
  <si>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</si>
  <si>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</si>
  <si>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</si>
  <si>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</si>
  <si>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</si>
  <si>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</si>
  <si>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</si>
  <si>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</si>
  <si>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</si>
  <si>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</si>
  <si>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</si>
  <si>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</si>
  <si>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</si>
  <si>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</si>
  <si>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</si>
  <si>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</si>
  <si>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</si>
  <si>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</si>
  <si>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</si>
  <si>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</si>
  <si>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</si>
  <si>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</si>
  <si>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</si>
  <si>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</si>
  <si>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</si>
  <si>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</si>
  <si>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</si>
  <si>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</si>
  <si>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</si>
  <si>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</si>
  <si>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</si>
  <si>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</si>
  <si>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</si>
  <si>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</si>
  <si>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</si>
  <si>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</si>
  <si>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</si>
  <si>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</si>
  <si>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</si>
  <si>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</si>
  <si>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</si>
  <si>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</si>
  <si>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</si>
  <si>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</si>
  <si>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</si>
  <si>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</si>
  <si>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</si>
  <si>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東観音町駐車場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</si>
  <si>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</si>
  <si>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</si>
  <si>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</si>
  <si>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</si>
  <si>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</si>
  <si>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</si>
  <si>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</si>
  <si>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</si>
  <si>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</si>
  <si>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</si>
  <si>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</si>
  <si>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</si>
  <si>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</si>
  <si>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</si>
  <si>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</si>
  <si>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</si>
  <si>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1" eb="13">
      <t>セッチ</t>
    </rPh>
    <phoneticPr fontId="15"/>
  </si>
  <si>
    <t>⑪稼働率
　類似施設平均値を下回っていますが、改善傾向にあります。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3" eb="25">
      <t>カイゼン</t>
    </rPh>
    <rPh sb="25" eb="27">
      <t>ケイコウ</t>
    </rPh>
    <phoneticPr fontId="15"/>
  </si>
  <si>
    <t>　収益性、稼働率共に類似施設平均値を大きく下回っています。
　一部を駐輪場に転用するなど今後のあり方を検討しながら、当面は、利用者の声を反映させながら運営を推進していきます。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ルイジ</t>
    </rPh>
    <rPh sb="12" eb="14">
      <t>シセツ</t>
    </rPh>
    <rPh sb="14" eb="17">
      <t>ヘイキンチ</t>
    </rPh>
    <rPh sb="18" eb="19">
      <t>オオ</t>
    </rPh>
    <rPh sb="21" eb="23">
      <t>シタマワ</t>
    </rPh>
    <rPh sb="31" eb="33">
      <t>イチブ</t>
    </rPh>
    <rPh sb="34" eb="36">
      <t>チュウリン</t>
    </rPh>
    <rPh sb="36" eb="37">
      <t>ジョウ</t>
    </rPh>
    <rPh sb="38" eb="40">
      <t>テンヨウ</t>
    </rPh>
    <rPh sb="44" eb="46">
      <t>コンゴ</t>
    </rPh>
    <rPh sb="49" eb="50">
      <t>カタ</t>
    </rPh>
    <rPh sb="51" eb="53">
      <t>ケントウ</t>
    </rPh>
    <rPh sb="58" eb="60">
      <t>トウメン</t>
    </rPh>
    <rPh sb="62" eb="65">
      <t>リヨウシャ</t>
    </rPh>
    <rPh sb="66" eb="67">
      <t>コエ</t>
    </rPh>
    <rPh sb="68" eb="70">
      <t>ハンエイ</t>
    </rPh>
    <rPh sb="75" eb="77">
      <t>ウンエイ</t>
    </rPh>
    <rPh sb="78" eb="80">
      <t>スイシン</t>
    </rPh>
    <phoneticPr fontId="15"/>
  </si>
  <si>
    <t>①収益的収支比率
　類似施設平均値を大幅に下回っており、赤字で推移しています。
②他会計補助金比率
　他会計からの補助金はありません。
③駐車台数一台当たりの他会計補助金額
　他会計からの補助金はありません。
④売上高GOP比率
　類似施設平均値を大幅に下回っています。
⑤EBITDA
　類似施設平均値を下回っており、収益性を確保できていません。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28" eb="30">
      <t>アカジ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シタマワ</t>
    </rPh>
    <rPh sb="145" eb="147">
      <t>ルイジ</t>
    </rPh>
    <rPh sb="147" eb="149">
      <t>シセツ</t>
    </rPh>
    <rPh sb="149" eb="152">
      <t>ヘイキンチ</t>
    </rPh>
    <rPh sb="160" eb="162">
      <t>シュウエキ</t>
    </rPh>
    <rPh sb="162" eb="163">
      <t>セイ</t>
    </rPh>
    <rPh sb="164" eb="166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</si>
</sst>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61.1</c:v>
                </c:pt>
                <c:pt idx="2">
                  <c:v>71.5</c:v>
                </c:pt>
                <c:pt idx="3">
                  <c:v>86.1</c:v>
                </c:pt>
                <c:pt idx="4">
                  <c:v>76.5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F8-405B-83FF-326EA77AD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523616"/>
        <c:axId val="62052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F8-405B-83FF-326EA77AD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23616"/>
        <c:axId val="620524008"/>
      </c:lineChart>
      <c:dateAx>
        <c:axId val="6205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0524008"/>
        <c:crosses val="autoZero"/>
        <c:auto val="1"/>
        <c:lblOffset val="100"/>
        <c:baseTimeUnit val="years"/>
      </c:dateAx>
      <c:valAx>
        <c:axId val="620524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052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96-46D1-8D5E-7D3CF95ED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524792"/>
        <c:axId val="6205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96-46D1-8D5E-7D3CF95ED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24792"/>
        <c:axId val="620525184"/>
      </c:lineChart>
      <c:dateAx>
        <c:axId val="62052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0525184"/>
        <c:crosses val="autoZero"/>
        <c:auto val="1"/>
        <c:lblOffset val="100"/>
        <c:baseTimeUnit val="years"/>
      </c:dateAx>
      <c:valAx>
        <c:axId val="62052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0524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F-4B46-9977-ECE59CCE7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09432"/>
        <c:axId val="47400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F-4B46-9977-ECE59CCE7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09432"/>
        <c:axId val="474009824"/>
      </c:lineChart>
      <c:dateAx>
        <c:axId val="474009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009824"/>
        <c:crosses val="autoZero"/>
        <c:auto val="1"/>
        <c:lblOffset val="100"/>
        <c:baseTimeUnit val="years"/>
      </c:dateAx>
      <c:valAx>
        <c:axId val="47400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4009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B-416B-8DE1-C7974648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10608"/>
        <c:axId val="62140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0B-416B-8DE1-C7974648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10608"/>
        <c:axId val="621407216"/>
      </c:lineChart>
      <c:dateAx>
        <c:axId val="47401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1407216"/>
        <c:crosses val="autoZero"/>
        <c:auto val="1"/>
        <c:lblOffset val="100"/>
        <c:baseTimeUnit val="years"/>
      </c:dateAx>
      <c:valAx>
        <c:axId val="62140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401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1B-48F0-8371-9F916830D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408000"/>
        <c:axId val="62140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1B-48F0-8371-9F916830D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08000"/>
        <c:axId val="621408392"/>
      </c:lineChart>
      <c:dateAx>
        <c:axId val="6214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1408392"/>
        <c:crosses val="autoZero"/>
        <c:auto val="1"/>
        <c:lblOffset val="100"/>
        <c:baseTimeUnit val="years"/>
      </c:dateAx>
      <c:valAx>
        <c:axId val="62140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140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D9-4006-827E-1C2BCA2CD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943024"/>
        <c:axId val="615943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D9-4006-827E-1C2BCA2CD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43024"/>
        <c:axId val="615943416"/>
      </c:lineChart>
      <c:dateAx>
        <c:axId val="61594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943416"/>
        <c:crosses val="autoZero"/>
        <c:auto val="1"/>
        <c:lblOffset val="100"/>
        <c:baseTimeUnit val="years"/>
      </c:dateAx>
      <c:valAx>
        <c:axId val="615943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15943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83.3</c:v>
                </c:pt>
                <c:pt idx="1">
                  <c:v>100</c:v>
                </c:pt>
                <c:pt idx="2">
                  <c:v>108.3</c:v>
                </c:pt>
                <c:pt idx="3">
                  <c:v>127.8</c:v>
                </c:pt>
                <c:pt idx="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32-438C-93C7-C4A5CEA1D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944200"/>
        <c:axId val="61594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32-438C-93C7-C4A5CEA1D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44200"/>
        <c:axId val="615944592"/>
      </c:lineChart>
      <c:dateAx>
        <c:axId val="61594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944592"/>
        <c:crosses val="autoZero"/>
        <c:auto val="1"/>
        <c:lblOffset val="100"/>
        <c:baseTimeUnit val="years"/>
      </c:dateAx>
      <c:valAx>
        <c:axId val="61594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5944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-94.9</c:v>
                </c:pt>
                <c:pt idx="1">
                  <c:v>-66.400000000000006</c:v>
                </c:pt>
                <c:pt idx="2">
                  <c:v>-39.799999999999997</c:v>
                </c:pt>
                <c:pt idx="3">
                  <c:v>-16.100000000000001</c:v>
                </c:pt>
                <c:pt idx="4">
                  <c:v>-30.7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29-484E-B1F8-0687C67E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722872"/>
        <c:axId val="6237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9-484E-B1F8-0687C67E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722872"/>
        <c:axId val="623723264"/>
      </c:lineChart>
      <c:dateAx>
        <c:axId val="62372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723264"/>
        <c:crosses val="autoZero"/>
        <c:auto val="1"/>
        <c:lblOffset val="100"/>
        <c:baseTimeUnit val="years"/>
      </c:dateAx>
      <c:valAx>
        <c:axId val="62372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3722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-3117</c:v>
                </c:pt>
                <c:pt idx="1">
                  <c:v>-2666</c:v>
                </c:pt>
                <c:pt idx="2">
                  <c:v>-1552</c:v>
                </c:pt>
                <c:pt idx="3">
                  <c:v>-793</c:v>
                </c:pt>
                <c:pt idx="4">
                  <c:v>-1307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4-4208-B472-6978FCB33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724048"/>
        <c:axId val="62776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D4-4208-B472-6978FCB33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724048"/>
        <c:axId val="627769912"/>
      </c:lineChart>
      <c:dateAx>
        <c:axId val="62372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7769912"/>
        <c:crosses val="autoZero"/>
        <c:auto val="1"/>
        <c:lblOffset val="100"/>
        <c:baseTimeUnit val="years"/>
      </c:dateAx>
      <c:valAx>
        <c:axId val="62776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372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4" zoomScale="70" zoomScaleNormal="70" zoomScaleSheetLayoutView="70" workbookViewId="0">
      <selection activeCell="ND66" sqref="ND66:NR82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139" t="str">
        <f>データ!H6&amp;"　"&amp;データ!I6</f>
        <v>広島県広島市　東観音町駐車場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Ａ３Ｂ２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公共施設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504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124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31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36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200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137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51.3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61.1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71.5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86.1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76.5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83.3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108.3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127.8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335.9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443.6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355.6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358.6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2.8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2.7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147.5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149.5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151.19999999999999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-94.9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-66.400000000000006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-39.799999999999997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-16.100000000000001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-30.7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-3117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-2666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-1552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-793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-1307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49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54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33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32.1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32.299999999999997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22.3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7652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9663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9019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8406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46504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56.7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45.6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85.4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69.900000000000006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59.6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busWUbg1UyMX0yMMN/frrRS2sVGek5mwyqPDNSqD+M7Kvq4B55F6GFVZJDsVCwn9//N9TgZrK4Hjf4RJjdUYVA==" saltValue="mJDkR/avlC8BWDwAN/D6e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100</v>
      </c>
      <c r="AW5" s="59" t="s">
        <v>101</v>
      </c>
      <c r="AX5" s="59" t="s">
        <v>102</v>
      </c>
      <c r="AY5" s="59" t="s">
        <v>103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100</v>
      </c>
      <c r="BH5" s="59" t="s">
        <v>101</v>
      </c>
      <c r="BI5" s="59" t="s">
        <v>102</v>
      </c>
      <c r="BJ5" s="59" t="s">
        <v>103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100</v>
      </c>
      <c r="BS5" s="59" t="s">
        <v>101</v>
      </c>
      <c r="BT5" s="59" t="s">
        <v>102</v>
      </c>
      <c r="BU5" s="59" t="s">
        <v>103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110</v>
      </c>
      <c r="CC5" s="59" t="s">
        <v>100</v>
      </c>
      <c r="CD5" s="59" t="s">
        <v>101</v>
      </c>
      <c r="CE5" s="59" t="s">
        <v>102</v>
      </c>
      <c r="CF5" s="59" t="s">
        <v>103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110</v>
      </c>
      <c r="CP5" s="59" t="s">
        <v>100</v>
      </c>
      <c r="CQ5" s="59" t="s">
        <v>101</v>
      </c>
      <c r="CR5" s="59" t="s">
        <v>102</v>
      </c>
      <c r="CS5" s="59" t="s">
        <v>111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100</v>
      </c>
      <c r="DB5" s="59" t="s">
        <v>101</v>
      </c>
      <c r="DC5" s="59" t="s">
        <v>102</v>
      </c>
      <c r="DD5" s="59" t="s">
        <v>103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110</v>
      </c>
      <c r="DL5" s="59" t="s">
        <v>100</v>
      </c>
      <c r="DM5" s="59" t="s">
        <v>101</v>
      </c>
      <c r="DN5" s="59" t="s">
        <v>102</v>
      </c>
      <c r="DO5" s="59" t="s">
        <v>103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>
      <c r="A6" s="49" t="s">
        <v>112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20</v>
      </c>
      <c r="H6" s="60" t="str">
        <f>SUBSTITUTE(H8,"　","")</f>
        <v>広島県広島市</v>
      </c>
      <c r="I6" s="60" t="str">
        <f t="shared" si="1"/>
        <v>東観音町駐車場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31</v>
      </c>
      <c r="S6" s="62" t="str">
        <f t="shared" si="1"/>
        <v>公共施設</v>
      </c>
      <c r="T6" s="62" t="str">
        <f t="shared" si="1"/>
        <v>無</v>
      </c>
      <c r="U6" s="63">
        <f t="shared" si="1"/>
        <v>504</v>
      </c>
      <c r="V6" s="63">
        <f t="shared" si="1"/>
        <v>36</v>
      </c>
      <c r="W6" s="63">
        <f t="shared" si="1"/>
        <v>200</v>
      </c>
      <c r="X6" s="62" t="str">
        <f t="shared" si="1"/>
        <v>利用料金制</v>
      </c>
      <c r="Y6" s="64">
        <f>IF(Y8="-",NA(),Y8)</f>
        <v>51.3</v>
      </c>
      <c r="Z6" s="64">
        <f t="shared" ref="Z6:AH6" si="2">IF(Z8="-",NA(),Z8)</f>
        <v>61.1</v>
      </c>
      <c r="AA6" s="64">
        <f t="shared" si="2"/>
        <v>71.5</v>
      </c>
      <c r="AB6" s="64">
        <f t="shared" si="2"/>
        <v>86.1</v>
      </c>
      <c r="AC6" s="64">
        <f t="shared" si="2"/>
        <v>76.5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-94.9</v>
      </c>
      <c r="BG6" s="64">
        <f t="shared" ref="BG6:BO6" si="5">IF(BG8="-",NA(),BG8)</f>
        <v>-66.400000000000006</v>
      </c>
      <c r="BH6" s="64">
        <f t="shared" si="5"/>
        <v>-39.799999999999997</v>
      </c>
      <c r="BI6" s="64">
        <f t="shared" si="5"/>
        <v>-16.100000000000001</v>
      </c>
      <c r="BJ6" s="64">
        <f t="shared" si="5"/>
        <v>-30.7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-3117</v>
      </c>
      <c r="BR6" s="65">
        <f t="shared" ref="BR6:BZ6" si="6">IF(BR8="-",NA(),BR8)</f>
        <v>-2666</v>
      </c>
      <c r="BS6" s="65">
        <f t="shared" si="6"/>
        <v>-1552</v>
      </c>
      <c r="BT6" s="65">
        <f t="shared" si="6"/>
        <v>-793</v>
      </c>
      <c r="BU6" s="65">
        <f t="shared" si="6"/>
        <v>-1307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0</v>
      </c>
      <c r="CN6" s="63">
        <f t="shared" si="7"/>
        <v>46504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83.3</v>
      </c>
      <c r="DL6" s="64">
        <f t="shared" ref="DL6:DT6" si="9">IF(DL8="-",NA(),DL8)</f>
        <v>100</v>
      </c>
      <c r="DM6" s="64">
        <f t="shared" si="9"/>
        <v>108.3</v>
      </c>
      <c r="DN6" s="64">
        <f t="shared" si="9"/>
        <v>127.8</v>
      </c>
      <c r="DO6" s="64">
        <f t="shared" si="9"/>
        <v>125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114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20</v>
      </c>
      <c r="H7" s="60" t="str">
        <f t="shared" si="10"/>
        <v>広島県　広島市</v>
      </c>
      <c r="I7" s="60" t="str">
        <f t="shared" si="10"/>
        <v>東観音町駐車場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504</v>
      </c>
      <c r="V7" s="63">
        <f t="shared" si="10"/>
        <v>36</v>
      </c>
      <c r="W7" s="63">
        <f t="shared" si="10"/>
        <v>200</v>
      </c>
      <c r="X7" s="62" t="str">
        <f t="shared" si="10"/>
        <v>利用料金制</v>
      </c>
      <c r="Y7" s="64">
        <f>Y8</f>
        <v>51.3</v>
      </c>
      <c r="Z7" s="64">
        <f t="shared" ref="Z7:AH7" si="11">Z8</f>
        <v>61.1</v>
      </c>
      <c r="AA7" s="64">
        <f t="shared" si="11"/>
        <v>71.5</v>
      </c>
      <c r="AB7" s="64">
        <f t="shared" si="11"/>
        <v>86.1</v>
      </c>
      <c r="AC7" s="64">
        <f t="shared" si="11"/>
        <v>76.5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-94.9</v>
      </c>
      <c r="BG7" s="64">
        <f t="shared" ref="BG7:BO7" si="14">BG8</f>
        <v>-66.400000000000006</v>
      </c>
      <c r="BH7" s="64">
        <f t="shared" si="14"/>
        <v>-39.799999999999997</v>
      </c>
      <c r="BI7" s="64">
        <f t="shared" si="14"/>
        <v>-16.100000000000001</v>
      </c>
      <c r="BJ7" s="64">
        <f t="shared" si="14"/>
        <v>-30.7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-3117</v>
      </c>
      <c r="BR7" s="65">
        <f t="shared" ref="BR7:BZ7" si="15">BR8</f>
        <v>-2666</v>
      </c>
      <c r="BS7" s="65">
        <f t="shared" si="15"/>
        <v>-1552</v>
      </c>
      <c r="BT7" s="65">
        <f t="shared" si="15"/>
        <v>-793</v>
      </c>
      <c r="BU7" s="65">
        <f t="shared" si="15"/>
        <v>-1307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0</v>
      </c>
      <c r="CN7" s="63">
        <f>CN8</f>
        <v>46504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83.3</v>
      </c>
      <c r="DL7" s="64">
        <f t="shared" ref="DL7:DT7" si="17">DL8</f>
        <v>100</v>
      </c>
      <c r="DM7" s="64">
        <f t="shared" si="17"/>
        <v>108.3</v>
      </c>
      <c r="DN7" s="64">
        <f t="shared" si="17"/>
        <v>127.8</v>
      </c>
      <c r="DO7" s="64">
        <f t="shared" si="17"/>
        <v>125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20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31</v>
      </c>
      <c r="S8" s="69" t="s">
        <v>126</v>
      </c>
      <c r="T8" s="69" t="s">
        <v>127</v>
      </c>
      <c r="U8" s="70">
        <v>504</v>
      </c>
      <c r="V8" s="70">
        <v>36</v>
      </c>
      <c r="W8" s="70">
        <v>200</v>
      </c>
      <c r="X8" s="69" t="s">
        <v>128</v>
      </c>
      <c r="Y8" s="71">
        <v>51.3</v>
      </c>
      <c r="Z8" s="71">
        <v>61.1</v>
      </c>
      <c r="AA8" s="71">
        <v>71.5</v>
      </c>
      <c r="AB8" s="71">
        <v>86.1</v>
      </c>
      <c r="AC8" s="71">
        <v>76.5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-94.9</v>
      </c>
      <c r="BG8" s="71">
        <v>-66.400000000000006</v>
      </c>
      <c r="BH8" s="71">
        <v>-39.799999999999997</v>
      </c>
      <c r="BI8" s="71">
        <v>-16.100000000000001</v>
      </c>
      <c r="BJ8" s="71">
        <v>-30.7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-3117</v>
      </c>
      <c r="BR8" s="72">
        <v>-2666</v>
      </c>
      <c r="BS8" s="72">
        <v>-1552</v>
      </c>
      <c r="BT8" s="73">
        <v>-793</v>
      </c>
      <c r="BU8" s="73">
        <v>-1307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0</v>
      </c>
      <c r="CN8" s="70">
        <v>46504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83.3</v>
      </c>
      <c r="DL8" s="71">
        <v>100</v>
      </c>
      <c r="DM8" s="71">
        <v>108.3</v>
      </c>
      <c r="DN8" s="71">
        <v>127.8</v>
      </c>
      <c r="DO8" s="71">
        <v>125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2019-01-30T07:46:46Z</cp:lastPrinted>
  <dcterms:created xsi:type="dcterms:W3CDTF">2018-12-07T10:34:46Z</dcterms:created>
  <dcterms:modified xsi:type="dcterms:W3CDTF">2019-02-05T02:56:31Z</dcterms:modified>
  <cp:category/>
</cp:coreProperties>
</file>