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3 地域開発事業係\02 決算統計\29年決算（H30作業）\99 経営比較分析表\06 団体への分析依頼\04修正対応\064広島市\２回目\"/>
    </mc:Choice>
  </mc:AlternateContent>
  <workbookProtection workbookAlgorithmName="SHA-512" workbookHashValue="mt2xNLnJ/qpQfFNZ8sLACZtQVjFhoSroBgOHhkyJ4oYUbOjATZOhQ2tIlJaCsCbss5NuCQqM5fXeQOXl3a2Eyw==" workbookSaltValue="RxGRU6uafyNK6bAeyfnn1A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MA52" i="4" s="1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CS31" i="4" s="1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IT76" i="4"/>
  <c r="CS51" i="4"/>
  <c r="HJ30" i="4"/>
  <c r="CS30" i="4"/>
  <c r="MA51" i="4"/>
  <c r="MA30" i="4"/>
  <c r="BZ76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HP76" i="4"/>
  <c r="AV76" i="4"/>
  <c r="KO51" i="4"/>
  <c r="FX51" i="4"/>
  <c r="KO30" i="4"/>
  <c r="BG51" i="4"/>
  <c r="BG30" i="4"/>
  <c r="LE76" i="4"/>
  <c r="FX30" i="4"/>
  <c r="HA76" i="4"/>
  <c r="AN51" i="4"/>
  <c r="AN30" i="4"/>
  <c r="AG76" i="4"/>
  <c r="JV30" i="4"/>
  <c r="JV51" i="4"/>
  <c r="KP76" i="4"/>
  <c r="FE51" i="4"/>
  <c r="FE30" i="4"/>
  <c r="KA76" i="4"/>
  <c r="EL51" i="4"/>
  <c r="JC30" i="4"/>
  <c r="GL76" i="4"/>
  <c r="U51" i="4"/>
  <c r="EL30" i="4"/>
  <c r="R76" i="4"/>
  <c r="JC51" i="4"/>
  <c r="U30" i="4"/>
</calcChain>
</file>

<file path=xl/sharedStrings.xml><?xml version="1.0" encoding="utf-8"?>
<sst xmlns="http://schemas.openxmlformats.org/spreadsheetml/2006/main" count="287" uniqueCount="139">
  <si>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</si>
  <si>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</si>
  <si>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</si>
  <si>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</si>
  <si>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</si>
  <si>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</si>
  <si>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</si>
  <si>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</si>
  <si>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</si>
  <si>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</si>
  <si>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</si>
  <si>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</si>
  <si>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</si>
  <si>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</si>
  <si>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</si>
  <si>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</si>
  <si>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</si>
  <si>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</si>
  <si>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</si>
  <si>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</si>
  <si>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</si>
  <si>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</si>
  <si>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</si>
  <si>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</si>
  <si>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</si>
  <si>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</si>
  <si>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</si>
  <si>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</si>
  <si>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</si>
  <si>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</si>
  <si>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</si>
  <si>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</si>
  <si>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</si>
  <si>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</si>
  <si>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</si>
  <si>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</si>
  <si>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</si>
  <si>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</si>
  <si>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</si>
  <si>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</si>
  <si>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</si>
  <si>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</si>
  <si>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</si>
  <si>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</si>
  <si>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</si>
  <si>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</si>
  <si>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</si>
  <si>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</si>
  <si>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</si>
  <si>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</si>
  <si>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</si>
  <si>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</si>
  <si>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</si>
  <si>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</si>
  <si>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</si>
  <si>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</si>
  <si>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</si>
  <si>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</si>
  <si>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</si>
  <si>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</si>
  <si>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</si>
  <si>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</si>
  <si>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</si>
  <si>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</si>
  <si>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</si>
  <si>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</si>
  <si>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</si>
  <si>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</si>
  <si>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</si>
  <si>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</si>
  <si>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</si>
  <si>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</si>
  <si>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</si>
  <si>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</si>
  <si>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</si>
  <si>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</si>
  <si>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</si>
  <si>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</si>
  <si>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</si>
  <si>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</si>
  <si>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</si>
  <si>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</si>
  <si>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</si>
  <si>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</si>
  <si>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</si>
  <si>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</si>
  <si>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</si>
  <si>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</si>
  <si>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</si>
  <si>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</si>
  <si>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</si>
  <si>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</si>
  <si>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</si>
  <si>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</si>
  <si>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</si>
  <si>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</si>
  <si>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</si>
  <si>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</si>
  <si>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</si>
  <si>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</si>
  <si>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</si>
  <si>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</si>
  <si>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</si>
  <si>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</si>
  <si>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</si>
  <si>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</si>
  <si>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</si>
  <si>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</si>
  <si>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</si>
  <si>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</si>
  <si>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</si>
  <si>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</si>
  <si>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</si>
  <si>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</si>
  <si>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</si>
  <si>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</si>
  <si>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</si>
  <si>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</si>
  <si>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西新天地駐車場</t>
  </si>
  <si>
    <t>法非適用</t>
  </si>
  <si>
    <t>駐車場整備事業</t>
  </si>
  <si>
    <t>-</t>
  </si>
  <si>
    <t>Ａ２Ｂ１</t>
  </si>
  <si>
    <t>非設置</t>
  </si>
  <si>
    <t>該当数値なし</t>
  </si>
  <si>
    <t>届出駐車場</t>
  </si>
  <si>
    <t>地下式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</si>
  <si>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</si>
  <si>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</si>
  <si>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</si>
  <si>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</si>
  <si>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</si>
  <si>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</si>
  <si>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</si>
  <si>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</si>
  <si>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類似施設平均値を上回っており、黒字で推移しています。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類似施設平均値を大幅に上回っており、営業総利益を確保しています。
⑤EBITDA
　類似施設平均値を上回っており、安定した収益性を確保しています。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ウワマワ</t>
    </rPh>
    <rPh sb="25" eb="27">
      <t>クロジ</t>
    </rPh>
    <rPh sb="28" eb="30">
      <t>スイイ</t>
    </rPh>
    <rPh sb="38" eb="39">
      <t>タ</t>
    </rPh>
    <rPh sb="39" eb="41">
      <t>カイケイ</t>
    </rPh>
    <rPh sb="41" eb="44">
      <t>ホジョキン</t>
    </rPh>
    <rPh sb="44" eb="46">
      <t>ヒリツ</t>
    </rPh>
    <rPh sb="48" eb="49">
      <t>ホカ</t>
    </rPh>
    <rPh sb="49" eb="51">
      <t>カイケイ</t>
    </rPh>
    <rPh sb="54" eb="57">
      <t>ホジョキン</t>
    </rPh>
    <rPh sb="66" eb="68">
      <t>チュウシャ</t>
    </rPh>
    <rPh sb="68" eb="70">
      <t>ダイスウ</t>
    </rPh>
    <rPh sb="70" eb="72">
      <t>イチダイ</t>
    </rPh>
    <rPh sb="72" eb="73">
      <t>ア</t>
    </rPh>
    <rPh sb="76" eb="77">
      <t>ホカ</t>
    </rPh>
    <rPh sb="77" eb="79">
      <t>カイケイ</t>
    </rPh>
    <rPh sb="79" eb="82">
      <t>ホジョキン</t>
    </rPh>
    <rPh sb="82" eb="83">
      <t>ガク</t>
    </rPh>
    <rPh sb="85" eb="86">
      <t>ホカ</t>
    </rPh>
    <rPh sb="86" eb="88">
      <t>カイケイ</t>
    </rPh>
    <rPh sb="91" eb="94">
      <t>ホジョキン</t>
    </rPh>
    <rPh sb="103" eb="105">
      <t>ウリアゲ</t>
    </rPh>
    <rPh sb="105" eb="106">
      <t>タカ</t>
    </rPh>
    <rPh sb="109" eb="111">
      <t>ヒリツ</t>
    </rPh>
    <rPh sb="113" eb="115">
      <t>ルイジ</t>
    </rPh>
    <rPh sb="115" eb="117">
      <t>シセツ</t>
    </rPh>
    <rPh sb="117" eb="120">
      <t>ヘイキンチ</t>
    </rPh>
    <rPh sb="121" eb="123">
      <t>オオハバ</t>
    </rPh>
    <rPh sb="131" eb="133">
      <t>エイギョウ</t>
    </rPh>
    <rPh sb="133" eb="136">
      <t>ソウリエキ</t>
    </rPh>
    <rPh sb="137" eb="139">
      <t>カクホ</t>
    </rPh>
    <rPh sb="155" eb="157">
      <t>ルイジ</t>
    </rPh>
    <rPh sb="157" eb="159">
      <t>シセツ</t>
    </rPh>
    <rPh sb="159" eb="162">
      <t>ヘイキンチ</t>
    </rPh>
    <rPh sb="163" eb="165">
      <t>ウワマワ</t>
    </rPh>
    <rPh sb="170" eb="172">
      <t>アンテイ</t>
    </rPh>
    <rPh sb="174" eb="177">
      <t>シュウエキセイ</t>
    </rPh>
    <rPh sb="178" eb="180">
      <t>カクホ</t>
    </rPh>
    <phoneticPr fontId="15"/>
  </si>
  <si>
    <t>⑦敷地の地価
　道路付属物の駐車場です。
⑧設備投資見込額
　今後、老朽化した機器の改修工事のため設備投資を行う見込みです。
⑩企業債残高対料金収入比率
　類似施設平均値を下回っています。駐車場整備時に起債した公債費の残高が年々下がるため、比率も年々低下し、平成３５年度には償還が完了の予定です。</t>
    <rPh sb="1" eb="3">
      <t>シキチ</t>
    </rPh>
    <rPh sb="4" eb="6">
      <t>チカ</t>
    </rPh>
    <rPh sb="8" eb="10">
      <t>ドウロ</t>
    </rPh>
    <rPh sb="10" eb="12">
      <t>フゾク</t>
    </rPh>
    <rPh sb="12" eb="13">
      <t>ブツ</t>
    </rPh>
    <rPh sb="14" eb="16">
      <t>チュウシャ</t>
    </rPh>
    <rPh sb="16" eb="17">
      <t>ジョウ</t>
    </rPh>
    <rPh sb="86" eb="87">
      <t>シタ</t>
    </rPh>
    <rPh sb="94" eb="96">
      <t>チュウシャ</t>
    </rPh>
    <rPh sb="96" eb="97">
      <t>ジョウ</t>
    </rPh>
    <rPh sb="97" eb="99">
      <t>セイビ</t>
    </rPh>
    <rPh sb="99" eb="100">
      <t>ジ</t>
    </rPh>
    <rPh sb="101" eb="103">
      <t>キサイ</t>
    </rPh>
    <rPh sb="105" eb="107">
      <t>コウサイ</t>
    </rPh>
    <rPh sb="107" eb="108">
      <t>ヒ</t>
    </rPh>
    <phoneticPr fontId="15"/>
  </si>
  <si>
    <t>　営業総利益、稼働率共に非常に安定した駐車場です。公債の償還が完了すれば、さらに高い収益が見込まれます。引き続き、利用者の声を反映させながら運営を推進していきます。</t>
    <rPh sb="1" eb="3">
      <t>エイギョウ</t>
    </rPh>
    <rPh sb="3" eb="6">
      <t>ソウリエキ</t>
    </rPh>
    <rPh sb="7" eb="9">
      <t>カドウ</t>
    </rPh>
    <rPh sb="9" eb="10">
      <t>リツ</t>
    </rPh>
    <rPh sb="10" eb="11">
      <t>トモ</t>
    </rPh>
    <rPh sb="12" eb="14">
      <t>ヒジョウ</t>
    </rPh>
    <rPh sb="15" eb="17">
      <t>アンテイ</t>
    </rPh>
    <rPh sb="19" eb="21">
      <t>チュウシャ</t>
    </rPh>
    <rPh sb="21" eb="22">
      <t>ジョウ</t>
    </rPh>
    <rPh sb="25" eb="27">
      <t>コウサイ</t>
    </rPh>
    <rPh sb="28" eb="30">
      <t>ショウカン</t>
    </rPh>
    <rPh sb="31" eb="33">
      <t>カンリョウ</t>
    </rPh>
    <rPh sb="40" eb="41">
      <t>タカ</t>
    </rPh>
    <rPh sb="42" eb="44">
      <t>シュウエキ</t>
    </rPh>
    <rPh sb="45" eb="47">
      <t>ミコ</t>
    </rPh>
    <rPh sb="52" eb="53">
      <t>ヒ</t>
    </rPh>
    <rPh sb="54" eb="55">
      <t>ツヅ</t>
    </rPh>
    <rPh sb="57" eb="60">
      <t>リヨウシャ</t>
    </rPh>
    <rPh sb="61" eb="62">
      <t>コエ</t>
    </rPh>
    <rPh sb="63" eb="65">
      <t>ハンエイ</t>
    </rPh>
    <rPh sb="70" eb="72">
      <t>ウンエイ</t>
    </rPh>
    <rPh sb="73" eb="75">
      <t>スイシン</t>
    </rPh>
    <phoneticPr fontId="15"/>
  </si>
  <si>
    <t>　類似施設平均値を大きく上回っており、３５０％以上の高い稼動率を維持しています。</t>
    <rPh sb="1" eb="3">
      <t>ルイジ</t>
    </rPh>
    <rPh sb="3" eb="5">
      <t>シセツ</t>
    </rPh>
    <rPh sb="5" eb="8">
      <t>ヘイキンチ</t>
    </rPh>
    <rPh sb="9" eb="10">
      <t>オオ</t>
    </rPh>
    <rPh sb="12" eb="14">
      <t>ウワマワ</t>
    </rPh>
    <rPh sb="23" eb="25">
      <t>イジョウ</t>
    </rPh>
    <rPh sb="26" eb="27">
      <t>タカ</t>
    </rPh>
    <rPh sb="28" eb="30">
      <t>カドウ</t>
    </rPh>
    <rPh sb="30" eb="31">
      <t>リツ</t>
    </rPh>
    <rPh sb="32" eb="34">
      <t>イジ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</si>
</sst>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121.6</c:v>
                </c:pt>
                <c:pt idx="1">
                  <c:v>233.4</c:v>
                </c:pt>
                <c:pt idx="2">
                  <c:v>294.7</c:v>
                </c:pt>
                <c:pt idx="3">
                  <c:v>256.89999999999998</c:v>
                </c:pt>
                <c:pt idx="4">
                  <c:v>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C0-4D63-9098-05F4777F2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162640"/>
        <c:axId val="381163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104.2</c:v>
                </c:pt>
                <c:pt idx="1">
                  <c:v>110.9</c:v>
                </c:pt>
                <c:pt idx="2">
                  <c:v>113.4</c:v>
                </c:pt>
                <c:pt idx="3">
                  <c:v>191.4</c:v>
                </c:pt>
                <c:pt idx="4">
                  <c:v>141.30000000000001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C0-4D63-9098-05F4777F2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162640"/>
        <c:axId val="381163032"/>
      </c:lineChart>
      <c:dateAx>
        <c:axId val="381162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163032"/>
        <c:crosses val="autoZero"/>
        <c:auto val="1"/>
        <c:lblOffset val="100"/>
        <c:baseTimeUnit val="years"/>
      </c:dateAx>
      <c:valAx>
        <c:axId val="381163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1162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16.3</c:v>
                </c:pt>
                <c:pt idx="1">
                  <c:v>16.5</c:v>
                </c:pt>
                <c:pt idx="2">
                  <c:v>13.4</c:v>
                </c:pt>
                <c:pt idx="3">
                  <c:v>11.6</c:v>
                </c:pt>
                <c:pt idx="4">
                  <c:v>10.1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48-4943-BFE3-DBD0BA3FC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675072"/>
        <c:axId val="381674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438</c:v>
                </c:pt>
                <c:pt idx="1">
                  <c:v>351.1</c:v>
                </c:pt>
                <c:pt idx="2">
                  <c:v>278.89999999999998</c:v>
                </c:pt>
                <c:pt idx="3">
                  <c:v>205.5</c:v>
                </c:pt>
                <c:pt idx="4">
                  <c:v>187.9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48-4943-BFE3-DBD0BA3FC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675072"/>
        <c:axId val="381674680"/>
      </c:lineChart>
      <c:dateAx>
        <c:axId val="381675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674680"/>
        <c:crosses val="autoZero"/>
        <c:auto val="1"/>
        <c:lblOffset val="100"/>
        <c:baseTimeUnit val="years"/>
      </c:dateAx>
      <c:valAx>
        <c:axId val="381674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16750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8C-47F0-89C7-1DEFDA1B3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673896"/>
        <c:axId val="381673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8C-47F0-89C7-1DEFDA1B3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673896"/>
        <c:axId val="381673504"/>
      </c:lineChart>
      <c:dateAx>
        <c:axId val="381673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673504"/>
        <c:crosses val="autoZero"/>
        <c:auto val="1"/>
        <c:lblOffset val="100"/>
        <c:baseTimeUnit val="years"/>
      </c:dateAx>
      <c:valAx>
        <c:axId val="38167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1673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F5-4E5A-95C8-74C5BDFF7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565008"/>
        <c:axId val="267564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F5-4E5A-95C8-74C5BDFF7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65008"/>
        <c:axId val="267564616"/>
      </c:lineChart>
      <c:dateAx>
        <c:axId val="267565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7564616"/>
        <c:crosses val="autoZero"/>
        <c:auto val="1"/>
        <c:lblOffset val="100"/>
        <c:baseTimeUnit val="years"/>
      </c:dateAx>
      <c:valAx>
        <c:axId val="267564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7565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25-4431-9B73-54A6F7AE2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564224"/>
        <c:axId val="31146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11.6</c:v>
                </c:pt>
                <c:pt idx="1">
                  <c:v>10</c:v>
                </c:pt>
                <c:pt idx="2">
                  <c:v>9.5</c:v>
                </c:pt>
                <c:pt idx="3">
                  <c:v>15.1</c:v>
                </c:pt>
                <c:pt idx="4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25-4431-9B73-54A6F7AE2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64224"/>
        <c:axId val="311460384"/>
      </c:lineChart>
      <c:dateAx>
        <c:axId val="267564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460384"/>
        <c:crosses val="autoZero"/>
        <c:auto val="1"/>
        <c:lblOffset val="100"/>
        <c:baseTimeUnit val="years"/>
      </c:dateAx>
      <c:valAx>
        <c:axId val="31146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7564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25-4ECF-B6D0-7650FBD5F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3448"/>
        <c:axId val="869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247</c:v>
                </c:pt>
                <c:pt idx="1">
                  <c:v>202</c:v>
                </c:pt>
                <c:pt idx="2">
                  <c:v>177</c:v>
                </c:pt>
                <c:pt idx="3">
                  <c:v>145</c:v>
                </c:pt>
                <c:pt idx="4">
                  <c:v>108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25-4ECF-B6D0-7650FBD5F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3448"/>
        <c:axId val="8699920"/>
      </c:lineChart>
      <c:dateAx>
        <c:axId val="8703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99920"/>
        <c:crosses val="autoZero"/>
        <c:auto val="1"/>
        <c:lblOffset val="100"/>
        <c:baseTimeUnit val="years"/>
      </c:dateAx>
      <c:valAx>
        <c:axId val="869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703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381.1</c:v>
                </c:pt>
                <c:pt idx="1">
                  <c:v>372.6</c:v>
                </c:pt>
                <c:pt idx="2">
                  <c:v>362.1</c:v>
                </c:pt>
                <c:pt idx="3">
                  <c:v>363.2</c:v>
                </c:pt>
                <c:pt idx="4">
                  <c:v>351.6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8E-483B-9773-A35DC1AB6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031576"/>
        <c:axId val="312071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189.3</c:v>
                </c:pt>
                <c:pt idx="1">
                  <c:v>182.5</c:v>
                </c:pt>
                <c:pt idx="2">
                  <c:v>185.2</c:v>
                </c:pt>
                <c:pt idx="3">
                  <c:v>184.1</c:v>
                </c:pt>
                <c:pt idx="4">
                  <c:v>186.8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8E-483B-9773-A35DC1AB6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031576"/>
        <c:axId val="312071008"/>
      </c:lineChart>
      <c:dateAx>
        <c:axId val="306031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071008"/>
        <c:crosses val="autoZero"/>
        <c:auto val="1"/>
        <c:lblOffset val="100"/>
        <c:baseTimeUnit val="years"/>
      </c:dateAx>
      <c:valAx>
        <c:axId val="312071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6031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60.5</c:v>
                </c:pt>
                <c:pt idx="1">
                  <c:v>58.5</c:v>
                </c:pt>
                <c:pt idx="2">
                  <c:v>67.900000000000006</c:v>
                </c:pt>
                <c:pt idx="3">
                  <c:v>62.9</c:v>
                </c:pt>
                <c:pt idx="4">
                  <c:v>66.8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AE-4A0D-865E-15AF67F5C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402984"/>
        <c:axId val="308403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18.3</c:v>
                </c:pt>
                <c:pt idx="1">
                  <c:v>18.2</c:v>
                </c:pt>
                <c:pt idx="2">
                  <c:v>17.5</c:v>
                </c:pt>
                <c:pt idx="3">
                  <c:v>14.3</c:v>
                </c:pt>
                <c:pt idx="4">
                  <c:v>11.8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AE-4A0D-865E-15AF67F5C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02984"/>
        <c:axId val="308403376"/>
      </c:lineChart>
      <c:dateAx>
        <c:axId val="308402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8403376"/>
        <c:crosses val="autoZero"/>
        <c:auto val="1"/>
        <c:lblOffset val="100"/>
        <c:baseTimeUnit val="years"/>
      </c:dateAx>
      <c:valAx>
        <c:axId val="308403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8402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60372</c:v>
                </c:pt>
                <c:pt idx="1">
                  <c:v>52338</c:v>
                </c:pt>
                <c:pt idx="2">
                  <c:v>64516</c:v>
                </c:pt>
                <c:pt idx="3">
                  <c:v>59966</c:v>
                </c:pt>
                <c:pt idx="4">
                  <c:v>62018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45-40B6-A32D-9C4011741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404160"/>
        <c:axId val="308404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31473</c:v>
                </c:pt>
                <c:pt idx="1">
                  <c:v>37843</c:v>
                </c:pt>
                <c:pt idx="2">
                  <c:v>36318</c:v>
                </c:pt>
                <c:pt idx="3">
                  <c:v>37745</c:v>
                </c:pt>
                <c:pt idx="4">
                  <c:v>35151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45-40B6-A32D-9C4011741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04160"/>
        <c:axId val="308404552"/>
      </c:lineChart>
      <c:dateAx>
        <c:axId val="308404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8404552"/>
        <c:crosses val="autoZero"/>
        <c:auto val="1"/>
        <c:lblOffset val="100"/>
        <c:baseTimeUnit val="years"/>
      </c:dateAx>
      <c:valAx>
        <c:axId val="308404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08404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5" zoomScaleNormal="85" zoomScaleSheetLayoutView="70" workbookViewId="0"/>
  </sheetViews>
  <sheetFormatPr defaultColWidth="2.6640625" defaultRowHeight="13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>
      <c r="A6" s="2"/>
      <c r="B6" s="139" t="str">
        <f>データ!H6&amp;"　"&amp;データ!I6</f>
        <v>広島県広島市　西新天地駐車場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>
      <c r="A8" s="2"/>
      <c r="B8" s="122" t="str">
        <f>データ!J7</f>
        <v>法非適用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  <c r="AQ8" s="122" t="str">
        <f>データ!K7</f>
        <v>駐車場整備事業</v>
      </c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tr">
        <f>データ!L7</f>
        <v>-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4"/>
      <c r="DU8" s="126" t="str">
        <f>データ!M7</f>
        <v>Ａ２Ｂ１</v>
      </c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 t="str">
        <f>データ!N7</f>
        <v>非設置</v>
      </c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6" t="str">
        <f>データ!S7</f>
        <v>商業施設</v>
      </c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 t="str">
        <f>データ!T7</f>
        <v>無</v>
      </c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5">
        <f>データ!U7</f>
        <v>4477</v>
      </c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3"/>
      <c r="ND8" s="130" t="s">
        <v>10</v>
      </c>
      <c r="NE8" s="131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3"/>
      <c r="ND9" s="136" t="s">
        <v>19</v>
      </c>
      <c r="NE9" s="13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>
      <c r="A10" s="2"/>
      <c r="B10" s="116" t="str">
        <f>データ!O7</f>
        <v>該当数値なし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9" t="s">
        <v>125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1"/>
      <c r="CF10" s="122" t="str">
        <f>データ!Q7</f>
        <v>地下式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4"/>
      <c r="DU10" s="125">
        <f>データ!R7</f>
        <v>24</v>
      </c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5">
        <f>データ!V7</f>
        <v>95</v>
      </c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>
        <f>データ!W7</f>
        <v>340</v>
      </c>
      <c r="JR10" s="125"/>
      <c r="JS10" s="125"/>
      <c r="JT10" s="125"/>
      <c r="JU10" s="125"/>
      <c r="JV10" s="125"/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6" t="str">
        <f>データ!X7</f>
        <v>利用料金制</v>
      </c>
      <c r="LK10" s="126"/>
      <c r="LL10" s="126"/>
      <c r="LM10" s="126"/>
      <c r="LN10" s="126"/>
      <c r="LO10" s="126"/>
      <c r="LP10" s="126"/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2"/>
      <c r="ND10" s="127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8" t="s">
        <v>23</v>
      </c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</row>
    <row r="12" spans="1:382" ht="9.75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</row>
    <row r="14" spans="1:382" ht="13.5" customHeight="1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1" t="s">
        <v>135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1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1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1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1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1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1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1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1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1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1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1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1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1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1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1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121.6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233.4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294.7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256.89999999999998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285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381.1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372.6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362.1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363.2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351.6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104.2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110.9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113.4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191.4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141.30000000000001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11.6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10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9.5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15.1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189.3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182.5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185.2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184.1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186.8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136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138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60.5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58.5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67.900000000000006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62.9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66.8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60372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52338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64516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59966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62018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247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202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177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145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108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18.3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18.2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17.5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14.3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11.8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31473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37843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36318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37745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35151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137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>
        <f>データ!CM7</f>
        <v>0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>
        <f>データ!CN7</f>
        <v>55119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16.3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16.5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13.4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11.6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10.1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438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351.1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278.89999999999998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205.5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187.9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Tt04vrTPSEkBdBWjLoXNxMfLC87UPSj7+3Ul+QC5tlfYyKI3fTWK+RvOdiOucrjhcAMpPLNQjbSlWSR13kY53g==" saltValue="NKLjGMq/TOzsjYzRe84qww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>
      <selection activeCell="A13" sqref="A13"/>
    </sheetView>
  </sheetViews>
  <sheetFormatPr defaultRowHeight="13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>
      <c r="A4" s="49" t="s">
        <v>70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71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72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73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74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75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76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77</v>
      </c>
      <c r="CN4" s="150" t="s">
        <v>78</v>
      </c>
      <c r="CO4" s="141" t="s">
        <v>79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80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81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108</v>
      </c>
      <c r="AK5" s="59" t="s">
        <v>109</v>
      </c>
      <c r="AL5" s="59" t="s">
        <v>110</v>
      </c>
      <c r="AM5" s="59" t="s">
        <v>111</v>
      </c>
      <c r="AN5" s="59" t="s">
        <v>112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108</v>
      </c>
      <c r="AV5" s="59" t="s">
        <v>109</v>
      </c>
      <c r="AW5" s="59" t="s">
        <v>99</v>
      </c>
      <c r="AX5" s="59" t="s">
        <v>111</v>
      </c>
      <c r="AY5" s="59" t="s">
        <v>101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97</v>
      </c>
      <c r="BG5" s="59" t="s">
        <v>109</v>
      </c>
      <c r="BH5" s="59" t="s">
        <v>99</v>
      </c>
      <c r="BI5" s="59" t="s">
        <v>100</v>
      </c>
      <c r="BJ5" s="59" t="s">
        <v>101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97</v>
      </c>
      <c r="BR5" s="59" t="s">
        <v>98</v>
      </c>
      <c r="BS5" s="59" t="s">
        <v>99</v>
      </c>
      <c r="BT5" s="59" t="s">
        <v>100</v>
      </c>
      <c r="BU5" s="59" t="s">
        <v>101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97</v>
      </c>
      <c r="CC5" s="59" t="s">
        <v>109</v>
      </c>
      <c r="CD5" s="59" t="s">
        <v>110</v>
      </c>
      <c r="CE5" s="59" t="s">
        <v>100</v>
      </c>
      <c r="CF5" s="59" t="s">
        <v>101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51"/>
      <c r="CN5" s="151"/>
      <c r="CO5" s="59" t="s">
        <v>108</v>
      </c>
      <c r="CP5" s="59" t="s">
        <v>109</v>
      </c>
      <c r="CQ5" s="59" t="s">
        <v>99</v>
      </c>
      <c r="CR5" s="59" t="s">
        <v>100</v>
      </c>
      <c r="CS5" s="59" t="s">
        <v>101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108</v>
      </c>
      <c r="DA5" s="59" t="s">
        <v>109</v>
      </c>
      <c r="DB5" s="59" t="s">
        <v>110</v>
      </c>
      <c r="DC5" s="59" t="s">
        <v>100</v>
      </c>
      <c r="DD5" s="59" t="s">
        <v>112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108</v>
      </c>
      <c r="DL5" s="59" t="s">
        <v>98</v>
      </c>
      <c r="DM5" s="59" t="s">
        <v>99</v>
      </c>
      <c r="DN5" s="59" t="s">
        <v>111</v>
      </c>
      <c r="DO5" s="59" t="s">
        <v>112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>
      <c r="A6" s="49" t="s">
        <v>113</v>
      </c>
      <c r="B6" s="60">
        <f>B8</f>
        <v>2017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21</v>
      </c>
      <c r="H6" s="60" t="str">
        <f>SUBSTITUTE(H8,"　","")</f>
        <v>広島県広島市</v>
      </c>
      <c r="I6" s="60" t="str">
        <f t="shared" si="1"/>
        <v>西新天地駐車場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地下式</v>
      </c>
      <c r="R6" s="63">
        <f t="shared" si="1"/>
        <v>24</v>
      </c>
      <c r="S6" s="62" t="str">
        <f t="shared" si="1"/>
        <v>商業施設</v>
      </c>
      <c r="T6" s="62" t="str">
        <f t="shared" si="1"/>
        <v>無</v>
      </c>
      <c r="U6" s="63">
        <f t="shared" si="1"/>
        <v>4477</v>
      </c>
      <c r="V6" s="63">
        <f t="shared" si="1"/>
        <v>95</v>
      </c>
      <c r="W6" s="63">
        <f t="shared" si="1"/>
        <v>340</v>
      </c>
      <c r="X6" s="62" t="str">
        <f t="shared" si="1"/>
        <v>利用料金制</v>
      </c>
      <c r="Y6" s="64">
        <f>IF(Y8="-",NA(),Y8)</f>
        <v>121.6</v>
      </c>
      <c r="Z6" s="64">
        <f t="shared" ref="Z6:AH6" si="2">IF(Z8="-",NA(),Z8)</f>
        <v>233.4</v>
      </c>
      <c r="AA6" s="64">
        <f t="shared" si="2"/>
        <v>294.7</v>
      </c>
      <c r="AB6" s="64">
        <f t="shared" si="2"/>
        <v>256.89999999999998</v>
      </c>
      <c r="AC6" s="64">
        <f t="shared" si="2"/>
        <v>285</v>
      </c>
      <c r="AD6" s="64">
        <f t="shared" si="2"/>
        <v>104.2</v>
      </c>
      <c r="AE6" s="64">
        <f t="shared" si="2"/>
        <v>110.9</v>
      </c>
      <c r="AF6" s="64">
        <f t="shared" si="2"/>
        <v>113.4</v>
      </c>
      <c r="AG6" s="64">
        <f t="shared" si="2"/>
        <v>191.4</v>
      </c>
      <c r="AH6" s="64">
        <f t="shared" si="2"/>
        <v>141.30000000000001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11.6</v>
      </c>
      <c r="AP6" s="64">
        <f t="shared" si="3"/>
        <v>10</v>
      </c>
      <c r="AQ6" s="64">
        <f t="shared" si="3"/>
        <v>9.5</v>
      </c>
      <c r="AR6" s="64">
        <f t="shared" si="3"/>
        <v>15.1</v>
      </c>
      <c r="AS6" s="64">
        <f t="shared" si="3"/>
        <v>15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247</v>
      </c>
      <c r="BA6" s="65">
        <f t="shared" si="4"/>
        <v>202</v>
      </c>
      <c r="BB6" s="65">
        <f t="shared" si="4"/>
        <v>177</v>
      </c>
      <c r="BC6" s="65">
        <f t="shared" si="4"/>
        <v>145</v>
      </c>
      <c r="BD6" s="65">
        <f t="shared" si="4"/>
        <v>108</v>
      </c>
      <c r="BE6" s="63" t="str">
        <f>IF(BE8="-","",IF(BE8="-","【-】","【"&amp;SUBSTITUTE(TEXT(BE8,"#,##0"),"-","△")&amp;"】"))</f>
        <v>【37】</v>
      </c>
      <c r="BF6" s="64">
        <f>IF(BF8="-",NA(),BF8)</f>
        <v>60.5</v>
      </c>
      <c r="BG6" s="64">
        <f t="shared" ref="BG6:BO6" si="5">IF(BG8="-",NA(),BG8)</f>
        <v>58.5</v>
      </c>
      <c r="BH6" s="64">
        <f t="shared" si="5"/>
        <v>67.900000000000006</v>
      </c>
      <c r="BI6" s="64">
        <f t="shared" si="5"/>
        <v>62.9</v>
      </c>
      <c r="BJ6" s="64">
        <f t="shared" si="5"/>
        <v>66.8</v>
      </c>
      <c r="BK6" s="64">
        <f t="shared" si="5"/>
        <v>18.3</v>
      </c>
      <c r="BL6" s="64">
        <f t="shared" si="5"/>
        <v>18.2</v>
      </c>
      <c r="BM6" s="64">
        <f t="shared" si="5"/>
        <v>17.5</v>
      </c>
      <c r="BN6" s="64">
        <f t="shared" si="5"/>
        <v>14.3</v>
      </c>
      <c r="BO6" s="64">
        <f t="shared" si="5"/>
        <v>11.8</v>
      </c>
      <c r="BP6" s="61" t="str">
        <f>IF(BP8="-","",IF(BP8="-","【-】","【"&amp;SUBSTITUTE(TEXT(BP8,"#,##0.0"),"-","△")&amp;"】"))</f>
        <v>【26.4】</v>
      </c>
      <c r="BQ6" s="65">
        <f>IF(BQ8="-",NA(),BQ8)</f>
        <v>60372</v>
      </c>
      <c r="BR6" s="65">
        <f t="shared" ref="BR6:BZ6" si="6">IF(BR8="-",NA(),BR8)</f>
        <v>52338</v>
      </c>
      <c r="BS6" s="65">
        <f t="shared" si="6"/>
        <v>64516</v>
      </c>
      <c r="BT6" s="65">
        <f t="shared" si="6"/>
        <v>59966</v>
      </c>
      <c r="BU6" s="65">
        <f t="shared" si="6"/>
        <v>62018</v>
      </c>
      <c r="BV6" s="65">
        <f t="shared" si="6"/>
        <v>31473</v>
      </c>
      <c r="BW6" s="65">
        <f t="shared" si="6"/>
        <v>37843</v>
      </c>
      <c r="BX6" s="65">
        <f t="shared" si="6"/>
        <v>36318</v>
      </c>
      <c r="BY6" s="65">
        <f t="shared" si="6"/>
        <v>37745</v>
      </c>
      <c r="BZ6" s="65">
        <f t="shared" si="6"/>
        <v>35151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114</v>
      </c>
      <c r="CM6" s="63">
        <f t="shared" ref="CM6:CN6" si="7">CM8</f>
        <v>0</v>
      </c>
      <c r="CN6" s="63">
        <f t="shared" si="7"/>
        <v>55119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114</v>
      </c>
      <c r="CZ6" s="64">
        <f>IF(CZ8="-",NA(),CZ8)</f>
        <v>16.3</v>
      </c>
      <c r="DA6" s="64">
        <f t="shared" ref="DA6:DI6" si="8">IF(DA8="-",NA(),DA8)</f>
        <v>16.5</v>
      </c>
      <c r="DB6" s="64">
        <f t="shared" si="8"/>
        <v>13.4</v>
      </c>
      <c r="DC6" s="64">
        <f t="shared" si="8"/>
        <v>11.6</v>
      </c>
      <c r="DD6" s="64">
        <f t="shared" si="8"/>
        <v>10.1</v>
      </c>
      <c r="DE6" s="64">
        <f t="shared" si="8"/>
        <v>438</v>
      </c>
      <c r="DF6" s="64">
        <f t="shared" si="8"/>
        <v>351.1</v>
      </c>
      <c r="DG6" s="64">
        <f t="shared" si="8"/>
        <v>278.89999999999998</v>
      </c>
      <c r="DH6" s="64">
        <f t="shared" si="8"/>
        <v>205.5</v>
      </c>
      <c r="DI6" s="64">
        <f t="shared" si="8"/>
        <v>187.9</v>
      </c>
      <c r="DJ6" s="61" t="str">
        <f>IF(DJ8="-","",IF(DJ8="-","【-】","【"&amp;SUBSTITUTE(TEXT(DJ8,"#,##0.0"),"-","△")&amp;"】"))</f>
        <v>【120.3】</v>
      </c>
      <c r="DK6" s="64">
        <f>IF(DK8="-",NA(),DK8)</f>
        <v>381.1</v>
      </c>
      <c r="DL6" s="64">
        <f t="shared" ref="DL6:DT6" si="9">IF(DL8="-",NA(),DL8)</f>
        <v>372.6</v>
      </c>
      <c r="DM6" s="64">
        <f t="shared" si="9"/>
        <v>362.1</v>
      </c>
      <c r="DN6" s="64">
        <f t="shared" si="9"/>
        <v>363.2</v>
      </c>
      <c r="DO6" s="64">
        <f t="shared" si="9"/>
        <v>351.6</v>
      </c>
      <c r="DP6" s="64">
        <f t="shared" si="9"/>
        <v>189.3</v>
      </c>
      <c r="DQ6" s="64">
        <f t="shared" si="9"/>
        <v>182.5</v>
      </c>
      <c r="DR6" s="64">
        <f t="shared" si="9"/>
        <v>185.2</v>
      </c>
      <c r="DS6" s="64">
        <f t="shared" si="9"/>
        <v>184.1</v>
      </c>
      <c r="DT6" s="64">
        <f t="shared" si="9"/>
        <v>186.8</v>
      </c>
      <c r="DU6" s="61" t="str">
        <f>IF(DU8="-","",IF(DU8="-","【-】","【"&amp;SUBSTITUTE(TEXT(DU8,"#,##0.0"),"-","△")&amp;"】"))</f>
        <v>【198.4】</v>
      </c>
    </row>
    <row r="7" spans="1:125" s="66" customFormat="1">
      <c r="A7" s="49" t="s">
        <v>115</v>
      </c>
      <c r="B7" s="60">
        <f t="shared" ref="B7:X7" si="10">B8</f>
        <v>2017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21</v>
      </c>
      <c r="H7" s="60" t="str">
        <f t="shared" si="10"/>
        <v>広島県　広島市</v>
      </c>
      <c r="I7" s="60" t="str">
        <f t="shared" si="10"/>
        <v>西新天地駐車場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地下式</v>
      </c>
      <c r="R7" s="63">
        <f t="shared" si="10"/>
        <v>24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4477</v>
      </c>
      <c r="V7" s="63">
        <f t="shared" si="10"/>
        <v>95</v>
      </c>
      <c r="W7" s="63">
        <f t="shared" si="10"/>
        <v>340</v>
      </c>
      <c r="X7" s="62" t="str">
        <f t="shared" si="10"/>
        <v>利用料金制</v>
      </c>
      <c r="Y7" s="64">
        <f>Y8</f>
        <v>121.6</v>
      </c>
      <c r="Z7" s="64">
        <f t="shared" ref="Z7:AH7" si="11">Z8</f>
        <v>233.4</v>
      </c>
      <c r="AA7" s="64">
        <f t="shared" si="11"/>
        <v>294.7</v>
      </c>
      <c r="AB7" s="64">
        <f t="shared" si="11"/>
        <v>256.89999999999998</v>
      </c>
      <c r="AC7" s="64">
        <f t="shared" si="11"/>
        <v>285</v>
      </c>
      <c r="AD7" s="64">
        <f t="shared" si="11"/>
        <v>104.2</v>
      </c>
      <c r="AE7" s="64">
        <f t="shared" si="11"/>
        <v>110.9</v>
      </c>
      <c r="AF7" s="64">
        <f t="shared" si="11"/>
        <v>113.4</v>
      </c>
      <c r="AG7" s="64">
        <f t="shared" si="11"/>
        <v>191.4</v>
      </c>
      <c r="AH7" s="64">
        <f t="shared" si="11"/>
        <v>141.30000000000001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11.6</v>
      </c>
      <c r="AP7" s="64">
        <f t="shared" si="12"/>
        <v>10</v>
      </c>
      <c r="AQ7" s="64">
        <f t="shared" si="12"/>
        <v>9.5</v>
      </c>
      <c r="AR7" s="64">
        <f t="shared" si="12"/>
        <v>15.1</v>
      </c>
      <c r="AS7" s="64">
        <f t="shared" si="12"/>
        <v>15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247</v>
      </c>
      <c r="BA7" s="65">
        <f t="shared" si="13"/>
        <v>202</v>
      </c>
      <c r="BB7" s="65">
        <f t="shared" si="13"/>
        <v>177</v>
      </c>
      <c r="BC7" s="65">
        <f t="shared" si="13"/>
        <v>145</v>
      </c>
      <c r="BD7" s="65">
        <f t="shared" si="13"/>
        <v>108</v>
      </c>
      <c r="BE7" s="63"/>
      <c r="BF7" s="64">
        <f>BF8</f>
        <v>60.5</v>
      </c>
      <c r="BG7" s="64">
        <f t="shared" ref="BG7:BO7" si="14">BG8</f>
        <v>58.5</v>
      </c>
      <c r="BH7" s="64">
        <f t="shared" si="14"/>
        <v>67.900000000000006</v>
      </c>
      <c r="BI7" s="64">
        <f t="shared" si="14"/>
        <v>62.9</v>
      </c>
      <c r="BJ7" s="64">
        <f t="shared" si="14"/>
        <v>66.8</v>
      </c>
      <c r="BK7" s="64">
        <f t="shared" si="14"/>
        <v>18.3</v>
      </c>
      <c r="BL7" s="64">
        <f t="shared" si="14"/>
        <v>18.2</v>
      </c>
      <c r="BM7" s="64">
        <f t="shared" si="14"/>
        <v>17.5</v>
      </c>
      <c r="BN7" s="64">
        <f t="shared" si="14"/>
        <v>14.3</v>
      </c>
      <c r="BO7" s="64">
        <f t="shared" si="14"/>
        <v>11.8</v>
      </c>
      <c r="BP7" s="61"/>
      <c r="BQ7" s="65">
        <f>BQ8</f>
        <v>60372</v>
      </c>
      <c r="BR7" s="65">
        <f t="shared" ref="BR7:BZ7" si="15">BR8</f>
        <v>52338</v>
      </c>
      <c r="BS7" s="65">
        <f t="shared" si="15"/>
        <v>64516</v>
      </c>
      <c r="BT7" s="65">
        <f t="shared" si="15"/>
        <v>59966</v>
      </c>
      <c r="BU7" s="65">
        <f t="shared" si="15"/>
        <v>62018</v>
      </c>
      <c r="BV7" s="65">
        <f t="shared" si="15"/>
        <v>31473</v>
      </c>
      <c r="BW7" s="65">
        <f t="shared" si="15"/>
        <v>37843</v>
      </c>
      <c r="BX7" s="65">
        <f t="shared" si="15"/>
        <v>36318</v>
      </c>
      <c r="BY7" s="65">
        <f t="shared" si="15"/>
        <v>37745</v>
      </c>
      <c r="BZ7" s="65">
        <f t="shared" si="15"/>
        <v>35151</v>
      </c>
      <c r="CA7" s="63"/>
      <c r="CB7" s="64" t="s">
        <v>116</v>
      </c>
      <c r="CC7" s="64" t="s">
        <v>116</v>
      </c>
      <c r="CD7" s="64" t="s">
        <v>116</v>
      </c>
      <c r="CE7" s="64" t="s">
        <v>116</v>
      </c>
      <c r="CF7" s="64" t="s">
        <v>116</v>
      </c>
      <c r="CG7" s="64" t="s">
        <v>116</v>
      </c>
      <c r="CH7" s="64" t="s">
        <v>116</v>
      </c>
      <c r="CI7" s="64" t="s">
        <v>116</v>
      </c>
      <c r="CJ7" s="64" t="s">
        <v>116</v>
      </c>
      <c r="CK7" s="64" t="s">
        <v>114</v>
      </c>
      <c r="CL7" s="61"/>
      <c r="CM7" s="63">
        <f>CM8</f>
        <v>0</v>
      </c>
      <c r="CN7" s="63">
        <f>CN8</f>
        <v>55119</v>
      </c>
      <c r="CO7" s="64" t="s">
        <v>116</v>
      </c>
      <c r="CP7" s="64" t="s">
        <v>116</v>
      </c>
      <c r="CQ7" s="64" t="s">
        <v>116</v>
      </c>
      <c r="CR7" s="64" t="s">
        <v>116</v>
      </c>
      <c r="CS7" s="64" t="s">
        <v>116</v>
      </c>
      <c r="CT7" s="64" t="s">
        <v>116</v>
      </c>
      <c r="CU7" s="64" t="s">
        <v>116</v>
      </c>
      <c r="CV7" s="64" t="s">
        <v>116</v>
      </c>
      <c r="CW7" s="64" t="s">
        <v>116</v>
      </c>
      <c r="CX7" s="64" t="s">
        <v>114</v>
      </c>
      <c r="CY7" s="61"/>
      <c r="CZ7" s="64">
        <f>CZ8</f>
        <v>16.3</v>
      </c>
      <c r="DA7" s="64">
        <f t="shared" ref="DA7:DI7" si="16">DA8</f>
        <v>16.5</v>
      </c>
      <c r="DB7" s="64">
        <f t="shared" si="16"/>
        <v>13.4</v>
      </c>
      <c r="DC7" s="64">
        <f t="shared" si="16"/>
        <v>11.6</v>
      </c>
      <c r="DD7" s="64">
        <f t="shared" si="16"/>
        <v>10.1</v>
      </c>
      <c r="DE7" s="64">
        <f t="shared" si="16"/>
        <v>438</v>
      </c>
      <c r="DF7" s="64">
        <f t="shared" si="16"/>
        <v>351.1</v>
      </c>
      <c r="DG7" s="64">
        <f t="shared" si="16"/>
        <v>278.89999999999998</v>
      </c>
      <c r="DH7" s="64">
        <f t="shared" si="16"/>
        <v>205.5</v>
      </c>
      <c r="DI7" s="64">
        <f t="shared" si="16"/>
        <v>187.9</v>
      </c>
      <c r="DJ7" s="61"/>
      <c r="DK7" s="64">
        <f>DK8</f>
        <v>381.1</v>
      </c>
      <c r="DL7" s="64">
        <f t="shared" ref="DL7:DT7" si="17">DL8</f>
        <v>372.6</v>
      </c>
      <c r="DM7" s="64">
        <f t="shared" si="17"/>
        <v>362.1</v>
      </c>
      <c r="DN7" s="64">
        <f t="shared" si="17"/>
        <v>363.2</v>
      </c>
      <c r="DO7" s="64">
        <f t="shared" si="17"/>
        <v>351.6</v>
      </c>
      <c r="DP7" s="64">
        <f t="shared" si="17"/>
        <v>189.3</v>
      </c>
      <c r="DQ7" s="64">
        <f t="shared" si="17"/>
        <v>182.5</v>
      </c>
      <c r="DR7" s="64">
        <f t="shared" si="17"/>
        <v>185.2</v>
      </c>
      <c r="DS7" s="64">
        <f t="shared" si="17"/>
        <v>184.1</v>
      </c>
      <c r="DT7" s="64">
        <f t="shared" si="17"/>
        <v>186.8</v>
      </c>
      <c r="DU7" s="61"/>
    </row>
    <row r="8" spans="1:125" s="66" customFormat="1">
      <c r="A8" s="49"/>
      <c r="B8" s="67">
        <v>2017</v>
      </c>
      <c r="C8" s="67">
        <v>341002</v>
      </c>
      <c r="D8" s="67">
        <v>47</v>
      </c>
      <c r="E8" s="67">
        <v>14</v>
      </c>
      <c r="F8" s="67">
        <v>0</v>
      </c>
      <c r="G8" s="67">
        <v>21</v>
      </c>
      <c r="H8" s="67" t="s">
        <v>117</v>
      </c>
      <c r="I8" s="67" t="s">
        <v>118</v>
      </c>
      <c r="J8" s="67" t="s">
        <v>119</v>
      </c>
      <c r="K8" s="67" t="s">
        <v>120</v>
      </c>
      <c r="L8" s="67" t="s">
        <v>121</v>
      </c>
      <c r="M8" s="67" t="s">
        <v>122</v>
      </c>
      <c r="N8" s="67" t="s">
        <v>123</v>
      </c>
      <c r="O8" s="68" t="s">
        <v>124</v>
      </c>
      <c r="P8" s="69" t="s">
        <v>125</v>
      </c>
      <c r="Q8" s="69" t="s">
        <v>126</v>
      </c>
      <c r="R8" s="70">
        <v>24</v>
      </c>
      <c r="S8" s="69" t="s">
        <v>127</v>
      </c>
      <c r="T8" s="69" t="s">
        <v>128</v>
      </c>
      <c r="U8" s="70">
        <v>4477</v>
      </c>
      <c r="V8" s="70">
        <v>95</v>
      </c>
      <c r="W8" s="70">
        <v>340</v>
      </c>
      <c r="X8" s="69" t="s">
        <v>129</v>
      </c>
      <c r="Y8" s="71">
        <v>121.6</v>
      </c>
      <c r="Z8" s="71">
        <v>233.4</v>
      </c>
      <c r="AA8" s="71">
        <v>294.7</v>
      </c>
      <c r="AB8" s="71">
        <v>256.89999999999998</v>
      </c>
      <c r="AC8" s="71">
        <v>285</v>
      </c>
      <c r="AD8" s="71">
        <v>104.2</v>
      </c>
      <c r="AE8" s="71">
        <v>110.9</v>
      </c>
      <c r="AF8" s="71">
        <v>113.4</v>
      </c>
      <c r="AG8" s="71">
        <v>191.4</v>
      </c>
      <c r="AH8" s="71">
        <v>141.30000000000001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11.6</v>
      </c>
      <c r="AP8" s="71">
        <v>10</v>
      </c>
      <c r="AQ8" s="71">
        <v>9.5</v>
      </c>
      <c r="AR8" s="71">
        <v>15.1</v>
      </c>
      <c r="AS8" s="71">
        <v>15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247</v>
      </c>
      <c r="BA8" s="72">
        <v>202</v>
      </c>
      <c r="BB8" s="72">
        <v>177</v>
      </c>
      <c r="BC8" s="72">
        <v>145</v>
      </c>
      <c r="BD8" s="72">
        <v>108</v>
      </c>
      <c r="BE8" s="72">
        <v>37</v>
      </c>
      <c r="BF8" s="71">
        <v>60.5</v>
      </c>
      <c r="BG8" s="71">
        <v>58.5</v>
      </c>
      <c r="BH8" s="71">
        <v>67.900000000000006</v>
      </c>
      <c r="BI8" s="71">
        <v>62.9</v>
      </c>
      <c r="BJ8" s="71">
        <v>66.8</v>
      </c>
      <c r="BK8" s="71">
        <v>18.3</v>
      </c>
      <c r="BL8" s="71">
        <v>18.2</v>
      </c>
      <c r="BM8" s="71">
        <v>17.5</v>
      </c>
      <c r="BN8" s="71">
        <v>14.3</v>
      </c>
      <c r="BO8" s="71">
        <v>11.8</v>
      </c>
      <c r="BP8" s="68">
        <v>26.4</v>
      </c>
      <c r="BQ8" s="72">
        <v>60372</v>
      </c>
      <c r="BR8" s="72">
        <v>52338</v>
      </c>
      <c r="BS8" s="72">
        <v>64516</v>
      </c>
      <c r="BT8" s="73">
        <v>59966</v>
      </c>
      <c r="BU8" s="73">
        <v>62018</v>
      </c>
      <c r="BV8" s="72">
        <v>31473</v>
      </c>
      <c r="BW8" s="72">
        <v>37843</v>
      </c>
      <c r="BX8" s="72">
        <v>36318</v>
      </c>
      <c r="BY8" s="72">
        <v>37745</v>
      </c>
      <c r="BZ8" s="72">
        <v>35151</v>
      </c>
      <c r="CA8" s="70">
        <v>15069</v>
      </c>
      <c r="CB8" s="71" t="s">
        <v>121</v>
      </c>
      <c r="CC8" s="71" t="s">
        <v>121</v>
      </c>
      <c r="CD8" s="71" t="s">
        <v>121</v>
      </c>
      <c r="CE8" s="71" t="s">
        <v>121</v>
      </c>
      <c r="CF8" s="71" t="s">
        <v>121</v>
      </c>
      <c r="CG8" s="71" t="s">
        <v>121</v>
      </c>
      <c r="CH8" s="71" t="s">
        <v>121</v>
      </c>
      <c r="CI8" s="71" t="s">
        <v>121</v>
      </c>
      <c r="CJ8" s="71" t="s">
        <v>121</v>
      </c>
      <c r="CK8" s="71" t="s">
        <v>121</v>
      </c>
      <c r="CL8" s="68" t="s">
        <v>121</v>
      </c>
      <c r="CM8" s="70">
        <v>0</v>
      </c>
      <c r="CN8" s="70">
        <v>55119</v>
      </c>
      <c r="CO8" s="71" t="s">
        <v>121</v>
      </c>
      <c r="CP8" s="71" t="s">
        <v>121</v>
      </c>
      <c r="CQ8" s="71" t="s">
        <v>121</v>
      </c>
      <c r="CR8" s="71" t="s">
        <v>121</v>
      </c>
      <c r="CS8" s="71" t="s">
        <v>121</v>
      </c>
      <c r="CT8" s="71" t="s">
        <v>121</v>
      </c>
      <c r="CU8" s="71" t="s">
        <v>121</v>
      </c>
      <c r="CV8" s="71" t="s">
        <v>121</v>
      </c>
      <c r="CW8" s="71" t="s">
        <v>121</v>
      </c>
      <c r="CX8" s="71" t="s">
        <v>121</v>
      </c>
      <c r="CY8" s="68" t="s">
        <v>121</v>
      </c>
      <c r="CZ8" s="71">
        <v>16.3</v>
      </c>
      <c r="DA8" s="71">
        <v>16.5</v>
      </c>
      <c r="DB8" s="71">
        <v>13.4</v>
      </c>
      <c r="DC8" s="71">
        <v>11.6</v>
      </c>
      <c r="DD8" s="71">
        <v>10.1</v>
      </c>
      <c r="DE8" s="71">
        <v>438</v>
      </c>
      <c r="DF8" s="71">
        <v>351.1</v>
      </c>
      <c r="DG8" s="71">
        <v>278.89999999999998</v>
      </c>
      <c r="DH8" s="71">
        <v>205.5</v>
      </c>
      <c r="DI8" s="71">
        <v>187.9</v>
      </c>
      <c r="DJ8" s="68">
        <v>120.3</v>
      </c>
      <c r="DK8" s="71">
        <v>381.1</v>
      </c>
      <c r="DL8" s="71">
        <v>372.6</v>
      </c>
      <c r="DM8" s="71">
        <v>362.1</v>
      </c>
      <c r="DN8" s="71">
        <v>363.2</v>
      </c>
      <c r="DO8" s="71">
        <v>351.6</v>
      </c>
      <c r="DP8" s="71">
        <v>189.3</v>
      </c>
      <c r="DQ8" s="71">
        <v>182.5</v>
      </c>
      <c r="DR8" s="71">
        <v>185.2</v>
      </c>
      <c r="DS8" s="71">
        <v>184.1</v>
      </c>
      <c r="DT8" s="71">
        <v>186.8</v>
      </c>
      <c r="DU8" s="68">
        <v>198.4</v>
      </c>
    </row>
    <row r="9" spans="1:12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>
      <c r="A10" s="78"/>
      <c r="B10" s="78" t="s">
        <v>130</v>
      </c>
      <c r="C10" s="78" t="s">
        <v>131</v>
      </c>
      <c r="D10" s="78" t="s">
        <v>132</v>
      </c>
      <c r="E10" s="78" t="s">
        <v>133</v>
      </c>
      <c r="F10" s="78" t="s">
        <v>134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2019-01-30T07:41:45Z</cp:lastPrinted>
  <dcterms:created xsi:type="dcterms:W3CDTF">2018-12-07T10:34:47Z</dcterms:created>
  <dcterms:modified xsi:type="dcterms:W3CDTF">2019-02-05T08:08:51Z</dcterms:modified>
  <cp:category/>
</cp:coreProperties>
</file>