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3 地域開発事業係\02 決算統計\29年決算（H30作業）\99 経営比較分析表\06 団体への分析依頼\04修正対応\064広島市\２回目\"/>
    </mc:Choice>
  </mc:AlternateContent>
  <workbookProtection workbookAlgorithmName="SHA-512" workbookHashValue="mt2xNLnJ/qpQfFNZ8sLACZtQVjFhoSroBgOHhkyJ4oYUbOjATZOhQ2tIlJaCsCbss5NuCQqM5fXeQOXl3a2Eyw==" workbookSaltValue="RxGRU6uafyNK6bAeyfnn1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MA52" i="4" s="1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IT76" i="4"/>
  <c r="CS51" i="4"/>
  <c r="HJ30" i="4"/>
  <c r="CS30" i="4"/>
  <c r="MA51" i="4"/>
  <c r="MA30" i="4"/>
  <c r="BZ76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AV76" i="4"/>
  <c r="KO51" i="4"/>
  <c r="FX51" i="4"/>
  <c r="KO30" i="4"/>
  <c r="BG51" i="4"/>
  <c r="BG30" i="4"/>
  <c r="LE76" i="4"/>
  <c r="FX30" i="4"/>
  <c r="HA76" i="4"/>
  <c r="AN51" i="4"/>
  <c r="AN30" i="4"/>
  <c r="AG76" i="4"/>
  <c r="JV30" i="4"/>
  <c r="JV51" i="4"/>
  <c r="KP76" i="4"/>
  <c r="FE51" i="4"/>
  <c r="FE30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<sst xmlns="http://schemas.openxmlformats.org/spreadsheetml/2006/main" count="287" uniqueCount="139">
  <si>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</si>
  <si>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</si>
  <si>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</si>
  <si>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</si>
  <si>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</si>
  <si>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</si>
  <si>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</si>
  <si>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</si>
  <si>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</si>
  <si>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</si>
  <si>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</si>
  <si>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</si>
  <si>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</si>
  <si>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</si>
  <si>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</si>
  <si>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</si>
  <si>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</si>
  <si>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</si>
  <si>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</si>
  <si>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</si>
  <si>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</si>
  <si>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</si>
  <si>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</si>
  <si>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</si>
  <si>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</si>
  <si>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</si>
  <si>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</si>
  <si>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</si>
  <si>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</si>
  <si>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</si>
  <si>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</si>
  <si>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</si>
  <si>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</si>
  <si>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</si>
  <si>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</si>
  <si>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</si>
  <si>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</si>
  <si>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</si>
  <si>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</si>
  <si>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</si>
  <si>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</si>
  <si>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</si>
  <si>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</si>
  <si>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</si>
  <si>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</si>
  <si>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</si>
  <si>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</si>
  <si>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</si>
  <si>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</si>
  <si>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</si>
  <si>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</si>
  <si>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</si>
  <si>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</si>
  <si>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</si>
  <si>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</si>
  <si>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</si>
  <si>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</si>
  <si>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</si>
  <si>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</si>
  <si>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</si>
  <si>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</si>
  <si>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</si>
  <si>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</si>
  <si>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</si>
  <si>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</si>
  <si>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</si>
  <si>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</si>
  <si>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</si>
  <si>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</si>
  <si>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</si>
  <si>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</si>
  <si>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</si>
  <si>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</si>
  <si>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</si>
  <si>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</si>
  <si>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</si>
  <si>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</si>
  <si>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</si>
  <si>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</si>
  <si>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</si>
  <si>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</si>
  <si>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</si>
  <si>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</si>
  <si>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</si>
  <si>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</si>
  <si>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</si>
  <si>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</si>
  <si>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</si>
  <si>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</si>
  <si>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</si>
  <si>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</si>
  <si>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</si>
  <si>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</si>
  <si>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</si>
  <si>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</si>
  <si>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</si>
  <si>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</si>
  <si>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</si>
  <si>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</si>
  <si>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</si>
  <si>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</si>
  <si>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</si>
  <si>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</si>
  <si>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</si>
  <si>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</si>
  <si>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</si>
  <si>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</si>
  <si>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</si>
  <si>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</si>
  <si>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</si>
  <si>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</si>
  <si>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</si>
  <si>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</si>
  <si>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</si>
  <si>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</si>
  <si>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</si>
  <si>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</si>
  <si>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広島県　広島市</t>
  </si>
  <si>
    <t>西新天地駐車場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</si>
  <si>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</si>
  <si>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</si>
  <si>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</si>
  <si>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</si>
  <si>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</si>
  <si>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</si>
  <si>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</si>
  <si>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</si>
  <si>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</si>
  <si>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</si>
  <si>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</si>
  <si>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</si>
  <si>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</si>
  <si>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</si>
  <si>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</si>
  <si>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</si>
  <si>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類似施設平均値を上回っており、黒字で推移しています。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類似施設平均値を大幅に上回っており、営業総利益を確保しています。
⑤EBITDA
　類似施設平均値を上回っており、安定した収益性を確保しています。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ウワマワ</t>
    </rPh>
    <rPh sb="25" eb="27">
      <t>クロジ</t>
    </rPh>
    <rPh sb="28" eb="30">
      <t>スイイ</t>
    </rPh>
    <rPh sb="38" eb="39">
      <t>タ</t>
    </rPh>
    <rPh sb="39" eb="41">
      <t>カイケイ</t>
    </rPh>
    <rPh sb="41" eb="44">
      <t>ホジョキン</t>
    </rPh>
    <rPh sb="44" eb="46">
      <t>ヒリツ</t>
    </rPh>
    <rPh sb="48" eb="49">
      <t>ホカ</t>
    </rPh>
    <rPh sb="49" eb="51">
      <t>カイケイ</t>
    </rPh>
    <rPh sb="54" eb="57">
      <t>ホジョキン</t>
    </rPh>
    <rPh sb="66" eb="68">
      <t>チュウシャ</t>
    </rPh>
    <rPh sb="68" eb="70">
      <t>ダイスウ</t>
    </rPh>
    <rPh sb="70" eb="72">
      <t>イチダイ</t>
    </rPh>
    <rPh sb="72" eb="73">
      <t>ア</t>
    </rPh>
    <rPh sb="76" eb="77">
      <t>ホカ</t>
    </rPh>
    <rPh sb="77" eb="79">
      <t>カイケイ</t>
    </rPh>
    <rPh sb="79" eb="82">
      <t>ホジョキン</t>
    </rPh>
    <rPh sb="82" eb="83">
      <t>ガク</t>
    </rPh>
    <rPh sb="85" eb="86">
      <t>ホカ</t>
    </rPh>
    <rPh sb="86" eb="88">
      <t>カイケイ</t>
    </rPh>
    <rPh sb="91" eb="94">
      <t>ホジョキン</t>
    </rPh>
    <rPh sb="103" eb="105">
      <t>ウリアゲ</t>
    </rPh>
    <rPh sb="105" eb="106">
      <t>タカ</t>
    </rPh>
    <rPh sb="109" eb="111">
      <t>ヒリツ</t>
    </rPh>
    <rPh sb="113" eb="115">
      <t>ルイジ</t>
    </rPh>
    <rPh sb="115" eb="117">
      <t>シセツ</t>
    </rPh>
    <rPh sb="117" eb="120">
      <t>ヘイキンチ</t>
    </rPh>
    <rPh sb="121" eb="123">
      <t>オオハバ</t>
    </rPh>
    <rPh sb="131" eb="133">
      <t>エイギョウ</t>
    </rPh>
    <rPh sb="133" eb="136">
      <t>ソウリエキ</t>
    </rPh>
    <rPh sb="137" eb="139">
      <t>カクホ</t>
    </rPh>
    <rPh sb="155" eb="157">
      <t>ルイジ</t>
    </rPh>
    <rPh sb="157" eb="159">
      <t>シセツ</t>
    </rPh>
    <rPh sb="159" eb="162">
      <t>ヘイキンチ</t>
    </rPh>
    <rPh sb="163" eb="165">
      <t>ウワマワ</t>
    </rPh>
    <rPh sb="170" eb="172">
      <t>アンテイ</t>
    </rPh>
    <rPh sb="174" eb="177">
      <t>シュウエキセイ</t>
    </rPh>
    <rPh sb="178" eb="180">
      <t>カクホ</t>
    </rPh>
    <phoneticPr fontId="15"/>
  </si>
  <si>
    <t>⑦敷地の地価
　道路付属物の駐車場です。
⑧設備投資見込額
　今後、老朽化した機器の改修工事のため設備投資を行う見込みです。
⑩企業債残高対料金収入比率
　類似施設平均値を下回っています。駐車場整備時に起債した公債費の残高が年々下がるため、比率も年々低下し、平成３５年度には償還が完了の予定です。</t>
    <rPh sb="1" eb="3">
      <t>シキチ</t>
    </rPh>
    <rPh sb="4" eb="6">
      <t>チカ</t>
    </rPh>
    <rPh sb="8" eb="10">
      <t>ドウロ</t>
    </rPh>
    <rPh sb="10" eb="12">
      <t>フゾク</t>
    </rPh>
    <rPh sb="12" eb="13">
      <t>ブツ</t>
    </rPh>
    <rPh sb="14" eb="16">
      <t>チュウシャ</t>
    </rPh>
    <rPh sb="16" eb="17">
      <t>ジョウ</t>
    </rPh>
    <rPh sb="86" eb="87">
      <t>シタ</t>
    </rPh>
    <rPh sb="94" eb="96">
      <t>チュウシャ</t>
    </rPh>
    <rPh sb="96" eb="97">
      <t>ジョウ</t>
    </rPh>
    <rPh sb="97" eb="99">
      <t>セイビ</t>
    </rPh>
    <rPh sb="99" eb="100">
      <t>ジ</t>
    </rPh>
    <rPh sb="101" eb="103">
      <t>キサイ</t>
    </rPh>
    <rPh sb="105" eb="107">
      <t>コウサイ</t>
    </rPh>
    <rPh sb="107" eb="108">
      <t>ヒ</t>
    </rPh>
    <phoneticPr fontId="15"/>
  </si>
  <si>
    <t>　営業総利益、稼働率共に非常に安定した駐車場です。公債の償還が完了すれば、さらに高い収益が見込まれます。引き続き、利用者の声を反映させながら運営を推進していきます。</t>
    <rPh sb="1" eb="3">
      <t>エイギョウ</t>
    </rPh>
    <rPh sb="3" eb="6">
      <t>ソウリエキ</t>
    </rPh>
    <rPh sb="7" eb="9">
      <t>カドウ</t>
    </rPh>
    <rPh sb="9" eb="10">
      <t>リツ</t>
    </rPh>
    <rPh sb="10" eb="11">
      <t>トモ</t>
    </rPh>
    <rPh sb="12" eb="14">
      <t>ヒジョウ</t>
    </rPh>
    <rPh sb="15" eb="17">
      <t>アンテイ</t>
    </rPh>
    <rPh sb="19" eb="21">
      <t>チュウシャ</t>
    </rPh>
    <rPh sb="21" eb="22">
      <t>ジョウ</t>
    </rPh>
    <rPh sb="25" eb="27">
      <t>コウサイ</t>
    </rPh>
    <rPh sb="28" eb="30">
      <t>ショウカン</t>
    </rPh>
    <rPh sb="31" eb="33">
      <t>カンリョウ</t>
    </rPh>
    <rPh sb="40" eb="41">
      <t>タカ</t>
    </rPh>
    <rPh sb="42" eb="44">
      <t>シュウエキ</t>
    </rPh>
    <rPh sb="45" eb="47">
      <t>ミコ</t>
    </rPh>
    <rPh sb="52" eb="53">
      <t>ヒ</t>
    </rPh>
    <rPh sb="54" eb="55">
      <t>ツヅ</t>
    </rPh>
    <rPh sb="57" eb="60">
      <t>リヨウシャ</t>
    </rPh>
    <rPh sb="61" eb="62">
      <t>コエ</t>
    </rPh>
    <rPh sb="63" eb="65">
      <t>ハンエイ</t>
    </rPh>
    <rPh sb="70" eb="72">
      <t>ウンエイ</t>
    </rPh>
    <rPh sb="73" eb="75">
      <t>スイシン</t>
    </rPh>
    <phoneticPr fontId="15"/>
  </si>
  <si>
    <t>　類似施設平均値を大きく上回っており、３５０％以上の高い稼動率を維持しています。</t>
    <rPh sb="1" eb="3">
      <t>ルイジ</t>
    </rPh>
    <rPh sb="3" eb="5">
      <t>シセツ</t>
    </rPh>
    <rPh sb="5" eb="8">
      <t>ヘイキンチ</t>
    </rPh>
    <rPh sb="9" eb="10">
      <t>オオ</t>
    </rPh>
    <rPh sb="12" eb="14">
      <t>ウワマワ</t>
    </rPh>
    <rPh sb="23" eb="25">
      <t>イジョウ</t>
    </rPh>
    <rPh sb="26" eb="27">
      <t>タカ</t>
    </rPh>
    <rPh sb="28" eb="30">
      <t>カドウ</t>
    </rPh>
    <rPh sb="30" eb="31">
      <t>リツ</t>
    </rPh>
    <rPh sb="32" eb="34">
      <t>イジ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</si>
</sst>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121.6</c:v>
                </c:pt>
                <c:pt idx="1">
                  <c:v>233.4</c:v>
                </c:pt>
                <c:pt idx="2">
                  <c:v>294.7</c:v>
                </c:pt>
                <c:pt idx="3">
                  <c:v>256.89999999999998</c:v>
                </c:pt>
                <c:pt idx="4">
                  <c:v>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C0-4D63-9098-05F4777F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162640"/>
        <c:axId val="381163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C0-4D63-9098-05F4777F2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162640"/>
        <c:axId val="381163032"/>
      </c:lineChart>
      <c:dateAx>
        <c:axId val="38116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163032"/>
        <c:crosses val="autoZero"/>
        <c:auto val="1"/>
        <c:lblOffset val="100"/>
        <c:baseTimeUnit val="years"/>
      </c:dateAx>
      <c:valAx>
        <c:axId val="381163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1162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16.3</c:v>
                </c:pt>
                <c:pt idx="1">
                  <c:v>16.5</c:v>
                </c:pt>
                <c:pt idx="2">
                  <c:v>13.4</c:v>
                </c:pt>
                <c:pt idx="3">
                  <c:v>11.6</c:v>
                </c:pt>
                <c:pt idx="4">
                  <c:v>10.1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48-4943-BFE3-DBD0BA3FC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675072"/>
        <c:axId val="38167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48-4943-BFE3-DBD0BA3FC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75072"/>
        <c:axId val="381674680"/>
      </c:lineChart>
      <c:dateAx>
        <c:axId val="38167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674680"/>
        <c:crosses val="autoZero"/>
        <c:auto val="1"/>
        <c:lblOffset val="100"/>
        <c:baseTimeUnit val="years"/>
      </c:dateAx>
      <c:valAx>
        <c:axId val="38167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1675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8C-47F0-89C7-1DEFDA1B3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673896"/>
        <c:axId val="38167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8C-47F0-89C7-1DEFDA1B3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73896"/>
        <c:axId val="381673504"/>
      </c:lineChart>
      <c:dateAx>
        <c:axId val="381673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1673504"/>
        <c:crosses val="autoZero"/>
        <c:auto val="1"/>
        <c:lblOffset val="100"/>
        <c:baseTimeUnit val="years"/>
      </c:dateAx>
      <c:valAx>
        <c:axId val="38167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1673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F5-4E5A-95C8-74C5BDFF7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565008"/>
        <c:axId val="26756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F5-4E5A-95C8-74C5BDFF7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65008"/>
        <c:axId val="267564616"/>
      </c:lineChart>
      <c:dateAx>
        <c:axId val="26756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7564616"/>
        <c:crosses val="autoZero"/>
        <c:auto val="1"/>
        <c:lblOffset val="100"/>
        <c:baseTimeUnit val="years"/>
      </c:dateAx>
      <c:valAx>
        <c:axId val="26756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7565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25-4431-9B73-54A6F7AE2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564224"/>
        <c:axId val="31146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25-4431-9B73-54A6F7AE2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564224"/>
        <c:axId val="311460384"/>
      </c:lineChart>
      <c:dateAx>
        <c:axId val="26756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460384"/>
        <c:crosses val="autoZero"/>
        <c:auto val="1"/>
        <c:lblOffset val="100"/>
        <c:baseTimeUnit val="years"/>
      </c:dateAx>
      <c:valAx>
        <c:axId val="31146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67564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5-4ECF-B6D0-7650FBD5F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3448"/>
        <c:axId val="869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5-4ECF-B6D0-7650FBD5F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448"/>
        <c:axId val="8699920"/>
      </c:lineChart>
      <c:dateAx>
        <c:axId val="8703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9920"/>
        <c:crosses val="autoZero"/>
        <c:auto val="1"/>
        <c:lblOffset val="100"/>
        <c:baseTimeUnit val="years"/>
      </c:dateAx>
      <c:valAx>
        <c:axId val="869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703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381.1</c:v>
                </c:pt>
                <c:pt idx="1">
                  <c:v>372.6</c:v>
                </c:pt>
                <c:pt idx="2">
                  <c:v>362.1</c:v>
                </c:pt>
                <c:pt idx="3">
                  <c:v>363.2</c:v>
                </c:pt>
                <c:pt idx="4">
                  <c:v>351.6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8E-483B-9773-A35DC1AB6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031576"/>
        <c:axId val="31207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8E-483B-9773-A35DC1AB6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031576"/>
        <c:axId val="312071008"/>
      </c:lineChart>
      <c:dateAx>
        <c:axId val="306031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071008"/>
        <c:crosses val="autoZero"/>
        <c:auto val="1"/>
        <c:lblOffset val="100"/>
        <c:baseTimeUnit val="years"/>
      </c:dateAx>
      <c:valAx>
        <c:axId val="31207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6031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60.5</c:v>
                </c:pt>
                <c:pt idx="1">
                  <c:v>58.5</c:v>
                </c:pt>
                <c:pt idx="2">
                  <c:v>67.900000000000006</c:v>
                </c:pt>
                <c:pt idx="3">
                  <c:v>62.9</c:v>
                </c:pt>
                <c:pt idx="4">
                  <c:v>66.8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AE-4A0D-865E-15AF67F5C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402984"/>
        <c:axId val="30840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AE-4A0D-865E-15AF67F5C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02984"/>
        <c:axId val="308403376"/>
      </c:lineChart>
      <c:dateAx>
        <c:axId val="308402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8403376"/>
        <c:crosses val="autoZero"/>
        <c:auto val="1"/>
        <c:lblOffset val="100"/>
        <c:baseTimeUnit val="years"/>
      </c:dateAx>
      <c:valAx>
        <c:axId val="30840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08402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60372</c:v>
                </c:pt>
                <c:pt idx="1">
                  <c:v>52338</c:v>
                </c:pt>
                <c:pt idx="2">
                  <c:v>64516</c:v>
                </c:pt>
                <c:pt idx="3">
                  <c:v>59966</c:v>
                </c:pt>
                <c:pt idx="4">
                  <c:v>62018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5-40B6-A32D-9C401174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404160"/>
        <c:axId val="30840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45-40B6-A32D-9C401174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04160"/>
        <c:axId val="308404552"/>
      </c:lineChart>
      <c:dateAx>
        <c:axId val="30840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8404552"/>
        <c:crosses val="autoZero"/>
        <c:auto val="1"/>
        <c:lblOffset val="100"/>
        <c:baseTimeUnit val="years"/>
      </c:dateAx>
      <c:valAx>
        <c:axId val="308404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08404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640625" defaultRowHeight="13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>
      <c r="A6" s="2"/>
      <c r="B6" s="139" t="str">
        <f>データ!H6&amp;"　"&amp;データ!I6</f>
        <v>広島県広島市　西新天地駐車場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Ａ２Ｂ１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商業施設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4477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125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地下式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24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95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340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利用料金制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135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121.6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233.4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294.7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256.89999999999998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285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381.1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372.6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362.1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363.2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351.6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104.2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110.9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113.4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191.4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141.30000000000001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11.6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9.5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15.1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189.3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182.5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185.2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186.8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136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138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60.5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58.5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67.900000000000006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62.9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66.8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60372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52338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64516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59966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62018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247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202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177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108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18.3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18.2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14.3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31473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37843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36318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37745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35151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137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55119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16.3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16.5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13.4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11.6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10.1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438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351.1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278.89999999999998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205.5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187.9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t04vrTPSEkBdBWjLoXNxMfLC87UPSj7+3Ul+QC5tlfYyKI3fTWK+RvOdiOucrjhcAMpPLNQjbSlWSR13kY53g==" saltValue="NKLjGMq/TOzsjYzRe84qw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110</v>
      </c>
      <c r="AM5" s="59" t="s">
        <v>111</v>
      </c>
      <c r="AN5" s="59" t="s">
        <v>112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108</v>
      </c>
      <c r="AV5" s="59" t="s">
        <v>109</v>
      </c>
      <c r="AW5" s="59" t="s">
        <v>99</v>
      </c>
      <c r="AX5" s="59" t="s">
        <v>111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97</v>
      </c>
      <c r="BG5" s="59" t="s">
        <v>109</v>
      </c>
      <c r="BH5" s="59" t="s">
        <v>99</v>
      </c>
      <c r="BI5" s="59" t="s">
        <v>100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99</v>
      </c>
      <c r="BT5" s="59" t="s">
        <v>100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109</v>
      </c>
      <c r="CD5" s="59" t="s">
        <v>110</v>
      </c>
      <c r="CE5" s="59" t="s">
        <v>100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108</v>
      </c>
      <c r="CP5" s="59" t="s">
        <v>109</v>
      </c>
      <c r="CQ5" s="59" t="s">
        <v>99</v>
      </c>
      <c r="CR5" s="59" t="s">
        <v>100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108</v>
      </c>
      <c r="DA5" s="59" t="s">
        <v>109</v>
      </c>
      <c r="DB5" s="59" t="s">
        <v>110</v>
      </c>
      <c r="DC5" s="59" t="s">
        <v>100</v>
      </c>
      <c r="DD5" s="59" t="s">
        <v>112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108</v>
      </c>
      <c r="DL5" s="59" t="s">
        <v>98</v>
      </c>
      <c r="DM5" s="59" t="s">
        <v>99</v>
      </c>
      <c r="DN5" s="59" t="s">
        <v>111</v>
      </c>
      <c r="DO5" s="59" t="s">
        <v>112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>
      <c r="A6" s="49" t="s">
        <v>113</v>
      </c>
      <c r="B6" s="60">
        <f>B8</f>
        <v>2017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21</v>
      </c>
      <c r="H6" s="60" t="str">
        <f>SUBSTITUTE(H8,"　","")</f>
        <v>広島県広島市</v>
      </c>
      <c r="I6" s="60" t="str">
        <f t="shared" si="1"/>
        <v>西新天地駐車場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24</v>
      </c>
      <c r="S6" s="62" t="str">
        <f t="shared" si="1"/>
        <v>商業施設</v>
      </c>
      <c r="T6" s="62" t="str">
        <f t="shared" si="1"/>
        <v>無</v>
      </c>
      <c r="U6" s="63">
        <f t="shared" si="1"/>
        <v>4477</v>
      </c>
      <c r="V6" s="63">
        <f t="shared" si="1"/>
        <v>95</v>
      </c>
      <c r="W6" s="63">
        <f t="shared" si="1"/>
        <v>340</v>
      </c>
      <c r="X6" s="62" t="str">
        <f t="shared" si="1"/>
        <v>利用料金制</v>
      </c>
      <c r="Y6" s="64">
        <f>IF(Y8="-",NA(),Y8)</f>
        <v>121.6</v>
      </c>
      <c r="Z6" s="64">
        <f t="shared" ref="Z6:AH6" si="2">IF(Z8="-",NA(),Z8)</f>
        <v>233.4</v>
      </c>
      <c r="AA6" s="64">
        <f t="shared" si="2"/>
        <v>294.7</v>
      </c>
      <c r="AB6" s="64">
        <f t="shared" si="2"/>
        <v>256.89999999999998</v>
      </c>
      <c r="AC6" s="64">
        <f t="shared" si="2"/>
        <v>285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60.5</v>
      </c>
      <c r="BG6" s="64">
        <f t="shared" ref="BG6:BO6" si="5">IF(BG8="-",NA(),BG8)</f>
        <v>58.5</v>
      </c>
      <c r="BH6" s="64">
        <f t="shared" si="5"/>
        <v>67.900000000000006</v>
      </c>
      <c r="BI6" s="64">
        <f t="shared" si="5"/>
        <v>62.9</v>
      </c>
      <c r="BJ6" s="64">
        <f t="shared" si="5"/>
        <v>66.8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60372</v>
      </c>
      <c r="BR6" s="65">
        <f t="shared" ref="BR6:BZ6" si="6">IF(BR8="-",NA(),BR8)</f>
        <v>52338</v>
      </c>
      <c r="BS6" s="65">
        <f t="shared" si="6"/>
        <v>64516</v>
      </c>
      <c r="BT6" s="65">
        <f t="shared" si="6"/>
        <v>59966</v>
      </c>
      <c r="BU6" s="65">
        <f t="shared" si="6"/>
        <v>62018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0</v>
      </c>
      <c r="CN6" s="63">
        <f t="shared" si="7"/>
        <v>55119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16.3</v>
      </c>
      <c r="DA6" s="64">
        <f t="shared" ref="DA6:DI6" si="8">IF(DA8="-",NA(),DA8)</f>
        <v>16.5</v>
      </c>
      <c r="DB6" s="64">
        <f t="shared" si="8"/>
        <v>13.4</v>
      </c>
      <c r="DC6" s="64">
        <f t="shared" si="8"/>
        <v>11.6</v>
      </c>
      <c r="DD6" s="64">
        <f t="shared" si="8"/>
        <v>10.1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381.1</v>
      </c>
      <c r="DL6" s="64">
        <f t="shared" ref="DL6:DT6" si="9">IF(DL8="-",NA(),DL8)</f>
        <v>372.6</v>
      </c>
      <c r="DM6" s="64">
        <f t="shared" si="9"/>
        <v>362.1</v>
      </c>
      <c r="DN6" s="64">
        <f t="shared" si="9"/>
        <v>363.2</v>
      </c>
      <c r="DO6" s="64">
        <f t="shared" si="9"/>
        <v>351.6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>
      <c r="A7" s="49" t="s">
        <v>115</v>
      </c>
      <c r="B7" s="60">
        <f t="shared" ref="B7:X7" si="10">B8</f>
        <v>2017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21</v>
      </c>
      <c r="H7" s="60" t="str">
        <f t="shared" si="10"/>
        <v>広島県　広島市</v>
      </c>
      <c r="I7" s="60" t="str">
        <f t="shared" si="10"/>
        <v>西新天地駐車場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24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4477</v>
      </c>
      <c r="V7" s="63">
        <f t="shared" si="10"/>
        <v>95</v>
      </c>
      <c r="W7" s="63">
        <f t="shared" si="10"/>
        <v>340</v>
      </c>
      <c r="X7" s="62" t="str">
        <f t="shared" si="10"/>
        <v>利用料金制</v>
      </c>
      <c r="Y7" s="64">
        <f>Y8</f>
        <v>121.6</v>
      </c>
      <c r="Z7" s="64">
        <f t="shared" ref="Z7:AH7" si="11">Z8</f>
        <v>233.4</v>
      </c>
      <c r="AA7" s="64">
        <f t="shared" si="11"/>
        <v>294.7</v>
      </c>
      <c r="AB7" s="64">
        <f t="shared" si="11"/>
        <v>256.89999999999998</v>
      </c>
      <c r="AC7" s="64">
        <f t="shared" si="11"/>
        <v>285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60.5</v>
      </c>
      <c r="BG7" s="64">
        <f t="shared" ref="BG7:BO7" si="14">BG8</f>
        <v>58.5</v>
      </c>
      <c r="BH7" s="64">
        <f t="shared" si="14"/>
        <v>67.900000000000006</v>
      </c>
      <c r="BI7" s="64">
        <f t="shared" si="14"/>
        <v>62.9</v>
      </c>
      <c r="BJ7" s="64">
        <f t="shared" si="14"/>
        <v>66.8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60372</v>
      </c>
      <c r="BR7" s="65">
        <f t="shared" ref="BR7:BZ7" si="15">BR8</f>
        <v>52338</v>
      </c>
      <c r="BS7" s="65">
        <f t="shared" si="15"/>
        <v>64516</v>
      </c>
      <c r="BT7" s="65">
        <f t="shared" si="15"/>
        <v>59966</v>
      </c>
      <c r="BU7" s="65">
        <f t="shared" si="15"/>
        <v>62018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0</v>
      </c>
      <c r="CN7" s="63">
        <f>CN8</f>
        <v>55119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16.3</v>
      </c>
      <c r="DA7" s="64">
        <f t="shared" ref="DA7:DI7" si="16">DA8</f>
        <v>16.5</v>
      </c>
      <c r="DB7" s="64">
        <f t="shared" si="16"/>
        <v>13.4</v>
      </c>
      <c r="DC7" s="64">
        <f t="shared" si="16"/>
        <v>11.6</v>
      </c>
      <c r="DD7" s="64">
        <f t="shared" si="16"/>
        <v>10.1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381.1</v>
      </c>
      <c r="DL7" s="64">
        <f t="shared" ref="DL7:DT7" si="17">DL8</f>
        <v>372.6</v>
      </c>
      <c r="DM7" s="64">
        <f t="shared" si="17"/>
        <v>362.1</v>
      </c>
      <c r="DN7" s="64">
        <f t="shared" si="17"/>
        <v>363.2</v>
      </c>
      <c r="DO7" s="64">
        <f t="shared" si="17"/>
        <v>351.6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>
      <c r="A8" s="49"/>
      <c r="B8" s="67">
        <v>2017</v>
      </c>
      <c r="C8" s="67">
        <v>341002</v>
      </c>
      <c r="D8" s="67">
        <v>47</v>
      </c>
      <c r="E8" s="67">
        <v>14</v>
      </c>
      <c r="F8" s="67">
        <v>0</v>
      </c>
      <c r="G8" s="67">
        <v>21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24</v>
      </c>
      <c r="S8" s="69" t="s">
        <v>127</v>
      </c>
      <c r="T8" s="69" t="s">
        <v>128</v>
      </c>
      <c r="U8" s="70">
        <v>4477</v>
      </c>
      <c r="V8" s="70">
        <v>95</v>
      </c>
      <c r="W8" s="70">
        <v>340</v>
      </c>
      <c r="X8" s="69" t="s">
        <v>129</v>
      </c>
      <c r="Y8" s="71">
        <v>121.6</v>
      </c>
      <c r="Z8" s="71">
        <v>233.4</v>
      </c>
      <c r="AA8" s="71">
        <v>294.7</v>
      </c>
      <c r="AB8" s="71">
        <v>256.89999999999998</v>
      </c>
      <c r="AC8" s="71">
        <v>285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60.5</v>
      </c>
      <c r="BG8" s="71">
        <v>58.5</v>
      </c>
      <c r="BH8" s="71">
        <v>67.900000000000006</v>
      </c>
      <c r="BI8" s="71">
        <v>62.9</v>
      </c>
      <c r="BJ8" s="71">
        <v>66.8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60372</v>
      </c>
      <c r="BR8" s="72">
        <v>52338</v>
      </c>
      <c r="BS8" s="72">
        <v>64516</v>
      </c>
      <c r="BT8" s="73">
        <v>59966</v>
      </c>
      <c r="BU8" s="73">
        <v>62018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>
        <v>55119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16.3</v>
      </c>
      <c r="DA8" s="71">
        <v>16.5</v>
      </c>
      <c r="DB8" s="71">
        <v>13.4</v>
      </c>
      <c r="DC8" s="71">
        <v>11.6</v>
      </c>
      <c r="DD8" s="71">
        <v>10.1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381.1</v>
      </c>
      <c r="DL8" s="71">
        <v>372.6</v>
      </c>
      <c r="DM8" s="71">
        <v>362.1</v>
      </c>
      <c r="DN8" s="71">
        <v>363.2</v>
      </c>
      <c r="DO8" s="71">
        <v>351.6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2019-01-30T07:41:45Z</cp:lastPrinted>
  <dcterms:created xsi:type="dcterms:W3CDTF">2018-12-07T10:34:47Z</dcterms:created>
  <dcterms:modified xsi:type="dcterms:W3CDTF">2019-02-05T08:08:51Z</dcterms:modified>
  <cp:category/>
</cp:coreProperties>
</file>