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3 地域開発事業係\02 決算統計\29年決算（H30作業）\99 経営比較分析表\06 団体への分析依頼\05団体回答\02駐車場事業\064広島市\"/>
    </mc:Choice>
  </mc:AlternateContent>
  <workbookProtection workbookAlgorithmName="SHA-512" workbookHashValue="2M0LgHu0yNRi4lk8uT0ZKU8ndXd/jXRhcl44jw4y8qKqqzm7Slr7E3T+/sld8TScxMKMJLwvMz5TSUnN4TxpuQ==" workbookSaltValue="PF1qbGavYAVac7R6E3ATew==" workbookSpinCount="100000" lockStructure="1"/>
  <bookViews>
    <workbookView xWindow="0" yWindow="0" windowWidth="15360" windowHeight="7632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CS31" i="4" s="1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BZ51" i="4"/>
  <c r="LT76" i="4"/>
  <c r="GQ51" i="4"/>
  <c r="LH30" i="4"/>
  <c r="IE76" i="4"/>
  <c r="GQ30" i="4"/>
  <c r="BZ30" i="4"/>
  <c r="BG30" i="4"/>
  <c r="KO30" i="4"/>
  <c r="HP76" i="4"/>
  <c r="BG51" i="4"/>
  <c r="FX30" i="4"/>
  <c r="AV76" i="4"/>
  <c r="KO51" i="4"/>
  <c r="FX51" i="4"/>
  <c r="LE76" i="4"/>
  <c r="FE51" i="4"/>
  <c r="HA76" i="4"/>
  <c r="AN51" i="4"/>
  <c r="FE30" i="4"/>
  <c r="AN30" i="4"/>
  <c r="AG76" i="4"/>
  <c r="KP76" i="4"/>
  <c r="JV51" i="4"/>
  <c r="JV30" i="4"/>
  <c r="KA76" i="4"/>
  <c r="EL51" i="4"/>
  <c r="JC30" i="4"/>
  <c r="U30" i="4"/>
  <c r="GL76" i="4"/>
  <c r="U51" i="4"/>
  <c r="EL30" i="4"/>
  <c r="R76" i="4"/>
  <c r="JC51" i="4"/>
</calcChain>
</file>

<file path=xl/sharedStrings.xml><?xml version="1.0" encoding="utf-8"?>
<sst xmlns="http://schemas.openxmlformats.org/spreadsheetml/2006/main" count="287" uniqueCount="135">
  <si>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</si>
  <si>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</si>
  <si>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</si>
  <si>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</si>
  <si>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</si>
  <si>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</si>
  <si>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</si>
  <si>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</si>
  <si>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</si>
  <si>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</si>
  <si>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</si>
  <si>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</si>
  <si>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</si>
  <si>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</si>
  <si>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</si>
  <si>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</si>
  <si>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</si>
  <si>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</si>
  <si>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</si>
  <si>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</si>
  <si>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</si>
  <si>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</si>
  <si>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</si>
  <si>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</si>
  <si>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</si>
  <si>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</si>
  <si>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</si>
  <si>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</si>
  <si>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</si>
  <si>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</si>
  <si>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</si>
  <si>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</si>
  <si>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</si>
  <si>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</si>
  <si>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</si>
  <si>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</si>
  <si>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</si>
  <si>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</si>
  <si>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</si>
  <si>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</si>
  <si>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</si>
  <si>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</si>
  <si>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</si>
  <si>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</si>
  <si>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</si>
  <si>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</si>
  <si>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</si>
  <si>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</si>
  <si>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</si>
  <si>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</si>
  <si>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</si>
  <si>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</si>
  <si>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</si>
  <si>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</si>
  <si>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</si>
  <si>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</si>
  <si>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</si>
  <si>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</si>
  <si>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</si>
  <si>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</si>
  <si>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</si>
  <si>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</si>
  <si>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</si>
  <si>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</si>
  <si>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</si>
  <si>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</si>
  <si>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</si>
  <si>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</si>
  <si>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</si>
  <si>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</si>
  <si>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</si>
  <si>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</si>
  <si>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</si>
  <si>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</si>
  <si>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</si>
  <si>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</si>
  <si>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</si>
  <si>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</si>
  <si>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</si>
  <si>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</si>
  <si>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</si>
  <si>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</si>
  <si>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</si>
  <si>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</si>
  <si>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</si>
  <si>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</si>
  <si>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</si>
  <si>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</si>
  <si>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</si>
  <si>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</si>
  <si>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</si>
  <si>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</si>
  <si>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</si>
  <si>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</si>
  <si>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</si>
  <si>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</si>
  <si>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</si>
  <si>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</si>
  <si>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</si>
  <si>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</si>
  <si>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</si>
  <si>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</si>
  <si>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</si>
  <si>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</si>
  <si>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</si>
  <si>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</si>
  <si>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</si>
  <si>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</si>
  <si>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</si>
  <si>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</si>
  <si>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</si>
  <si>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</si>
  <si>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</si>
  <si>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</si>
  <si>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福島町駐車場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</si>
  <si>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</si>
  <si>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</si>
  <si>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</si>
  <si>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</si>
  <si>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</si>
  <si>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</si>
  <si>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</si>
  <si>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</si>
  <si>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</si>
  <si>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</si>
  <si>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</si>
  <si>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</si>
  <si>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</si>
  <si>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</si>
  <si>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</si>
  <si>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</si>
  <si>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⑦敷地の地価
　道路上に設置しています。
⑧設備投資見込額
　ありません。
⑩企業債残高対料金収入比率
　企業債残高はありません。</t>
    <rPh sb="1" eb="3">
      <t>シキチ</t>
    </rPh>
    <rPh sb="4" eb="6">
      <t>チカ</t>
    </rPh>
    <rPh sb="8" eb="11">
      <t>ドウロジョウ</t>
    </rPh>
    <rPh sb="12" eb="14">
      <t>セッチ</t>
    </rPh>
    <phoneticPr fontId="15"/>
  </si>
  <si>
    <t>　収益性、稼働率共に安定した駐車場です。引き続き、利用者の声を反映させながら運営を推進していきます。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アンテイ</t>
    </rPh>
    <rPh sb="14" eb="16">
      <t>チュウシャ</t>
    </rPh>
    <rPh sb="16" eb="17">
      <t>ジョウ</t>
    </rPh>
    <rPh sb="20" eb="21">
      <t>ヒ</t>
    </rPh>
    <rPh sb="22" eb="23">
      <t>ツヅ</t>
    </rPh>
    <rPh sb="25" eb="28">
      <t>リヨウシャ</t>
    </rPh>
    <rPh sb="29" eb="30">
      <t>コエ</t>
    </rPh>
    <rPh sb="31" eb="33">
      <t>ハンエイ</t>
    </rPh>
    <rPh sb="38" eb="40">
      <t>ウンエイ</t>
    </rPh>
    <rPh sb="41" eb="43">
      <t>スイシン</t>
    </rPh>
    <phoneticPr fontId="15"/>
  </si>
  <si>
    <t>⑪稼働率
　類似施設平均値を上回っており、２５０％を超える稼働率があります。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ウワマワ</t>
    </rPh>
    <rPh sb="26" eb="27">
      <t>コ</t>
    </rPh>
    <rPh sb="29" eb="31">
      <t>カドウ</t>
    </rPh>
    <rPh sb="31" eb="32">
      <t>リツ</t>
    </rPh>
    <phoneticPr fontId="15"/>
  </si>
  <si>
    <t>①収益的収支比率
　類似施設平均値を下回っているものの２４０％を超えており、黒字で推移しています。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類似施設平均値を大幅に上回っており、営業総利益を確保しています。
⑤EBITDA
　類似施設平均値を下回っていますが、収益性を確保しています。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シタマワ</t>
    </rPh>
    <rPh sb="32" eb="33">
      <t>コ</t>
    </rPh>
    <rPh sb="38" eb="40">
      <t>クロジ</t>
    </rPh>
    <rPh sb="41" eb="43">
      <t>スイイ</t>
    </rPh>
    <rPh sb="51" eb="52">
      <t>タ</t>
    </rPh>
    <rPh sb="52" eb="54">
      <t>カイケイ</t>
    </rPh>
    <rPh sb="54" eb="57">
      <t>ホジョキン</t>
    </rPh>
    <rPh sb="57" eb="59">
      <t>ヒリツ</t>
    </rPh>
    <rPh sb="61" eb="62">
      <t>ホカ</t>
    </rPh>
    <rPh sb="62" eb="64">
      <t>カイケイ</t>
    </rPh>
    <rPh sb="67" eb="70">
      <t>ホジョキン</t>
    </rPh>
    <rPh sb="79" eb="81">
      <t>チュウシャ</t>
    </rPh>
    <rPh sb="81" eb="83">
      <t>ダイスウ</t>
    </rPh>
    <rPh sb="83" eb="85">
      <t>イチダイ</t>
    </rPh>
    <rPh sb="85" eb="86">
      <t>ア</t>
    </rPh>
    <rPh sb="89" eb="90">
      <t>ホカ</t>
    </rPh>
    <rPh sb="90" eb="92">
      <t>カイケイ</t>
    </rPh>
    <rPh sb="92" eb="95">
      <t>ホジョキン</t>
    </rPh>
    <rPh sb="95" eb="96">
      <t>ガク</t>
    </rPh>
    <rPh sb="98" eb="99">
      <t>ホカ</t>
    </rPh>
    <rPh sb="99" eb="101">
      <t>カイケイ</t>
    </rPh>
    <rPh sb="104" eb="107">
      <t>ホジョキン</t>
    </rPh>
    <rPh sb="116" eb="118">
      <t>ウリアゲ</t>
    </rPh>
    <rPh sb="118" eb="119">
      <t>タカ</t>
    </rPh>
    <rPh sb="122" eb="124">
      <t>ヒリツ</t>
    </rPh>
    <rPh sb="126" eb="128">
      <t>ルイジ</t>
    </rPh>
    <rPh sb="128" eb="130">
      <t>シセツ</t>
    </rPh>
    <rPh sb="130" eb="133">
      <t>ヘイキンチ</t>
    </rPh>
    <rPh sb="134" eb="136">
      <t>オオハバ</t>
    </rPh>
    <rPh sb="137" eb="139">
      <t>ウワマワ</t>
    </rPh>
    <rPh sb="144" eb="146">
      <t>エイギョウ</t>
    </rPh>
    <rPh sb="146" eb="149">
      <t>ソウリエキ</t>
    </rPh>
    <rPh sb="150" eb="152">
      <t>カクホ</t>
    </rPh>
    <rPh sb="168" eb="170">
      <t>ルイジ</t>
    </rPh>
    <rPh sb="170" eb="172">
      <t>シセツ</t>
    </rPh>
    <rPh sb="172" eb="175">
      <t>ヘイキンチ</t>
    </rPh>
    <rPh sb="176" eb="178">
      <t>シタマワ</t>
    </rPh>
    <rPh sb="185" eb="188">
      <t>シュウエキセイ</t>
    </rPh>
    <rPh sb="189" eb="191">
      <t>カクホ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</si>
</sst>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232.2</c:v>
                </c:pt>
                <c:pt idx="1">
                  <c:v>301</c:v>
                </c:pt>
                <c:pt idx="2">
                  <c:v>337.1</c:v>
                </c:pt>
                <c:pt idx="3">
                  <c:v>266.60000000000002</c:v>
                </c:pt>
                <c:pt idx="4">
                  <c:v>244.2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3E-4AA2-A233-1D8546D4D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942688"/>
        <c:axId val="621943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335.9</c:v>
                </c:pt>
                <c:pt idx="1">
                  <c:v>277.8</c:v>
                </c:pt>
                <c:pt idx="2">
                  <c:v>443.6</c:v>
                </c:pt>
                <c:pt idx="3">
                  <c:v>355.6</c:v>
                </c:pt>
                <c:pt idx="4">
                  <c:v>358.6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F3E-4AA2-A233-1D8546D4D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942688"/>
        <c:axId val="621943080"/>
      </c:lineChart>
      <c:dateAx>
        <c:axId val="621942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21943080"/>
        <c:crosses val="autoZero"/>
        <c:auto val="1"/>
        <c:lblOffset val="100"/>
        <c:baseTimeUnit val="years"/>
      </c:dateAx>
      <c:valAx>
        <c:axId val="621943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21942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34-4354-B816-B58FCDDAB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943864"/>
        <c:axId val="621944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56.7</c:v>
                </c:pt>
                <c:pt idx="1">
                  <c:v>45.6</c:v>
                </c:pt>
                <c:pt idx="2">
                  <c:v>85.4</c:v>
                </c:pt>
                <c:pt idx="3">
                  <c:v>69.900000000000006</c:v>
                </c:pt>
                <c:pt idx="4">
                  <c:v>59.6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34-4354-B816-B58FCDDAB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943864"/>
        <c:axId val="621944256"/>
      </c:lineChart>
      <c:dateAx>
        <c:axId val="621943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21944256"/>
        <c:crosses val="autoZero"/>
        <c:auto val="1"/>
        <c:lblOffset val="100"/>
        <c:baseTimeUnit val="years"/>
      </c:dateAx>
      <c:valAx>
        <c:axId val="621944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219438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5D-4013-A2C1-86461F2C1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730888"/>
        <c:axId val="54973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65D-4013-A2C1-86461F2C1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730888"/>
        <c:axId val="549731280"/>
      </c:lineChart>
      <c:dateAx>
        <c:axId val="549730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9731280"/>
        <c:crosses val="autoZero"/>
        <c:auto val="1"/>
        <c:lblOffset val="100"/>
        <c:baseTimeUnit val="years"/>
      </c:dateAx>
      <c:valAx>
        <c:axId val="54973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49730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04-42B5-B1CA-D48B05EBB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732064"/>
        <c:axId val="139923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04-42B5-B1CA-D48B05EBB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732064"/>
        <c:axId val="139923400"/>
      </c:lineChart>
      <c:dateAx>
        <c:axId val="549732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923400"/>
        <c:crosses val="autoZero"/>
        <c:auto val="1"/>
        <c:lblOffset val="100"/>
        <c:baseTimeUnit val="years"/>
      </c:dateAx>
      <c:valAx>
        <c:axId val="139923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49732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AE-440D-A6BE-1C8B220AF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924184"/>
        <c:axId val="139924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2.8</c:v>
                </c:pt>
                <c:pt idx="1">
                  <c:v>2.1</c:v>
                </c:pt>
                <c:pt idx="2">
                  <c:v>2.2999999999999998</c:v>
                </c:pt>
                <c:pt idx="3">
                  <c:v>2.7</c:v>
                </c:pt>
                <c:pt idx="4">
                  <c:v>2.2999999999999998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FAE-440D-A6BE-1C8B220AF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24184"/>
        <c:axId val="139924576"/>
      </c:lineChart>
      <c:dateAx>
        <c:axId val="139924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924576"/>
        <c:crosses val="autoZero"/>
        <c:auto val="1"/>
        <c:lblOffset val="100"/>
        <c:baseTimeUnit val="years"/>
      </c:dateAx>
      <c:valAx>
        <c:axId val="139924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39924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0C-413C-A440-589209D0C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102880"/>
        <c:axId val="625103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49</c:v>
                </c:pt>
                <c:pt idx="1">
                  <c:v>48</c:v>
                </c:pt>
                <c:pt idx="2">
                  <c:v>48</c:v>
                </c:pt>
                <c:pt idx="3">
                  <c:v>54</c:v>
                </c:pt>
                <c:pt idx="4">
                  <c:v>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0C-413C-A440-589209D0C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02880"/>
        <c:axId val="625103272"/>
      </c:lineChart>
      <c:dateAx>
        <c:axId val="625102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25103272"/>
        <c:crosses val="autoZero"/>
        <c:auto val="1"/>
        <c:lblOffset val="100"/>
        <c:baseTimeUnit val="years"/>
      </c:dateAx>
      <c:valAx>
        <c:axId val="625103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25102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323.8</c:v>
                </c:pt>
                <c:pt idx="1">
                  <c:v>342.9</c:v>
                </c:pt>
                <c:pt idx="2">
                  <c:v>304.8</c:v>
                </c:pt>
                <c:pt idx="3">
                  <c:v>276.2</c:v>
                </c:pt>
                <c:pt idx="4">
                  <c:v>252.4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CE-4A04-B91C-65F80FFF4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104056"/>
        <c:axId val="625104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147.5</c:v>
                </c:pt>
                <c:pt idx="1">
                  <c:v>149.5</c:v>
                </c:pt>
                <c:pt idx="2">
                  <c:v>154.1</c:v>
                </c:pt>
                <c:pt idx="3">
                  <c:v>151.6</c:v>
                </c:pt>
                <c:pt idx="4">
                  <c:v>151.19999999999999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2CE-4A04-B91C-65F80FFF4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04056"/>
        <c:axId val="625104448"/>
      </c:lineChart>
      <c:dateAx>
        <c:axId val="625104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25104448"/>
        <c:crosses val="autoZero"/>
        <c:auto val="1"/>
        <c:lblOffset val="100"/>
        <c:baseTimeUnit val="years"/>
      </c:dateAx>
      <c:valAx>
        <c:axId val="625104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251040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56.9</c:v>
                </c:pt>
                <c:pt idx="1">
                  <c:v>66.7</c:v>
                </c:pt>
                <c:pt idx="2">
                  <c:v>70.3</c:v>
                </c:pt>
                <c:pt idx="3">
                  <c:v>62.5</c:v>
                </c:pt>
                <c:pt idx="4">
                  <c:v>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E4-44CA-AAE1-8D1095D44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6664488"/>
        <c:axId val="696664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32.1</c:v>
                </c:pt>
                <c:pt idx="1">
                  <c:v>32.299999999999997</c:v>
                </c:pt>
                <c:pt idx="2">
                  <c:v>33.4</c:v>
                </c:pt>
                <c:pt idx="3">
                  <c:v>32.299999999999997</c:v>
                </c:pt>
                <c:pt idx="4">
                  <c:v>22.3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E4-44CA-AAE1-8D1095D44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664488"/>
        <c:axId val="696664880"/>
      </c:lineChart>
      <c:dateAx>
        <c:axId val="696664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6664880"/>
        <c:crosses val="autoZero"/>
        <c:auto val="1"/>
        <c:lblOffset val="100"/>
        <c:baseTimeUnit val="years"/>
      </c:dateAx>
      <c:valAx>
        <c:axId val="696664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96664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4936</c:v>
                </c:pt>
                <c:pt idx="1">
                  <c:v>7795</c:v>
                </c:pt>
                <c:pt idx="2">
                  <c:v>7539</c:v>
                </c:pt>
                <c:pt idx="3">
                  <c:v>5549</c:v>
                </c:pt>
                <c:pt idx="4">
                  <c:v>4675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85-4C92-A696-B693E2DFE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6665664"/>
        <c:axId val="623722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7652</c:v>
                </c:pt>
                <c:pt idx="1">
                  <c:v>7497</c:v>
                </c:pt>
                <c:pt idx="2">
                  <c:v>9663</c:v>
                </c:pt>
                <c:pt idx="3">
                  <c:v>9019</c:v>
                </c:pt>
                <c:pt idx="4">
                  <c:v>8406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85-4C92-A696-B693E2DFE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665664"/>
        <c:axId val="623722480"/>
      </c:lineChart>
      <c:dateAx>
        <c:axId val="696665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23722480"/>
        <c:crosses val="autoZero"/>
        <c:auto val="1"/>
        <c:lblOffset val="100"/>
        <c:baseTimeUnit val="years"/>
      </c:dateAx>
      <c:valAx>
        <c:axId val="623722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96665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A37" zoomScale="70" zoomScaleNormal="70" zoomScaleSheetLayoutView="70" workbookViewId="0">
      <selection activeCell="ND49" sqref="ND49:NR64"/>
    </sheetView>
  </sheetViews>
  <sheetFormatPr defaultColWidth="2.6640625" defaultRowHeight="13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>
      <c r="A6" s="2"/>
      <c r="B6" s="81" t="str">
        <f>データ!H6&amp;"　"&amp;データ!I6</f>
        <v>広島県広島市　福島町駐車場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304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121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24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21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300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134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232.2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301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337.1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266.60000000000002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244.2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323.8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342.9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304.8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276.2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252.4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335.9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277.8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443.6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355.6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358.6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2.8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2.1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2.2999999999999998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2.7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2.2999999999999998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147.5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149.5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154.1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151.6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151.19999999999999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131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133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>
        <f>データ!AU7</f>
        <v>0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>
        <f>データ!AV7</f>
        <v>0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>
        <f>データ!AW7</f>
        <v>0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>
        <f>データ!AX7</f>
        <v>0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>
        <f>データ!AY7</f>
        <v>0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56.9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66.7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70.3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62.5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59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4936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7795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7539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5549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4675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49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48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48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54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33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32.1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32.299999999999997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33.4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32.299999999999997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22.3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7652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7497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9663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9019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8406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132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>
        <f>データ!CM7</f>
        <v>0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>
        <f>データ!CN7</f>
        <v>0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56.7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45.6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85.4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69.900000000000006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59.6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3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5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N/dQFP1HgG95BJ4tYeEsUK4uXlOtAMGElU2di/QicrWuroHmXDPUlU2BHL2pVSMgwxOIqB6E/mjham7c5nLF4g==" saltValue="dkoY7JGmwndi1dd0AOTADg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>
      <selection activeCell="A14" sqref="A14"/>
    </sheetView>
  </sheetViews>
  <sheetFormatPr defaultRowHeight="13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2" customHeight="1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70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>
      <c r="A4" s="49" t="s">
        <v>71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72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73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74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75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76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77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78</v>
      </c>
      <c r="CN4" s="150" t="s">
        <v>79</v>
      </c>
      <c r="CO4" s="141" t="s">
        <v>80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81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82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>
      <c r="A5" s="49" t="s">
        <v>83</v>
      </c>
      <c r="B5" s="58"/>
      <c r="C5" s="58"/>
      <c r="D5" s="58"/>
      <c r="E5" s="58"/>
      <c r="F5" s="58"/>
      <c r="G5" s="58"/>
      <c r="H5" s="59" t="s">
        <v>84</v>
      </c>
      <c r="I5" s="59" t="s">
        <v>85</v>
      </c>
      <c r="J5" s="59" t="s">
        <v>86</v>
      </c>
      <c r="K5" s="59" t="s">
        <v>87</v>
      </c>
      <c r="L5" s="59" t="s">
        <v>88</v>
      </c>
      <c r="M5" s="59" t="s">
        <v>4</v>
      </c>
      <c r="N5" s="59" t="s">
        <v>5</v>
      </c>
      <c r="O5" s="59" t="s">
        <v>89</v>
      </c>
      <c r="P5" s="59" t="s">
        <v>13</v>
      </c>
      <c r="Q5" s="59" t="s">
        <v>90</v>
      </c>
      <c r="R5" s="59" t="s">
        <v>91</v>
      </c>
      <c r="S5" s="59" t="s">
        <v>92</v>
      </c>
      <c r="T5" s="59" t="s">
        <v>93</v>
      </c>
      <c r="U5" s="59" t="s">
        <v>94</v>
      </c>
      <c r="V5" s="59" t="s">
        <v>95</v>
      </c>
      <c r="W5" s="59" t="s">
        <v>96</v>
      </c>
      <c r="X5" s="59" t="s">
        <v>97</v>
      </c>
      <c r="Y5" s="59" t="s">
        <v>98</v>
      </c>
      <c r="Z5" s="59" t="s">
        <v>99</v>
      </c>
      <c r="AA5" s="59" t="s">
        <v>100</v>
      </c>
      <c r="AB5" s="59" t="s">
        <v>101</v>
      </c>
      <c r="AC5" s="59" t="s">
        <v>102</v>
      </c>
      <c r="AD5" s="59" t="s">
        <v>103</v>
      </c>
      <c r="AE5" s="59" t="s">
        <v>104</v>
      </c>
      <c r="AF5" s="59" t="s">
        <v>105</v>
      </c>
      <c r="AG5" s="59" t="s">
        <v>106</v>
      </c>
      <c r="AH5" s="59" t="s">
        <v>107</v>
      </c>
      <c r="AI5" s="59" t="s">
        <v>108</v>
      </c>
      <c r="AJ5" s="59" t="s">
        <v>98</v>
      </c>
      <c r="AK5" s="59" t="s">
        <v>99</v>
      </c>
      <c r="AL5" s="59" t="s">
        <v>100</v>
      </c>
      <c r="AM5" s="59" t="s">
        <v>101</v>
      </c>
      <c r="AN5" s="59" t="s">
        <v>102</v>
      </c>
      <c r="AO5" s="59" t="s">
        <v>103</v>
      </c>
      <c r="AP5" s="59" t="s">
        <v>104</v>
      </c>
      <c r="AQ5" s="59" t="s">
        <v>105</v>
      </c>
      <c r="AR5" s="59" t="s">
        <v>106</v>
      </c>
      <c r="AS5" s="59" t="s">
        <v>107</v>
      </c>
      <c r="AT5" s="59" t="s">
        <v>108</v>
      </c>
      <c r="AU5" s="59" t="s">
        <v>98</v>
      </c>
      <c r="AV5" s="59" t="s">
        <v>99</v>
      </c>
      <c r="AW5" s="59" t="s">
        <v>100</v>
      </c>
      <c r="AX5" s="59" t="s">
        <v>101</v>
      </c>
      <c r="AY5" s="59" t="s">
        <v>102</v>
      </c>
      <c r="AZ5" s="59" t="s">
        <v>103</v>
      </c>
      <c r="BA5" s="59" t="s">
        <v>104</v>
      </c>
      <c r="BB5" s="59" t="s">
        <v>105</v>
      </c>
      <c r="BC5" s="59" t="s">
        <v>106</v>
      </c>
      <c r="BD5" s="59" t="s">
        <v>107</v>
      </c>
      <c r="BE5" s="59" t="s">
        <v>108</v>
      </c>
      <c r="BF5" s="59" t="s">
        <v>98</v>
      </c>
      <c r="BG5" s="59" t="s">
        <v>99</v>
      </c>
      <c r="BH5" s="59" t="s">
        <v>100</v>
      </c>
      <c r="BI5" s="59" t="s">
        <v>101</v>
      </c>
      <c r="BJ5" s="59" t="s">
        <v>102</v>
      </c>
      <c r="BK5" s="59" t="s">
        <v>103</v>
      </c>
      <c r="BL5" s="59" t="s">
        <v>104</v>
      </c>
      <c r="BM5" s="59" t="s">
        <v>105</v>
      </c>
      <c r="BN5" s="59" t="s">
        <v>106</v>
      </c>
      <c r="BO5" s="59" t="s">
        <v>107</v>
      </c>
      <c r="BP5" s="59" t="s">
        <v>108</v>
      </c>
      <c r="BQ5" s="59" t="s">
        <v>98</v>
      </c>
      <c r="BR5" s="59" t="s">
        <v>99</v>
      </c>
      <c r="BS5" s="59" t="s">
        <v>100</v>
      </c>
      <c r="BT5" s="59" t="s">
        <v>101</v>
      </c>
      <c r="BU5" s="59" t="s">
        <v>102</v>
      </c>
      <c r="BV5" s="59" t="s">
        <v>103</v>
      </c>
      <c r="BW5" s="59" t="s">
        <v>104</v>
      </c>
      <c r="BX5" s="59" t="s">
        <v>105</v>
      </c>
      <c r="BY5" s="59" t="s">
        <v>106</v>
      </c>
      <c r="BZ5" s="59" t="s">
        <v>107</v>
      </c>
      <c r="CA5" s="59" t="s">
        <v>108</v>
      </c>
      <c r="CB5" s="59" t="s">
        <v>98</v>
      </c>
      <c r="CC5" s="59" t="s">
        <v>99</v>
      </c>
      <c r="CD5" s="59" t="s">
        <v>100</v>
      </c>
      <c r="CE5" s="59" t="s">
        <v>101</v>
      </c>
      <c r="CF5" s="59" t="s">
        <v>102</v>
      </c>
      <c r="CG5" s="59" t="s">
        <v>103</v>
      </c>
      <c r="CH5" s="59" t="s">
        <v>104</v>
      </c>
      <c r="CI5" s="59" t="s">
        <v>105</v>
      </c>
      <c r="CJ5" s="59" t="s">
        <v>106</v>
      </c>
      <c r="CK5" s="59" t="s">
        <v>107</v>
      </c>
      <c r="CL5" s="59" t="s">
        <v>108</v>
      </c>
      <c r="CM5" s="151"/>
      <c r="CN5" s="151"/>
      <c r="CO5" s="59" t="s">
        <v>98</v>
      </c>
      <c r="CP5" s="59" t="s">
        <v>99</v>
      </c>
      <c r="CQ5" s="59" t="s">
        <v>100</v>
      </c>
      <c r="CR5" s="59" t="s">
        <v>101</v>
      </c>
      <c r="CS5" s="59" t="s">
        <v>102</v>
      </c>
      <c r="CT5" s="59" t="s">
        <v>103</v>
      </c>
      <c r="CU5" s="59" t="s">
        <v>104</v>
      </c>
      <c r="CV5" s="59" t="s">
        <v>105</v>
      </c>
      <c r="CW5" s="59" t="s">
        <v>106</v>
      </c>
      <c r="CX5" s="59" t="s">
        <v>107</v>
      </c>
      <c r="CY5" s="59" t="s">
        <v>108</v>
      </c>
      <c r="CZ5" s="59" t="s">
        <v>98</v>
      </c>
      <c r="DA5" s="59" t="s">
        <v>99</v>
      </c>
      <c r="DB5" s="59" t="s">
        <v>100</v>
      </c>
      <c r="DC5" s="59" t="s">
        <v>101</v>
      </c>
      <c r="DD5" s="59" t="s">
        <v>102</v>
      </c>
      <c r="DE5" s="59" t="s">
        <v>103</v>
      </c>
      <c r="DF5" s="59" t="s">
        <v>104</v>
      </c>
      <c r="DG5" s="59" t="s">
        <v>105</v>
      </c>
      <c r="DH5" s="59" t="s">
        <v>106</v>
      </c>
      <c r="DI5" s="59" t="s">
        <v>107</v>
      </c>
      <c r="DJ5" s="59" t="s">
        <v>44</v>
      </c>
      <c r="DK5" s="59" t="s">
        <v>98</v>
      </c>
      <c r="DL5" s="59" t="s">
        <v>99</v>
      </c>
      <c r="DM5" s="59" t="s">
        <v>100</v>
      </c>
      <c r="DN5" s="59" t="s">
        <v>101</v>
      </c>
      <c r="DO5" s="59" t="s">
        <v>102</v>
      </c>
      <c r="DP5" s="59" t="s">
        <v>103</v>
      </c>
      <c r="DQ5" s="59" t="s">
        <v>104</v>
      </c>
      <c r="DR5" s="59" t="s">
        <v>105</v>
      </c>
      <c r="DS5" s="59" t="s">
        <v>106</v>
      </c>
      <c r="DT5" s="59" t="s">
        <v>107</v>
      </c>
      <c r="DU5" s="59" t="s">
        <v>108</v>
      </c>
    </row>
    <row r="6" spans="1:125" s="66" customFormat="1">
      <c r="A6" s="49" t="s">
        <v>109</v>
      </c>
      <c r="B6" s="60">
        <f>B8</f>
        <v>2017</v>
      </c>
      <c r="C6" s="60">
        <f t="shared" ref="C6:X6" si="1">C8</f>
        <v>341002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22</v>
      </c>
      <c r="H6" s="60" t="str">
        <f>SUBSTITUTE(H8,"　","")</f>
        <v>広島県広島市</v>
      </c>
      <c r="I6" s="60" t="str">
        <f t="shared" si="1"/>
        <v>福島町駐車場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24</v>
      </c>
      <c r="S6" s="62" t="str">
        <f t="shared" si="1"/>
        <v>公共施設</v>
      </c>
      <c r="T6" s="62" t="str">
        <f t="shared" si="1"/>
        <v>無</v>
      </c>
      <c r="U6" s="63">
        <f t="shared" si="1"/>
        <v>304</v>
      </c>
      <c r="V6" s="63">
        <f t="shared" si="1"/>
        <v>21</v>
      </c>
      <c r="W6" s="63">
        <f t="shared" si="1"/>
        <v>300</v>
      </c>
      <c r="X6" s="62" t="str">
        <f t="shared" si="1"/>
        <v>利用料金制</v>
      </c>
      <c r="Y6" s="64">
        <f>IF(Y8="-",NA(),Y8)</f>
        <v>232.2</v>
      </c>
      <c r="Z6" s="64">
        <f t="shared" ref="Z6:AH6" si="2">IF(Z8="-",NA(),Z8)</f>
        <v>301</v>
      </c>
      <c r="AA6" s="64">
        <f t="shared" si="2"/>
        <v>337.1</v>
      </c>
      <c r="AB6" s="64">
        <f t="shared" si="2"/>
        <v>266.60000000000002</v>
      </c>
      <c r="AC6" s="64">
        <f t="shared" si="2"/>
        <v>244.2</v>
      </c>
      <c r="AD6" s="64">
        <f t="shared" si="2"/>
        <v>335.9</v>
      </c>
      <c r="AE6" s="64">
        <f t="shared" si="2"/>
        <v>277.8</v>
      </c>
      <c r="AF6" s="64">
        <f t="shared" si="2"/>
        <v>443.6</v>
      </c>
      <c r="AG6" s="64">
        <f t="shared" si="2"/>
        <v>355.6</v>
      </c>
      <c r="AH6" s="64">
        <f t="shared" si="2"/>
        <v>358.6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2.8</v>
      </c>
      <c r="AP6" s="64">
        <f t="shared" si="3"/>
        <v>2.1</v>
      </c>
      <c r="AQ6" s="64">
        <f t="shared" si="3"/>
        <v>2.2999999999999998</v>
      </c>
      <c r="AR6" s="64">
        <f t="shared" si="3"/>
        <v>2.7</v>
      </c>
      <c r="AS6" s="64">
        <f t="shared" si="3"/>
        <v>2.2999999999999998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49</v>
      </c>
      <c r="BA6" s="65">
        <f t="shared" si="4"/>
        <v>48</v>
      </c>
      <c r="BB6" s="65">
        <f t="shared" si="4"/>
        <v>48</v>
      </c>
      <c r="BC6" s="65">
        <f t="shared" si="4"/>
        <v>54</v>
      </c>
      <c r="BD6" s="65">
        <f t="shared" si="4"/>
        <v>33</v>
      </c>
      <c r="BE6" s="63" t="str">
        <f>IF(BE8="-","",IF(BE8="-","【-】","【"&amp;SUBSTITUTE(TEXT(BE8,"#,##0"),"-","△")&amp;"】"))</f>
        <v>【37】</v>
      </c>
      <c r="BF6" s="64">
        <f>IF(BF8="-",NA(),BF8)</f>
        <v>56.9</v>
      </c>
      <c r="BG6" s="64">
        <f t="shared" ref="BG6:BO6" si="5">IF(BG8="-",NA(),BG8)</f>
        <v>66.7</v>
      </c>
      <c r="BH6" s="64">
        <f t="shared" si="5"/>
        <v>70.3</v>
      </c>
      <c r="BI6" s="64">
        <f t="shared" si="5"/>
        <v>62.5</v>
      </c>
      <c r="BJ6" s="64">
        <f t="shared" si="5"/>
        <v>59</v>
      </c>
      <c r="BK6" s="64">
        <f t="shared" si="5"/>
        <v>32.1</v>
      </c>
      <c r="BL6" s="64">
        <f t="shared" si="5"/>
        <v>32.299999999999997</v>
      </c>
      <c r="BM6" s="64">
        <f t="shared" si="5"/>
        <v>33.4</v>
      </c>
      <c r="BN6" s="64">
        <f t="shared" si="5"/>
        <v>32.299999999999997</v>
      </c>
      <c r="BO6" s="64">
        <f t="shared" si="5"/>
        <v>22.3</v>
      </c>
      <c r="BP6" s="61" t="str">
        <f>IF(BP8="-","",IF(BP8="-","【-】","【"&amp;SUBSTITUTE(TEXT(BP8,"#,##0.0"),"-","△")&amp;"】"))</f>
        <v>【26.4】</v>
      </c>
      <c r="BQ6" s="65">
        <f>IF(BQ8="-",NA(),BQ8)</f>
        <v>4936</v>
      </c>
      <c r="BR6" s="65">
        <f t="shared" ref="BR6:BZ6" si="6">IF(BR8="-",NA(),BR8)</f>
        <v>7795</v>
      </c>
      <c r="BS6" s="65">
        <f t="shared" si="6"/>
        <v>7539</v>
      </c>
      <c r="BT6" s="65">
        <f t="shared" si="6"/>
        <v>5549</v>
      </c>
      <c r="BU6" s="65">
        <f t="shared" si="6"/>
        <v>4675</v>
      </c>
      <c r="BV6" s="65">
        <f t="shared" si="6"/>
        <v>7652</v>
      </c>
      <c r="BW6" s="65">
        <f t="shared" si="6"/>
        <v>7497</v>
      </c>
      <c r="BX6" s="65">
        <f t="shared" si="6"/>
        <v>9663</v>
      </c>
      <c r="BY6" s="65">
        <f t="shared" si="6"/>
        <v>9019</v>
      </c>
      <c r="BZ6" s="65">
        <f t="shared" si="6"/>
        <v>8406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110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110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56.7</v>
      </c>
      <c r="DF6" s="64">
        <f t="shared" si="8"/>
        <v>45.6</v>
      </c>
      <c r="DG6" s="64">
        <f t="shared" si="8"/>
        <v>85.4</v>
      </c>
      <c r="DH6" s="64">
        <f t="shared" si="8"/>
        <v>69.900000000000006</v>
      </c>
      <c r="DI6" s="64">
        <f t="shared" si="8"/>
        <v>59.6</v>
      </c>
      <c r="DJ6" s="61" t="str">
        <f>IF(DJ8="-","",IF(DJ8="-","【-】","【"&amp;SUBSTITUTE(TEXT(DJ8,"#,##0.0"),"-","△")&amp;"】"))</f>
        <v>【120.3】</v>
      </c>
      <c r="DK6" s="64">
        <f>IF(DK8="-",NA(),DK8)</f>
        <v>323.8</v>
      </c>
      <c r="DL6" s="64">
        <f t="shared" ref="DL6:DT6" si="9">IF(DL8="-",NA(),DL8)</f>
        <v>342.9</v>
      </c>
      <c r="DM6" s="64">
        <f t="shared" si="9"/>
        <v>304.8</v>
      </c>
      <c r="DN6" s="64">
        <f t="shared" si="9"/>
        <v>276.2</v>
      </c>
      <c r="DO6" s="64">
        <f t="shared" si="9"/>
        <v>252.4</v>
      </c>
      <c r="DP6" s="64">
        <f t="shared" si="9"/>
        <v>147.5</v>
      </c>
      <c r="DQ6" s="64">
        <f t="shared" si="9"/>
        <v>149.5</v>
      </c>
      <c r="DR6" s="64">
        <f t="shared" si="9"/>
        <v>154.1</v>
      </c>
      <c r="DS6" s="64">
        <f t="shared" si="9"/>
        <v>151.6</v>
      </c>
      <c r="DT6" s="64">
        <f t="shared" si="9"/>
        <v>151.19999999999999</v>
      </c>
      <c r="DU6" s="61" t="str">
        <f>IF(DU8="-","",IF(DU8="-","【-】","【"&amp;SUBSTITUTE(TEXT(DU8,"#,##0.0"),"-","△")&amp;"】"))</f>
        <v>【198.4】</v>
      </c>
    </row>
    <row r="7" spans="1:125" s="66" customFormat="1">
      <c r="A7" s="49" t="s">
        <v>111</v>
      </c>
      <c r="B7" s="60">
        <f t="shared" ref="B7:X7" si="10">B8</f>
        <v>2017</v>
      </c>
      <c r="C7" s="60">
        <f t="shared" si="10"/>
        <v>341002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22</v>
      </c>
      <c r="H7" s="60" t="str">
        <f t="shared" si="10"/>
        <v>広島県　広島市</v>
      </c>
      <c r="I7" s="60" t="str">
        <f t="shared" si="10"/>
        <v>福島町駐車場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24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304</v>
      </c>
      <c r="V7" s="63">
        <f t="shared" si="10"/>
        <v>21</v>
      </c>
      <c r="W7" s="63">
        <f t="shared" si="10"/>
        <v>300</v>
      </c>
      <c r="X7" s="62" t="str">
        <f t="shared" si="10"/>
        <v>利用料金制</v>
      </c>
      <c r="Y7" s="64">
        <f>Y8</f>
        <v>232.2</v>
      </c>
      <c r="Z7" s="64">
        <f t="shared" ref="Z7:AH7" si="11">Z8</f>
        <v>301</v>
      </c>
      <c r="AA7" s="64">
        <f t="shared" si="11"/>
        <v>337.1</v>
      </c>
      <c r="AB7" s="64">
        <f t="shared" si="11"/>
        <v>266.60000000000002</v>
      </c>
      <c r="AC7" s="64">
        <f t="shared" si="11"/>
        <v>244.2</v>
      </c>
      <c r="AD7" s="64">
        <f t="shared" si="11"/>
        <v>335.9</v>
      </c>
      <c r="AE7" s="64">
        <f t="shared" si="11"/>
        <v>277.8</v>
      </c>
      <c r="AF7" s="64">
        <f t="shared" si="11"/>
        <v>443.6</v>
      </c>
      <c r="AG7" s="64">
        <f t="shared" si="11"/>
        <v>355.6</v>
      </c>
      <c r="AH7" s="64">
        <f t="shared" si="11"/>
        <v>358.6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2.8</v>
      </c>
      <c r="AP7" s="64">
        <f t="shared" si="12"/>
        <v>2.1</v>
      </c>
      <c r="AQ7" s="64">
        <f t="shared" si="12"/>
        <v>2.2999999999999998</v>
      </c>
      <c r="AR7" s="64">
        <f t="shared" si="12"/>
        <v>2.7</v>
      </c>
      <c r="AS7" s="64">
        <f t="shared" si="12"/>
        <v>2.2999999999999998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49</v>
      </c>
      <c r="BA7" s="65">
        <f t="shared" si="13"/>
        <v>48</v>
      </c>
      <c r="BB7" s="65">
        <f t="shared" si="13"/>
        <v>48</v>
      </c>
      <c r="BC7" s="65">
        <f t="shared" si="13"/>
        <v>54</v>
      </c>
      <c r="BD7" s="65">
        <f t="shared" si="13"/>
        <v>33</v>
      </c>
      <c r="BE7" s="63"/>
      <c r="BF7" s="64">
        <f>BF8</f>
        <v>56.9</v>
      </c>
      <c r="BG7" s="64">
        <f t="shared" ref="BG7:BO7" si="14">BG8</f>
        <v>66.7</v>
      </c>
      <c r="BH7" s="64">
        <f t="shared" si="14"/>
        <v>70.3</v>
      </c>
      <c r="BI7" s="64">
        <f t="shared" si="14"/>
        <v>62.5</v>
      </c>
      <c r="BJ7" s="64">
        <f t="shared" si="14"/>
        <v>59</v>
      </c>
      <c r="BK7" s="64">
        <f t="shared" si="14"/>
        <v>32.1</v>
      </c>
      <c r="BL7" s="64">
        <f t="shared" si="14"/>
        <v>32.299999999999997</v>
      </c>
      <c r="BM7" s="64">
        <f t="shared" si="14"/>
        <v>33.4</v>
      </c>
      <c r="BN7" s="64">
        <f t="shared" si="14"/>
        <v>32.299999999999997</v>
      </c>
      <c r="BO7" s="64">
        <f t="shared" si="14"/>
        <v>22.3</v>
      </c>
      <c r="BP7" s="61"/>
      <c r="BQ7" s="65">
        <f>BQ8</f>
        <v>4936</v>
      </c>
      <c r="BR7" s="65">
        <f t="shared" ref="BR7:BZ7" si="15">BR8</f>
        <v>7795</v>
      </c>
      <c r="BS7" s="65">
        <f t="shared" si="15"/>
        <v>7539</v>
      </c>
      <c r="BT7" s="65">
        <f t="shared" si="15"/>
        <v>5549</v>
      </c>
      <c r="BU7" s="65">
        <f t="shared" si="15"/>
        <v>4675</v>
      </c>
      <c r="BV7" s="65">
        <f t="shared" si="15"/>
        <v>7652</v>
      </c>
      <c r="BW7" s="65">
        <f t="shared" si="15"/>
        <v>7497</v>
      </c>
      <c r="BX7" s="65">
        <f t="shared" si="15"/>
        <v>9663</v>
      </c>
      <c r="BY7" s="65">
        <f t="shared" si="15"/>
        <v>9019</v>
      </c>
      <c r="BZ7" s="65">
        <f t="shared" si="15"/>
        <v>8406</v>
      </c>
      <c r="CA7" s="63"/>
      <c r="CB7" s="64" t="s">
        <v>112</v>
      </c>
      <c r="CC7" s="64" t="s">
        <v>112</v>
      </c>
      <c r="CD7" s="64" t="s">
        <v>112</v>
      </c>
      <c r="CE7" s="64" t="s">
        <v>112</v>
      </c>
      <c r="CF7" s="64" t="s">
        <v>112</v>
      </c>
      <c r="CG7" s="64" t="s">
        <v>112</v>
      </c>
      <c r="CH7" s="64" t="s">
        <v>112</v>
      </c>
      <c r="CI7" s="64" t="s">
        <v>112</v>
      </c>
      <c r="CJ7" s="64" t="s">
        <v>112</v>
      </c>
      <c r="CK7" s="64" t="s">
        <v>110</v>
      </c>
      <c r="CL7" s="61"/>
      <c r="CM7" s="63">
        <f>CM8</f>
        <v>0</v>
      </c>
      <c r="CN7" s="63">
        <f>CN8</f>
        <v>0</v>
      </c>
      <c r="CO7" s="64" t="s">
        <v>112</v>
      </c>
      <c r="CP7" s="64" t="s">
        <v>112</v>
      </c>
      <c r="CQ7" s="64" t="s">
        <v>112</v>
      </c>
      <c r="CR7" s="64" t="s">
        <v>112</v>
      </c>
      <c r="CS7" s="64" t="s">
        <v>112</v>
      </c>
      <c r="CT7" s="64" t="s">
        <v>112</v>
      </c>
      <c r="CU7" s="64" t="s">
        <v>112</v>
      </c>
      <c r="CV7" s="64" t="s">
        <v>112</v>
      </c>
      <c r="CW7" s="64" t="s">
        <v>112</v>
      </c>
      <c r="CX7" s="64" t="s">
        <v>110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56.7</v>
      </c>
      <c r="DF7" s="64">
        <f t="shared" si="16"/>
        <v>45.6</v>
      </c>
      <c r="DG7" s="64">
        <f t="shared" si="16"/>
        <v>85.4</v>
      </c>
      <c r="DH7" s="64">
        <f t="shared" si="16"/>
        <v>69.900000000000006</v>
      </c>
      <c r="DI7" s="64">
        <f t="shared" si="16"/>
        <v>59.6</v>
      </c>
      <c r="DJ7" s="61"/>
      <c r="DK7" s="64">
        <f>DK8</f>
        <v>323.8</v>
      </c>
      <c r="DL7" s="64">
        <f t="shared" ref="DL7:DT7" si="17">DL8</f>
        <v>342.9</v>
      </c>
      <c r="DM7" s="64">
        <f t="shared" si="17"/>
        <v>304.8</v>
      </c>
      <c r="DN7" s="64">
        <f t="shared" si="17"/>
        <v>276.2</v>
      </c>
      <c r="DO7" s="64">
        <f t="shared" si="17"/>
        <v>252.4</v>
      </c>
      <c r="DP7" s="64">
        <f t="shared" si="17"/>
        <v>147.5</v>
      </c>
      <c r="DQ7" s="64">
        <f t="shared" si="17"/>
        <v>149.5</v>
      </c>
      <c r="DR7" s="64">
        <f t="shared" si="17"/>
        <v>154.1</v>
      </c>
      <c r="DS7" s="64">
        <f t="shared" si="17"/>
        <v>151.6</v>
      </c>
      <c r="DT7" s="64">
        <f t="shared" si="17"/>
        <v>151.19999999999999</v>
      </c>
      <c r="DU7" s="61"/>
    </row>
    <row r="8" spans="1:125" s="66" customFormat="1">
      <c r="A8" s="49"/>
      <c r="B8" s="67">
        <v>2017</v>
      </c>
      <c r="C8" s="67">
        <v>341002</v>
      </c>
      <c r="D8" s="67">
        <v>47</v>
      </c>
      <c r="E8" s="67">
        <v>14</v>
      </c>
      <c r="F8" s="67">
        <v>0</v>
      </c>
      <c r="G8" s="67">
        <v>22</v>
      </c>
      <c r="H8" s="67" t="s">
        <v>113</v>
      </c>
      <c r="I8" s="67" t="s">
        <v>114</v>
      </c>
      <c r="J8" s="67" t="s">
        <v>115</v>
      </c>
      <c r="K8" s="67" t="s">
        <v>116</v>
      </c>
      <c r="L8" s="67" t="s">
        <v>117</v>
      </c>
      <c r="M8" s="67" t="s">
        <v>118</v>
      </c>
      <c r="N8" s="67" t="s">
        <v>119</v>
      </c>
      <c r="O8" s="68" t="s">
        <v>120</v>
      </c>
      <c r="P8" s="69" t="s">
        <v>121</v>
      </c>
      <c r="Q8" s="69" t="s">
        <v>122</v>
      </c>
      <c r="R8" s="70">
        <v>24</v>
      </c>
      <c r="S8" s="69" t="s">
        <v>123</v>
      </c>
      <c r="T8" s="69" t="s">
        <v>124</v>
      </c>
      <c r="U8" s="70">
        <v>304</v>
      </c>
      <c r="V8" s="70">
        <v>21</v>
      </c>
      <c r="W8" s="70">
        <v>300</v>
      </c>
      <c r="X8" s="69" t="s">
        <v>125</v>
      </c>
      <c r="Y8" s="71">
        <v>232.2</v>
      </c>
      <c r="Z8" s="71">
        <v>301</v>
      </c>
      <c r="AA8" s="71">
        <v>337.1</v>
      </c>
      <c r="AB8" s="71">
        <v>266.60000000000002</v>
      </c>
      <c r="AC8" s="71">
        <v>244.2</v>
      </c>
      <c r="AD8" s="71">
        <v>335.9</v>
      </c>
      <c r="AE8" s="71">
        <v>277.8</v>
      </c>
      <c r="AF8" s="71">
        <v>443.6</v>
      </c>
      <c r="AG8" s="71">
        <v>355.6</v>
      </c>
      <c r="AH8" s="71">
        <v>358.6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2.8</v>
      </c>
      <c r="AP8" s="71">
        <v>2.1</v>
      </c>
      <c r="AQ8" s="71">
        <v>2.2999999999999998</v>
      </c>
      <c r="AR8" s="71">
        <v>2.7</v>
      </c>
      <c r="AS8" s="71">
        <v>2.2999999999999998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49</v>
      </c>
      <c r="BA8" s="72">
        <v>48</v>
      </c>
      <c r="BB8" s="72">
        <v>48</v>
      </c>
      <c r="BC8" s="72">
        <v>54</v>
      </c>
      <c r="BD8" s="72">
        <v>33</v>
      </c>
      <c r="BE8" s="72">
        <v>37</v>
      </c>
      <c r="BF8" s="71">
        <v>56.9</v>
      </c>
      <c r="BG8" s="71">
        <v>66.7</v>
      </c>
      <c r="BH8" s="71">
        <v>70.3</v>
      </c>
      <c r="BI8" s="71">
        <v>62.5</v>
      </c>
      <c r="BJ8" s="71">
        <v>59</v>
      </c>
      <c r="BK8" s="71">
        <v>32.1</v>
      </c>
      <c r="BL8" s="71">
        <v>32.299999999999997</v>
      </c>
      <c r="BM8" s="71">
        <v>33.4</v>
      </c>
      <c r="BN8" s="71">
        <v>32.299999999999997</v>
      </c>
      <c r="BO8" s="71">
        <v>22.3</v>
      </c>
      <c r="BP8" s="68">
        <v>26.4</v>
      </c>
      <c r="BQ8" s="72">
        <v>4936</v>
      </c>
      <c r="BR8" s="72">
        <v>7795</v>
      </c>
      <c r="BS8" s="72">
        <v>7539</v>
      </c>
      <c r="BT8" s="73">
        <v>5549</v>
      </c>
      <c r="BU8" s="73">
        <v>4675</v>
      </c>
      <c r="BV8" s="72">
        <v>7652</v>
      </c>
      <c r="BW8" s="72">
        <v>7497</v>
      </c>
      <c r="BX8" s="72">
        <v>9663</v>
      </c>
      <c r="BY8" s="72">
        <v>9019</v>
      </c>
      <c r="BZ8" s="72">
        <v>8406</v>
      </c>
      <c r="CA8" s="70">
        <v>15069</v>
      </c>
      <c r="CB8" s="71" t="s">
        <v>117</v>
      </c>
      <c r="CC8" s="71" t="s">
        <v>117</v>
      </c>
      <c r="CD8" s="71" t="s">
        <v>117</v>
      </c>
      <c r="CE8" s="71" t="s">
        <v>117</v>
      </c>
      <c r="CF8" s="71" t="s">
        <v>117</v>
      </c>
      <c r="CG8" s="71" t="s">
        <v>117</v>
      </c>
      <c r="CH8" s="71" t="s">
        <v>117</v>
      </c>
      <c r="CI8" s="71" t="s">
        <v>117</v>
      </c>
      <c r="CJ8" s="71" t="s">
        <v>117</v>
      </c>
      <c r="CK8" s="71" t="s">
        <v>117</v>
      </c>
      <c r="CL8" s="68" t="s">
        <v>117</v>
      </c>
      <c r="CM8" s="70">
        <v>0</v>
      </c>
      <c r="CN8" s="70">
        <v>0</v>
      </c>
      <c r="CO8" s="71" t="s">
        <v>117</v>
      </c>
      <c r="CP8" s="71" t="s">
        <v>117</v>
      </c>
      <c r="CQ8" s="71" t="s">
        <v>117</v>
      </c>
      <c r="CR8" s="71" t="s">
        <v>117</v>
      </c>
      <c r="CS8" s="71" t="s">
        <v>117</v>
      </c>
      <c r="CT8" s="71" t="s">
        <v>117</v>
      </c>
      <c r="CU8" s="71" t="s">
        <v>117</v>
      </c>
      <c r="CV8" s="71" t="s">
        <v>117</v>
      </c>
      <c r="CW8" s="71" t="s">
        <v>117</v>
      </c>
      <c r="CX8" s="71" t="s">
        <v>117</v>
      </c>
      <c r="CY8" s="68" t="s">
        <v>117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56.7</v>
      </c>
      <c r="DF8" s="71">
        <v>45.6</v>
      </c>
      <c r="DG8" s="71">
        <v>85.4</v>
      </c>
      <c r="DH8" s="71">
        <v>69.900000000000006</v>
      </c>
      <c r="DI8" s="71">
        <v>59.6</v>
      </c>
      <c r="DJ8" s="68">
        <v>120.3</v>
      </c>
      <c r="DK8" s="71">
        <v>323.8</v>
      </c>
      <c r="DL8" s="71">
        <v>342.9</v>
      </c>
      <c r="DM8" s="71">
        <v>304.8</v>
      </c>
      <c r="DN8" s="71">
        <v>276.2</v>
      </c>
      <c r="DO8" s="71">
        <v>252.4</v>
      </c>
      <c r="DP8" s="71">
        <v>147.5</v>
      </c>
      <c r="DQ8" s="71">
        <v>149.5</v>
      </c>
      <c r="DR8" s="71">
        <v>154.1</v>
      </c>
      <c r="DS8" s="71">
        <v>151.6</v>
      </c>
      <c r="DT8" s="71">
        <v>151.19999999999999</v>
      </c>
      <c r="DU8" s="68">
        <v>198.4</v>
      </c>
    </row>
    <row r="9" spans="1:12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>
      <c r="A10" s="78"/>
      <c r="B10" s="78" t="s">
        <v>126</v>
      </c>
      <c r="C10" s="78" t="s">
        <v>127</v>
      </c>
      <c r="D10" s="78" t="s">
        <v>128</v>
      </c>
      <c r="E10" s="78" t="s">
        <v>129</v>
      </c>
      <c r="F10" s="78" t="s">
        <v>130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2019-01-30T07:42:48Z</cp:lastPrinted>
  <dcterms:created xsi:type="dcterms:W3CDTF">2018-12-07T10:34:48Z</dcterms:created>
  <dcterms:modified xsi:type="dcterms:W3CDTF">2019-02-05T02:57:37Z</dcterms:modified>
  <cp:category/>
</cp:coreProperties>
</file>