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2M0LgHu0yNRi4lk8uT0ZKU8ndXd/jXRhcl44jw4y8qKqqzm7Slr7E3T+/sld8TScxMKMJLwvMz5TSUnN4TxpuQ==" workbookSaltValue="PF1qbGavYAVac7R6E3ATew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KO30" i="4"/>
  <c r="HP76" i="4"/>
  <c r="BG51" i="4"/>
  <c r="FX30" i="4"/>
  <c r="AV76" i="4"/>
  <c r="KO51" i="4"/>
  <c r="FX51" i="4"/>
  <c r="LE76" i="4"/>
  <c r="FE51" i="4"/>
  <c r="HA76" i="4"/>
  <c r="AN51" i="4"/>
  <c r="FE30" i="4"/>
  <c r="AN30" i="4"/>
  <c r="AG76" i="4"/>
  <c r="KP76" i="4"/>
  <c r="JV51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<sst xmlns="http://schemas.openxmlformats.org/spreadsheetml/2006/main" count="287" uniqueCount="135">
  <si>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</si>
  <si>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</si>
  <si>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</si>
  <si>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</si>
  <si>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</si>
  <si>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</si>
  <si>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</si>
  <si>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</si>
  <si>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</si>
  <si>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</si>
  <si>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</si>
  <si>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</si>
  <si>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</si>
  <si>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</si>
  <si>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</si>
  <si>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</si>
  <si>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</si>
  <si>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</si>
  <si>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</si>
  <si>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</si>
  <si>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</si>
  <si>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</si>
  <si>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</si>
  <si>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</si>
  <si>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</si>
  <si>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</si>
  <si>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</si>
  <si>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</si>
  <si>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</si>
  <si>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</si>
  <si>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</si>
  <si>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</si>
  <si>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</si>
  <si>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</si>
  <si>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</si>
  <si>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</si>
  <si>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</si>
  <si>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</si>
  <si>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</si>
  <si>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</si>
  <si>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</si>
  <si>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</si>
  <si>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</si>
  <si>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</si>
  <si>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</si>
  <si>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</si>
  <si>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</si>
  <si>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</si>
  <si>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</si>
  <si>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</si>
  <si>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</si>
  <si>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</si>
  <si>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</si>
  <si>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</si>
  <si>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</si>
  <si>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</si>
  <si>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</si>
  <si>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</si>
  <si>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</si>
  <si>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</si>
  <si>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</si>
  <si>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</si>
  <si>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</si>
  <si>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</si>
  <si>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</si>
  <si>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</si>
  <si>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</si>
  <si>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</si>
  <si>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</si>
  <si>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</si>
  <si>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</si>
  <si>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</si>
  <si>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</si>
  <si>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</si>
  <si>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</si>
  <si>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</si>
  <si>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</si>
  <si>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</si>
  <si>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</si>
  <si>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</si>
  <si>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</si>
  <si>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</si>
  <si>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</si>
  <si>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</si>
  <si>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</si>
  <si>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</si>
  <si>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</si>
  <si>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</si>
  <si>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</si>
  <si>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</si>
  <si>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</si>
  <si>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</si>
  <si>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</si>
  <si>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</si>
  <si>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</si>
  <si>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</si>
  <si>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</si>
  <si>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</si>
  <si>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</si>
  <si>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</si>
  <si>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</si>
  <si>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</si>
  <si>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</si>
  <si>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</si>
  <si>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</si>
  <si>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</si>
  <si>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</si>
  <si>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</si>
  <si>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</si>
  <si>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</si>
  <si>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</si>
  <si>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</si>
  <si>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</si>
  <si>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</si>
  <si>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福島町駐車場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</si>
  <si>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</si>
  <si>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</si>
  <si>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</si>
  <si>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</si>
  <si>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</si>
  <si>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</si>
  <si>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</si>
  <si>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</si>
  <si>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</si>
  <si>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</si>
  <si>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</si>
  <si>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</si>
  <si>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</si>
  <si>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</si>
  <si>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</si>
  <si>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</si>
  <si>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</si>
  <si>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</si>
  <si>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⑪稼働率
　類似施設平均値を上回っており、２５０％を超える稼働率があります。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6" eb="27">
      <t>コ</t>
    </rPh>
    <rPh sb="29" eb="31">
      <t>カドウ</t>
    </rPh>
    <rPh sb="31" eb="32">
      <t>リツ</t>
    </rPh>
    <phoneticPr fontId="15"/>
  </si>
  <si>
    <t>①収益的収支比率
　類似施設平均値を下回っているものの２４０％を超えており、黒字で推移しています。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類似施設平均値を下回っていますが、収益性を確保しています。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32" eb="33">
      <t>コ</t>
    </rPh>
    <rPh sb="38" eb="40">
      <t>クロジ</t>
    </rPh>
    <rPh sb="41" eb="43">
      <t>スイイ</t>
    </rPh>
    <rPh sb="51" eb="52">
      <t>タ</t>
    </rPh>
    <rPh sb="52" eb="54">
      <t>カイケイ</t>
    </rPh>
    <rPh sb="54" eb="57">
      <t>ホジョキン</t>
    </rPh>
    <rPh sb="57" eb="59">
      <t>ヒリツ</t>
    </rPh>
    <rPh sb="61" eb="62">
      <t>ホカ</t>
    </rPh>
    <rPh sb="62" eb="64">
      <t>カイケイ</t>
    </rPh>
    <rPh sb="67" eb="70">
      <t>ホジョキン</t>
    </rPh>
    <rPh sb="79" eb="81">
      <t>チュウシャ</t>
    </rPh>
    <rPh sb="81" eb="83">
      <t>ダイスウ</t>
    </rPh>
    <rPh sb="83" eb="85">
      <t>イチダイ</t>
    </rPh>
    <rPh sb="85" eb="86">
      <t>ア</t>
    </rPh>
    <rPh sb="89" eb="90">
      <t>ホカ</t>
    </rPh>
    <rPh sb="90" eb="92">
      <t>カイケイ</t>
    </rPh>
    <rPh sb="92" eb="95">
      <t>ホジョキン</t>
    </rPh>
    <rPh sb="95" eb="96">
      <t>ガク</t>
    </rPh>
    <rPh sb="98" eb="99">
      <t>ホカ</t>
    </rPh>
    <rPh sb="99" eb="101">
      <t>カイケイ</t>
    </rPh>
    <rPh sb="104" eb="107">
      <t>ホジョキン</t>
    </rPh>
    <rPh sb="116" eb="118">
      <t>ウリアゲ</t>
    </rPh>
    <rPh sb="118" eb="119">
      <t>タカ</t>
    </rPh>
    <rPh sb="122" eb="124">
      <t>ヒリツ</t>
    </rPh>
    <rPh sb="126" eb="128">
      <t>ルイジ</t>
    </rPh>
    <rPh sb="128" eb="130">
      <t>シセツ</t>
    </rPh>
    <rPh sb="130" eb="133">
      <t>ヘイキンチ</t>
    </rPh>
    <rPh sb="134" eb="136">
      <t>オオハバ</t>
    </rPh>
    <rPh sb="137" eb="139">
      <t>ウワマワ</t>
    </rPh>
    <rPh sb="144" eb="146">
      <t>エイギョウ</t>
    </rPh>
    <rPh sb="146" eb="149">
      <t>ソウリエキ</t>
    </rPh>
    <rPh sb="150" eb="152">
      <t>カクホ</t>
    </rPh>
    <rPh sb="168" eb="170">
      <t>ルイジ</t>
    </rPh>
    <rPh sb="170" eb="172">
      <t>シセツ</t>
    </rPh>
    <rPh sb="172" eb="175">
      <t>ヘイキンチ</t>
    </rPh>
    <rPh sb="176" eb="178">
      <t>シタマワ</t>
    </rPh>
    <rPh sb="185" eb="188">
      <t>シュウエキセイ</t>
    </rPh>
    <rPh sb="189" eb="191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</si>
</sst>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232.2</c:v>
                </c:pt>
                <c:pt idx="1">
                  <c:v>301</c:v>
                </c:pt>
                <c:pt idx="2">
                  <c:v>337.1</c:v>
                </c:pt>
                <c:pt idx="3">
                  <c:v>266.60000000000002</c:v>
                </c:pt>
                <c:pt idx="4">
                  <c:v>244.2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3E-4AA2-A233-1D8546D4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942688"/>
        <c:axId val="621943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3E-4AA2-A233-1D8546D4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942688"/>
        <c:axId val="621943080"/>
      </c:lineChart>
      <c:dateAx>
        <c:axId val="62194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1943080"/>
        <c:crosses val="autoZero"/>
        <c:auto val="1"/>
        <c:lblOffset val="100"/>
        <c:baseTimeUnit val="years"/>
      </c:dateAx>
      <c:valAx>
        <c:axId val="621943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194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34-4354-B816-B58FCDDA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943864"/>
        <c:axId val="62194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34-4354-B816-B58FCDDA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943864"/>
        <c:axId val="621944256"/>
      </c:lineChart>
      <c:dateAx>
        <c:axId val="621943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1944256"/>
        <c:crosses val="autoZero"/>
        <c:auto val="1"/>
        <c:lblOffset val="100"/>
        <c:baseTimeUnit val="years"/>
      </c:dateAx>
      <c:valAx>
        <c:axId val="62194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1943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5D-4013-A2C1-86461F2C1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30888"/>
        <c:axId val="54973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5D-4013-A2C1-86461F2C1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30888"/>
        <c:axId val="549731280"/>
      </c:lineChart>
      <c:dateAx>
        <c:axId val="54973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9731280"/>
        <c:crosses val="autoZero"/>
        <c:auto val="1"/>
        <c:lblOffset val="100"/>
        <c:baseTimeUnit val="years"/>
      </c:dateAx>
      <c:valAx>
        <c:axId val="54973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730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4-42B5-B1CA-D48B05EB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32064"/>
        <c:axId val="13992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04-42B5-B1CA-D48B05EB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32064"/>
        <c:axId val="139923400"/>
      </c:lineChart>
      <c:dateAx>
        <c:axId val="54973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923400"/>
        <c:crosses val="autoZero"/>
        <c:auto val="1"/>
        <c:lblOffset val="100"/>
        <c:baseTimeUnit val="years"/>
      </c:dateAx>
      <c:valAx>
        <c:axId val="139923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73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AE-440D-A6BE-1C8B220AF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924184"/>
        <c:axId val="13992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AE-440D-A6BE-1C8B220AF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184"/>
        <c:axId val="139924576"/>
      </c:lineChart>
      <c:dateAx>
        <c:axId val="13992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924576"/>
        <c:crosses val="autoZero"/>
        <c:auto val="1"/>
        <c:lblOffset val="100"/>
        <c:baseTimeUnit val="years"/>
      </c:dateAx>
      <c:valAx>
        <c:axId val="13992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9924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0C-413C-A440-589209D0C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02880"/>
        <c:axId val="62510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0C-413C-A440-589209D0C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02880"/>
        <c:axId val="625103272"/>
      </c:lineChart>
      <c:dateAx>
        <c:axId val="62510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5103272"/>
        <c:crosses val="autoZero"/>
        <c:auto val="1"/>
        <c:lblOffset val="100"/>
        <c:baseTimeUnit val="years"/>
      </c:dateAx>
      <c:valAx>
        <c:axId val="62510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510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323.8</c:v>
                </c:pt>
                <c:pt idx="1">
                  <c:v>342.9</c:v>
                </c:pt>
                <c:pt idx="2">
                  <c:v>304.8</c:v>
                </c:pt>
                <c:pt idx="3">
                  <c:v>276.2</c:v>
                </c:pt>
                <c:pt idx="4">
                  <c:v>252.4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CE-4A04-B91C-65F80FFF4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04056"/>
        <c:axId val="62510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CE-4A04-B91C-65F80FFF4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04056"/>
        <c:axId val="625104448"/>
      </c:lineChart>
      <c:dateAx>
        <c:axId val="625104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5104448"/>
        <c:crosses val="autoZero"/>
        <c:auto val="1"/>
        <c:lblOffset val="100"/>
        <c:baseTimeUnit val="years"/>
      </c:dateAx>
      <c:valAx>
        <c:axId val="62510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5104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56.9</c:v>
                </c:pt>
                <c:pt idx="1">
                  <c:v>66.7</c:v>
                </c:pt>
                <c:pt idx="2">
                  <c:v>70.3</c:v>
                </c:pt>
                <c:pt idx="3">
                  <c:v>62.5</c:v>
                </c:pt>
                <c:pt idx="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E4-44CA-AAE1-8D1095D4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64488"/>
        <c:axId val="69666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E4-44CA-AAE1-8D1095D4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64488"/>
        <c:axId val="696664880"/>
      </c:lineChart>
      <c:dateAx>
        <c:axId val="696664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6664880"/>
        <c:crosses val="autoZero"/>
        <c:auto val="1"/>
        <c:lblOffset val="100"/>
        <c:baseTimeUnit val="years"/>
      </c:dateAx>
      <c:valAx>
        <c:axId val="69666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6664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4936</c:v>
                </c:pt>
                <c:pt idx="1">
                  <c:v>7795</c:v>
                </c:pt>
                <c:pt idx="2">
                  <c:v>7539</c:v>
                </c:pt>
                <c:pt idx="3">
                  <c:v>5549</c:v>
                </c:pt>
                <c:pt idx="4">
                  <c:v>4675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5-4C92-A696-B693E2DFE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65664"/>
        <c:axId val="62372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85-4C92-A696-B693E2DFE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65664"/>
        <c:axId val="623722480"/>
      </c:lineChart>
      <c:dateAx>
        <c:axId val="69666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722480"/>
        <c:crosses val="autoZero"/>
        <c:auto val="1"/>
        <c:lblOffset val="100"/>
        <c:baseTimeUnit val="years"/>
      </c:dateAx>
      <c:valAx>
        <c:axId val="62372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666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37" zoomScale="70" zoomScaleNormal="70" zoomScaleSheetLayoutView="70" workbookViewId="0">
      <selection activeCell="ND49" sqref="ND49:NR64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福島町駐車場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304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232.2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301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337.1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266.60000000000002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244.2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323.8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342.9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304.8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276.2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252.4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56.9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66.7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70.3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62.5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4936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7795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7539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5549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4675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/dQFP1HgG95BJ4tYeEsUK4uXlOtAMGElU2di/QicrWuroHmXDPUlU2BHL2pVSMgwxOIqB6E/mjham7c5nLF4g==" saltValue="dkoY7JGmwndi1dd0AOTAD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>
      <c r="A6" s="49" t="s">
        <v>109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22</v>
      </c>
      <c r="H6" s="60" t="str">
        <f>SUBSTITUTE(H8,"　","")</f>
        <v>広島県広島市</v>
      </c>
      <c r="I6" s="60" t="str">
        <f t="shared" si="1"/>
        <v>福島町駐車場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公共施設</v>
      </c>
      <c r="T6" s="62" t="str">
        <f t="shared" si="1"/>
        <v>無</v>
      </c>
      <c r="U6" s="63">
        <f t="shared" si="1"/>
        <v>304</v>
      </c>
      <c r="V6" s="63">
        <f t="shared" si="1"/>
        <v>21</v>
      </c>
      <c r="W6" s="63">
        <f t="shared" si="1"/>
        <v>300</v>
      </c>
      <c r="X6" s="62" t="str">
        <f t="shared" si="1"/>
        <v>利用料金制</v>
      </c>
      <c r="Y6" s="64">
        <f>IF(Y8="-",NA(),Y8)</f>
        <v>232.2</v>
      </c>
      <c r="Z6" s="64">
        <f t="shared" ref="Z6:AH6" si="2">IF(Z8="-",NA(),Z8)</f>
        <v>301</v>
      </c>
      <c r="AA6" s="64">
        <f t="shared" si="2"/>
        <v>337.1</v>
      </c>
      <c r="AB6" s="64">
        <f t="shared" si="2"/>
        <v>266.60000000000002</v>
      </c>
      <c r="AC6" s="64">
        <f t="shared" si="2"/>
        <v>244.2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56.9</v>
      </c>
      <c r="BG6" s="64">
        <f t="shared" ref="BG6:BO6" si="5">IF(BG8="-",NA(),BG8)</f>
        <v>66.7</v>
      </c>
      <c r="BH6" s="64">
        <f t="shared" si="5"/>
        <v>70.3</v>
      </c>
      <c r="BI6" s="64">
        <f t="shared" si="5"/>
        <v>62.5</v>
      </c>
      <c r="BJ6" s="64">
        <f t="shared" si="5"/>
        <v>59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4936</v>
      </c>
      <c r="BR6" s="65">
        <f t="shared" ref="BR6:BZ6" si="6">IF(BR8="-",NA(),BR8)</f>
        <v>7795</v>
      </c>
      <c r="BS6" s="65">
        <f t="shared" si="6"/>
        <v>7539</v>
      </c>
      <c r="BT6" s="65">
        <f t="shared" si="6"/>
        <v>5549</v>
      </c>
      <c r="BU6" s="65">
        <f t="shared" si="6"/>
        <v>4675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323.8</v>
      </c>
      <c r="DL6" s="64">
        <f t="shared" ref="DL6:DT6" si="9">IF(DL8="-",NA(),DL8)</f>
        <v>342.9</v>
      </c>
      <c r="DM6" s="64">
        <f t="shared" si="9"/>
        <v>304.8</v>
      </c>
      <c r="DN6" s="64">
        <f t="shared" si="9"/>
        <v>276.2</v>
      </c>
      <c r="DO6" s="64">
        <f t="shared" si="9"/>
        <v>252.4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111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22</v>
      </c>
      <c r="H7" s="60" t="str">
        <f t="shared" si="10"/>
        <v>広島県　広島市</v>
      </c>
      <c r="I7" s="60" t="str">
        <f t="shared" si="10"/>
        <v>福島町駐車場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304</v>
      </c>
      <c r="V7" s="63">
        <f t="shared" si="10"/>
        <v>21</v>
      </c>
      <c r="W7" s="63">
        <f t="shared" si="10"/>
        <v>300</v>
      </c>
      <c r="X7" s="62" t="str">
        <f t="shared" si="10"/>
        <v>利用料金制</v>
      </c>
      <c r="Y7" s="64">
        <f>Y8</f>
        <v>232.2</v>
      </c>
      <c r="Z7" s="64">
        <f t="shared" ref="Z7:AH7" si="11">Z8</f>
        <v>301</v>
      </c>
      <c r="AA7" s="64">
        <f t="shared" si="11"/>
        <v>337.1</v>
      </c>
      <c r="AB7" s="64">
        <f t="shared" si="11"/>
        <v>266.60000000000002</v>
      </c>
      <c r="AC7" s="64">
        <f t="shared" si="11"/>
        <v>244.2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56.9</v>
      </c>
      <c r="BG7" s="64">
        <f t="shared" ref="BG7:BO7" si="14">BG8</f>
        <v>66.7</v>
      </c>
      <c r="BH7" s="64">
        <f t="shared" si="14"/>
        <v>70.3</v>
      </c>
      <c r="BI7" s="64">
        <f t="shared" si="14"/>
        <v>62.5</v>
      </c>
      <c r="BJ7" s="64">
        <f t="shared" si="14"/>
        <v>59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4936</v>
      </c>
      <c r="BR7" s="65">
        <f t="shared" ref="BR7:BZ7" si="15">BR8</f>
        <v>7795</v>
      </c>
      <c r="BS7" s="65">
        <f t="shared" si="15"/>
        <v>7539</v>
      </c>
      <c r="BT7" s="65">
        <f t="shared" si="15"/>
        <v>5549</v>
      </c>
      <c r="BU7" s="65">
        <f t="shared" si="15"/>
        <v>4675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323.8</v>
      </c>
      <c r="DL7" s="64">
        <f t="shared" ref="DL7:DT7" si="17">DL8</f>
        <v>342.9</v>
      </c>
      <c r="DM7" s="64">
        <f t="shared" si="17"/>
        <v>304.8</v>
      </c>
      <c r="DN7" s="64">
        <f t="shared" si="17"/>
        <v>276.2</v>
      </c>
      <c r="DO7" s="64">
        <f t="shared" si="17"/>
        <v>252.4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22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24</v>
      </c>
      <c r="S8" s="69" t="s">
        <v>123</v>
      </c>
      <c r="T8" s="69" t="s">
        <v>124</v>
      </c>
      <c r="U8" s="70">
        <v>304</v>
      </c>
      <c r="V8" s="70">
        <v>21</v>
      </c>
      <c r="W8" s="70">
        <v>300</v>
      </c>
      <c r="X8" s="69" t="s">
        <v>125</v>
      </c>
      <c r="Y8" s="71">
        <v>232.2</v>
      </c>
      <c r="Z8" s="71">
        <v>301</v>
      </c>
      <c r="AA8" s="71">
        <v>337.1</v>
      </c>
      <c r="AB8" s="71">
        <v>266.60000000000002</v>
      </c>
      <c r="AC8" s="71">
        <v>244.2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56.9</v>
      </c>
      <c r="BG8" s="71">
        <v>66.7</v>
      </c>
      <c r="BH8" s="71">
        <v>70.3</v>
      </c>
      <c r="BI8" s="71">
        <v>62.5</v>
      </c>
      <c r="BJ8" s="71">
        <v>59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4936</v>
      </c>
      <c r="BR8" s="72">
        <v>7795</v>
      </c>
      <c r="BS8" s="72">
        <v>7539</v>
      </c>
      <c r="BT8" s="73">
        <v>5549</v>
      </c>
      <c r="BU8" s="73">
        <v>4675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323.8</v>
      </c>
      <c r="DL8" s="71">
        <v>342.9</v>
      </c>
      <c r="DM8" s="71">
        <v>304.8</v>
      </c>
      <c r="DN8" s="71">
        <v>276.2</v>
      </c>
      <c r="DO8" s="71">
        <v>252.4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2019-01-30T07:42:48Z</cp:lastPrinted>
  <dcterms:created xsi:type="dcterms:W3CDTF">2018-12-07T10:34:48Z</dcterms:created>
  <dcterms:modified xsi:type="dcterms:W3CDTF">2019-02-05T02:57:37Z</dcterms:modified>
  <cp:category/>
</cp:coreProperties>
</file>