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F7/LLHgMEZfmqcVql8g8Epsk96ZzYp+5GGWzK/1lZzgdfr4N58USWeONPzbwN9qvAFuKJTzNKkuc6U/7Y4qfWQ==" workbookSaltValue="tcN3hKAD8N2SHZ+0LEs0C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IE76" i="4"/>
  <c r="BZ51" i="4"/>
  <c r="GQ30" i="4"/>
  <c r="BZ30" i="4"/>
  <c r="LT76" i="4"/>
  <c r="GQ51" i="4"/>
  <c r="LH30" i="4"/>
  <c r="BG30" i="4"/>
  <c r="LE76" i="4"/>
  <c r="BG51" i="4"/>
  <c r="AV76" i="4"/>
  <c r="KO51" i="4"/>
  <c r="KO30" i="4"/>
  <c r="FX30" i="4"/>
  <c r="FX51" i="4"/>
  <c r="HP76" i="4"/>
  <c r="HA76" i="4"/>
  <c r="AN51" i="4"/>
  <c r="FE30" i="4"/>
  <c r="AG76" i="4"/>
  <c r="FE51" i="4"/>
  <c r="AN30" i="4"/>
  <c r="JV51" i="4"/>
  <c r="KP76" i="4"/>
  <c r="JV30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<sst xmlns="http://schemas.openxmlformats.org/spreadsheetml/2006/main" count="287" uniqueCount="151">
  <si>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</si>
  <si>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</si>
  <si>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</si>
  <si>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</si>
  <si>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</si>
  <si>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</si>
  <si>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</si>
  <si>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</si>
  <si>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</si>
  <si>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</si>
  <si>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</si>
  <si>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</si>
  <si>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</si>
  <si>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</si>
  <si>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</si>
  <si>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</si>
  <si>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</si>
  <si>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</si>
  <si>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</si>
  <si>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</si>
  <si>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</si>
  <si>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</si>
  <si>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</si>
  <si>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</si>
  <si>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</si>
  <si>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</si>
  <si>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</si>
  <si>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</si>
  <si>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</si>
  <si>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</si>
  <si>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</si>
  <si>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</si>
  <si>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</si>
  <si>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</si>
  <si>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</si>
  <si>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</si>
  <si>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</si>
  <si>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</si>
  <si>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</si>
  <si>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</si>
  <si>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</si>
  <si>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</si>
  <si>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</si>
  <si>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</si>
  <si>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</si>
  <si>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</si>
  <si>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</si>
  <si>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</si>
  <si>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</si>
  <si>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</si>
  <si>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</si>
  <si>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</si>
  <si>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</si>
  <si>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</si>
  <si>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</si>
  <si>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</si>
  <si>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</si>
  <si>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</si>
  <si>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</si>
  <si>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</si>
  <si>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</si>
  <si>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</si>
  <si>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</si>
  <si>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</si>
  <si>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</si>
  <si>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</si>
  <si>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</si>
  <si>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</si>
  <si>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</si>
  <si>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</si>
  <si>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</si>
  <si>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</si>
  <si>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</si>
  <si>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</si>
  <si>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</si>
  <si>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</si>
  <si>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</si>
  <si>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</si>
  <si>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</si>
  <si>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</si>
  <si>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</si>
  <si>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</si>
  <si>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</si>
  <si>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</si>
  <si>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</si>
  <si>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</si>
  <si>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</si>
  <si>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</si>
  <si>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</si>
  <si>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</si>
  <si>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</si>
  <si>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</si>
  <si>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</si>
  <si>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</si>
  <si>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</si>
  <si>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</si>
  <si>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</si>
  <si>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</si>
  <si>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</si>
  <si>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</si>
  <si>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</si>
  <si>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</si>
  <si>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</si>
  <si>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</si>
  <si>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</si>
  <si>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</si>
  <si>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</si>
  <si>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</si>
  <si>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</si>
  <si>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</si>
  <si>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</si>
  <si>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</si>
  <si>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</si>
  <si>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</si>
  <si>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</si>
  <si>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</si>
  <si>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</si>
  <si>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</si>
  <si>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</si>
  <si>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</si>
  <si>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</si>
  <si>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</si>
  <si>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</si>
  <si>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</si>
  <si>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</si>
  <si>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</si>
  <si>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</si>
  <si>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</si>
  <si>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</si>
  <si>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</si>
  <si>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西観音町駐車場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</si>
  <si>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</si>
  <si>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</si>
  <si>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</si>
  <si>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</si>
  <si>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</si>
  <si>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</si>
  <si>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</si>
  <si>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</si>
  <si>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</si>
  <si>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</si>
  <si>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</si>
  <si>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</si>
  <si>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</si>
  <si>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</si>
  <si>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</si>
  <si>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</si>
  <si>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類似施設平均値と近い値となっており、営業総利益を確保しています。
⑤EBITDA
　類似施設平均値を下回っていますが、収益性を確保しています。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5">
      <t>チカ</t>
    </rPh>
    <rPh sb="126" eb="127">
      <t>アタイ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66" eb="168">
      <t>シタマワ</t>
    </rPh>
    <rPh sb="175" eb="178">
      <t>シュウエキセイ</t>
    </rPh>
    <rPh sb="179" eb="181">
      <t>カクホ</t>
    </rPh>
    <phoneticPr fontId="1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</si>
  <si>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</si>
  <si>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　収益性、稼働率共に安定した駐車場です。しかしながら、共に足踏み状態であることから、引き続き、利用促進策を検討し、利用者の声を反映させながら運営を推進していきます。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7" eb="28">
      <t>トモ</t>
    </rPh>
    <rPh sb="29" eb="30">
      <t>アシ</t>
    </rPh>
    <rPh sb="30" eb="31">
      <t>ブ</t>
    </rPh>
    <rPh sb="32" eb="34">
      <t>ジョウタイ</t>
    </rPh>
    <rPh sb="42" eb="43">
      <t>ヒ</t>
    </rPh>
    <rPh sb="44" eb="45">
      <t>ツヅ</t>
    </rPh>
    <rPh sb="47" eb="49">
      <t>リヨウ</t>
    </rPh>
    <rPh sb="49" eb="51">
      <t>ソクシン</t>
    </rPh>
    <rPh sb="51" eb="52">
      <t>サク</t>
    </rPh>
    <rPh sb="53" eb="55">
      <t>ケントウ</t>
    </rPh>
    <rPh sb="57" eb="60">
      <t>リヨウシャ</t>
    </rPh>
    <rPh sb="61" eb="62">
      <t>コエ</t>
    </rPh>
    <rPh sb="63" eb="65">
      <t>ハンエイ</t>
    </rPh>
    <rPh sb="70" eb="72">
      <t>ウンエイ</t>
    </rPh>
    <rPh sb="73" eb="75">
      <t>スイシン</t>
    </rPh>
    <phoneticPr fontId="15"/>
  </si>
  <si>
    <t>⑪稼働率
　類似施設平均値を上回っており、約２２０％を超えています。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1" eb="22">
      <t>ヤク</t>
    </rPh>
    <rPh sb="27" eb="28">
      <t>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</si>
</sst>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126.3</c:v>
                </c:pt>
                <c:pt idx="1">
                  <c:v>125.9</c:v>
                </c:pt>
                <c:pt idx="2">
                  <c:v>210.3</c:v>
                </c:pt>
                <c:pt idx="3">
                  <c:v>175.8</c:v>
                </c:pt>
                <c:pt idx="4">
                  <c:v>158.1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29-420E-849B-4616FF852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318928"/>
        <c:axId val="69231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29-420E-849B-4616FF852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318928"/>
        <c:axId val="692319320"/>
      </c:lineChart>
      <c:dateAx>
        <c:axId val="69231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319320"/>
        <c:crosses val="autoZero"/>
        <c:auto val="1"/>
        <c:lblOffset val="100"/>
        <c:baseTimeUnit val="years"/>
      </c:dateAx>
      <c:valAx>
        <c:axId val="69231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318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5C-4372-9147-44BAB742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320104"/>
        <c:axId val="69232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5C-4372-9147-44BAB742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320104"/>
        <c:axId val="692320496"/>
      </c:lineChart>
      <c:dateAx>
        <c:axId val="69232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320496"/>
        <c:crosses val="autoZero"/>
        <c:auto val="1"/>
        <c:lblOffset val="100"/>
        <c:baseTimeUnit val="years"/>
      </c:dateAx>
      <c:valAx>
        <c:axId val="69232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320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0B-4229-8F91-F568C4A3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219904"/>
        <c:axId val="69322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B-4229-8F91-F568C4A3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219904"/>
        <c:axId val="693220296"/>
      </c:lineChart>
      <c:dateAx>
        <c:axId val="69321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3220296"/>
        <c:crosses val="autoZero"/>
        <c:auto val="1"/>
        <c:lblOffset val="100"/>
        <c:baseTimeUnit val="years"/>
      </c:dateAx>
      <c:valAx>
        <c:axId val="69322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321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1A-4FBB-99D3-94595812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221080"/>
        <c:axId val="69198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1A-4FBB-99D3-94595812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221080"/>
        <c:axId val="691986544"/>
      </c:lineChart>
      <c:dateAx>
        <c:axId val="693221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986544"/>
        <c:crosses val="autoZero"/>
        <c:auto val="1"/>
        <c:lblOffset val="100"/>
        <c:baseTimeUnit val="years"/>
      </c:dateAx>
      <c:valAx>
        <c:axId val="69198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3221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92-4189-9ACE-302B2FDE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87328"/>
        <c:axId val="691987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92-4189-9ACE-302B2FDE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987328"/>
        <c:axId val="691987720"/>
      </c:lineChart>
      <c:dateAx>
        <c:axId val="69198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987720"/>
        <c:crosses val="autoZero"/>
        <c:auto val="1"/>
        <c:lblOffset val="100"/>
        <c:baseTimeUnit val="years"/>
      </c:dateAx>
      <c:valAx>
        <c:axId val="691987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1987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FF-403D-A309-C047EEAF4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711456"/>
        <c:axId val="692711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FF-403D-A309-C047EEAF4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711456"/>
        <c:axId val="692711848"/>
      </c:lineChart>
      <c:dateAx>
        <c:axId val="69271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711848"/>
        <c:crosses val="autoZero"/>
        <c:auto val="1"/>
        <c:lblOffset val="100"/>
        <c:baseTimeUnit val="years"/>
      </c:dateAx>
      <c:valAx>
        <c:axId val="692711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71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183.3</c:v>
                </c:pt>
                <c:pt idx="1">
                  <c:v>204.2</c:v>
                </c:pt>
                <c:pt idx="2">
                  <c:v>237.5</c:v>
                </c:pt>
                <c:pt idx="3">
                  <c:v>237.5</c:v>
                </c:pt>
                <c:pt idx="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20-4C29-ABB9-4143D5B4D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712632"/>
        <c:axId val="69271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20-4C29-ABB9-4143D5B4D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712632"/>
        <c:axId val="692713024"/>
      </c:lineChart>
      <c:dateAx>
        <c:axId val="692712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713024"/>
        <c:crosses val="autoZero"/>
        <c:auto val="1"/>
        <c:lblOffset val="100"/>
        <c:baseTimeUnit val="years"/>
      </c:dateAx>
      <c:valAx>
        <c:axId val="69271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712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20.8</c:v>
                </c:pt>
                <c:pt idx="1">
                  <c:v>20</c:v>
                </c:pt>
                <c:pt idx="2">
                  <c:v>52.4</c:v>
                </c:pt>
                <c:pt idx="3">
                  <c:v>43.1</c:v>
                </c:pt>
                <c:pt idx="4">
                  <c:v>36.700000000000003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72-49A8-AA78-A8F31DF7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101624"/>
        <c:axId val="69210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72-49A8-AA78-A8F31DF7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01624"/>
        <c:axId val="692102016"/>
      </c:lineChart>
      <c:dateAx>
        <c:axId val="692101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102016"/>
        <c:crosses val="autoZero"/>
        <c:auto val="1"/>
        <c:lblOffset val="100"/>
        <c:baseTimeUnit val="years"/>
      </c:dateAx>
      <c:valAx>
        <c:axId val="69210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101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1121</c:v>
                </c:pt>
                <c:pt idx="1">
                  <c:v>1111</c:v>
                </c:pt>
                <c:pt idx="2">
                  <c:v>4008</c:v>
                </c:pt>
                <c:pt idx="3">
                  <c:v>2885</c:v>
                </c:pt>
                <c:pt idx="4">
                  <c:v>2152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BB-4A96-BB15-BD8EA162C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102800"/>
        <c:axId val="62372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BB-4A96-BB15-BD8EA162C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02800"/>
        <c:axId val="623722480"/>
      </c:lineChart>
      <c:dateAx>
        <c:axId val="69210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3722480"/>
        <c:crosses val="autoZero"/>
        <c:auto val="1"/>
        <c:lblOffset val="100"/>
        <c:baseTimeUnit val="years"/>
      </c:dateAx>
      <c:valAx>
        <c:axId val="62372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102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66" sqref="ND66:NR82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西観音町駐車場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374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126.3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125.9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210.3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175.8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158.1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183.3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204.2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237.5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237.5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150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20.8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20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52.4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43.1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36.700000000000003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1121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1111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4008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2885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2152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24797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Bv9XyTEEvIi1Gz8ClycqH6ieGkdet4W+nmM6PWES+iXwhHpsN46Q4b8TXjwvGVCCLZCnXvJytT18GNHh+496A==" saltValue="57oUX8JhMCGZQMf4EW4d8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111</v>
      </c>
      <c r="AL5" s="59" t="s">
        <v>112</v>
      </c>
      <c r="AM5" s="59" t="s">
        <v>102</v>
      </c>
      <c r="AN5" s="59" t="s">
        <v>113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99</v>
      </c>
      <c r="AV5" s="59" t="s">
        <v>114</v>
      </c>
      <c r="AW5" s="59" t="s">
        <v>101</v>
      </c>
      <c r="AX5" s="59" t="s">
        <v>115</v>
      </c>
      <c r="AY5" s="59" t="s">
        <v>113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100</v>
      </c>
      <c r="BH5" s="59" t="s">
        <v>112</v>
      </c>
      <c r="BI5" s="59" t="s">
        <v>116</v>
      </c>
      <c r="BJ5" s="59" t="s">
        <v>117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118</v>
      </c>
      <c r="BR5" s="59" t="s">
        <v>111</v>
      </c>
      <c r="BS5" s="59" t="s">
        <v>119</v>
      </c>
      <c r="BT5" s="59" t="s">
        <v>120</v>
      </c>
      <c r="BU5" s="59" t="s">
        <v>103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118</v>
      </c>
      <c r="CC5" s="59" t="s">
        <v>100</v>
      </c>
      <c r="CD5" s="59" t="s">
        <v>119</v>
      </c>
      <c r="CE5" s="59" t="s">
        <v>120</v>
      </c>
      <c r="CF5" s="59" t="s">
        <v>117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121</v>
      </c>
      <c r="CP5" s="59" t="s">
        <v>100</v>
      </c>
      <c r="CQ5" s="59" t="s">
        <v>119</v>
      </c>
      <c r="CR5" s="59" t="s">
        <v>102</v>
      </c>
      <c r="CS5" s="59" t="s">
        <v>122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123</v>
      </c>
      <c r="DA5" s="59" t="s">
        <v>114</v>
      </c>
      <c r="DB5" s="59" t="s">
        <v>124</v>
      </c>
      <c r="DC5" s="59" t="s">
        <v>120</v>
      </c>
      <c r="DD5" s="59" t="s">
        <v>103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99</v>
      </c>
      <c r="DL5" s="59" t="s">
        <v>111</v>
      </c>
      <c r="DM5" s="59" t="s">
        <v>112</v>
      </c>
      <c r="DN5" s="59" t="s">
        <v>102</v>
      </c>
      <c r="DO5" s="59" t="s">
        <v>117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>
      <c r="A6" s="49" t="s">
        <v>125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23</v>
      </c>
      <c r="H6" s="60" t="str">
        <f>SUBSTITUTE(H8,"　","")</f>
        <v>広島県広島市</v>
      </c>
      <c r="I6" s="60" t="str">
        <f t="shared" si="1"/>
        <v>西観音町駐車場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23</v>
      </c>
      <c r="S6" s="62" t="str">
        <f t="shared" si="1"/>
        <v>公共施設</v>
      </c>
      <c r="T6" s="62" t="str">
        <f t="shared" si="1"/>
        <v>無</v>
      </c>
      <c r="U6" s="63">
        <f t="shared" si="1"/>
        <v>374</v>
      </c>
      <c r="V6" s="63">
        <f t="shared" si="1"/>
        <v>24</v>
      </c>
      <c r="W6" s="63">
        <f t="shared" si="1"/>
        <v>200</v>
      </c>
      <c r="X6" s="62" t="str">
        <f t="shared" si="1"/>
        <v>利用料金制</v>
      </c>
      <c r="Y6" s="64">
        <f>IF(Y8="-",NA(),Y8)</f>
        <v>126.3</v>
      </c>
      <c r="Z6" s="64">
        <f t="shared" ref="Z6:AH6" si="2">IF(Z8="-",NA(),Z8)</f>
        <v>125.9</v>
      </c>
      <c r="AA6" s="64">
        <f t="shared" si="2"/>
        <v>210.3</v>
      </c>
      <c r="AB6" s="64">
        <f t="shared" si="2"/>
        <v>175.8</v>
      </c>
      <c r="AC6" s="64">
        <f t="shared" si="2"/>
        <v>158.1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20.8</v>
      </c>
      <c r="BG6" s="64">
        <f t="shared" ref="BG6:BO6" si="5">IF(BG8="-",NA(),BG8)</f>
        <v>20</v>
      </c>
      <c r="BH6" s="64">
        <f t="shared" si="5"/>
        <v>52.4</v>
      </c>
      <c r="BI6" s="64">
        <f t="shared" si="5"/>
        <v>43.1</v>
      </c>
      <c r="BJ6" s="64">
        <f t="shared" si="5"/>
        <v>36.700000000000003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1121</v>
      </c>
      <c r="BR6" s="65">
        <f t="shared" ref="BR6:BZ6" si="6">IF(BR8="-",NA(),BR8)</f>
        <v>1111</v>
      </c>
      <c r="BS6" s="65">
        <f t="shared" si="6"/>
        <v>4008</v>
      </c>
      <c r="BT6" s="65">
        <f t="shared" si="6"/>
        <v>2885</v>
      </c>
      <c r="BU6" s="65">
        <f t="shared" si="6"/>
        <v>2152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126</v>
      </c>
      <c r="CM6" s="63">
        <f t="shared" ref="CM6:CN6" si="7">CM8</f>
        <v>0</v>
      </c>
      <c r="CN6" s="63">
        <f t="shared" si="7"/>
        <v>24797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183.3</v>
      </c>
      <c r="DL6" s="64">
        <f t="shared" ref="DL6:DT6" si="9">IF(DL8="-",NA(),DL8)</f>
        <v>204.2</v>
      </c>
      <c r="DM6" s="64">
        <f t="shared" si="9"/>
        <v>237.5</v>
      </c>
      <c r="DN6" s="64">
        <f t="shared" si="9"/>
        <v>237.5</v>
      </c>
      <c r="DO6" s="64">
        <f t="shared" si="9"/>
        <v>225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127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23</v>
      </c>
      <c r="H7" s="60" t="str">
        <f t="shared" si="10"/>
        <v>広島県　広島市</v>
      </c>
      <c r="I7" s="60" t="str">
        <f t="shared" si="10"/>
        <v>西観音町駐車場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374</v>
      </c>
      <c r="V7" s="63">
        <f t="shared" si="10"/>
        <v>24</v>
      </c>
      <c r="W7" s="63">
        <f t="shared" si="10"/>
        <v>200</v>
      </c>
      <c r="X7" s="62" t="str">
        <f t="shared" si="10"/>
        <v>利用料金制</v>
      </c>
      <c r="Y7" s="64">
        <f>Y8</f>
        <v>126.3</v>
      </c>
      <c r="Z7" s="64">
        <f t="shared" ref="Z7:AH7" si="11">Z8</f>
        <v>125.9</v>
      </c>
      <c r="AA7" s="64">
        <f t="shared" si="11"/>
        <v>210.3</v>
      </c>
      <c r="AB7" s="64">
        <f t="shared" si="11"/>
        <v>175.8</v>
      </c>
      <c r="AC7" s="64">
        <f t="shared" si="11"/>
        <v>158.1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20.8</v>
      </c>
      <c r="BG7" s="64">
        <f t="shared" ref="BG7:BO7" si="14">BG8</f>
        <v>20</v>
      </c>
      <c r="BH7" s="64">
        <f t="shared" si="14"/>
        <v>52.4</v>
      </c>
      <c r="BI7" s="64">
        <f t="shared" si="14"/>
        <v>43.1</v>
      </c>
      <c r="BJ7" s="64">
        <f t="shared" si="14"/>
        <v>36.700000000000003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1121</v>
      </c>
      <c r="BR7" s="65">
        <f t="shared" ref="BR7:BZ7" si="15">BR8</f>
        <v>1111</v>
      </c>
      <c r="BS7" s="65">
        <f t="shared" si="15"/>
        <v>4008</v>
      </c>
      <c r="BT7" s="65">
        <f t="shared" si="15"/>
        <v>2885</v>
      </c>
      <c r="BU7" s="65">
        <f t="shared" si="15"/>
        <v>2152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128</v>
      </c>
      <c r="CC7" s="64" t="s">
        <v>128</v>
      </c>
      <c r="CD7" s="64" t="s">
        <v>128</v>
      </c>
      <c r="CE7" s="64" t="s">
        <v>128</v>
      </c>
      <c r="CF7" s="64" t="s">
        <v>128</v>
      </c>
      <c r="CG7" s="64" t="s">
        <v>128</v>
      </c>
      <c r="CH7" s="64" t="s">
        <v>128</v>
      </c>
      <c r="CI7" s="64" t="s">
        <v>128</v>
      </c>
      <c r="CJ7" s="64" t="s">
        <v>128</v>
      </c>
      <c r="CK7" s="64" t="s">
        <v>126</v>
      </c>
      <c r="CL7" s="61"/>
      <c r="CM7" s="63">
        <f>CM8</f>
        <v>0</v>
      </c>
      <c r="CN7" s="63">
        <f>CN8</f>
        <v>24797</v>
      </c>
      <c r="CO7" s="64" t="s">
        <v>128</v>
      </c>
      <c r="CP7" s="64" t="s">
        <v>128</v>
      </c>
      <c r="CQ7" s="64" t="s">
        <v>128</v>
      </c>
      <c r="CR7" s="64" t="s">
        <v>128</v>
      </c>
      <c r="CS7" s="64" t="s">
        <v>128</v>
      </c>
      <c r="CT7" s="64" t="s">
        <v>128</v>
      </c>
      <c r="CU7" s="64" t="s">
        <v>128</v>
      </c>
      <c r="CV7" s="64" t="s">
        <v>128</v>
      </c>
      <c r="CW7" s="64" t="s">
        <v>128</v>
      </c>
      <c r="CX7" s="64" t="s">
        <v>126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183.3</v>
      </c>
      <c r="DL7" s="64">
        <f t="shared" ref="DL7:DT7" si="17">DL8</f>
        <v>204.2</v>
      </c>
      <c r="DM7" s="64">
        <f t="shared" si="17"/>
        <v>237.5</v>
      </c>
      <c r="DN7" s="64">
        <f t="shared" si="17"/>
        <v>237.5</v>
      </c>
      <c r="DO7" s="64">
        <f t="shared" si="17"/>
        <v>225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23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8" t="s">
        <v>136</v>
      </c>
      <c r="P8" s="69" t="s">
        <v>137</v>
      </c>
      <c r="Q8" s="69" t="s">
        <v>138</v>
      </c>
      <c r="R8" s="70">
        <v>23</v>
      </c>
      <c r="S8" s="69" t="s">
        <v>139</v>
      </c>
      <c r="T8" s="69" t="s">
        <v>140</v>
      </c>
      <c r="U8" s="70">
        <v>374</v>
      </c>
      <c r="V8" s="70">
        <v>24</v>
      </c>
      <c r="W8" s="70">
        <v>200</v>
      </c>
      <c r="X8" s="69" t="s">
        <v>141</v>
      </c>
      <c r="Y8" s="71">
        <v>126.3</v>
      </c>
      <c r="Z8" s="71">
        <v>125.9</v>
      </c>
      <c r="AA8" s="71">
        <v>210.3</v>
      </c>
      <c r="AB8" s="71">
        <v>175.8</v>
      </c>
      <c r="AC8" s="71">
        <v>158.1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20.8</v>
      </c>
      <c r="BG8" s="71">
        <v>20</v>
      </c>
      <c r="BH8" s="71">
        <v>52.4</v>
      </c>
      <c r="BI8" s="71">
        <v>43.1</v>
      </c>
      <c r="BJ8" s="71">
        <v>36.700000000000003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1121</v>
      </c>
      <c r="BR8" s="72">
        <v>1111</v>
      </c>
      <c r="BS8" s="72">
        <v>4008</v>
      </c>
      <c r="BT8" s="73">
        <v>2885</v>
      </c>
      <c r="BU8" s="73">
        <v>2152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133</v>
      </c>
      <c r="CC8" s="71" t="s">
        <v>133</v>
      </c>
      <c r="CD8" s="71" t="s">
        <v>133</v>
      </c>
      <c r="CE8" s="71" t="s">
        <v>133</v>
      </c>
      <c r="CF8" s="71" t="s">
        <v>133</v>
      </c>
      <c r="CG8" s="71" t="s">
        <v>133</v>
      </c>
      <c r="CH8" s="71" t="s">
        <v>133</v>
      </c>
      <c r="CI8" s="71" t="s">
        <v>133</v>
      </c>
      <c r="CJ8" s="71" t="s">
        <v>133</v>
      </c>
      <c r="CK8" s="71" t="s">
        <v>133</v>
      </c>
      <c r="CL8" s="68" t="s">
        <v>133</v>
      </c>
      <c r="CM8" s="70">
        <v>0</v>
      </c>
      <c r="CN8" s="70">
        <v>24797</v>
      </c>
      <c r="CO8" s="71" t="s">
        <v>133</v>
      </c>
      <c r="CP8" s="71" t="s">
        <v>133</v>
      </c>
      <c r="CQ8" s="71" t="s">
        <v>133</v>
      </c>
      <c r="CR8" s="71" t="s">
        <v>133</v>
      </c>
      <c r="CS8" s="71" t="s">
        <v>133</v>
      </c>
      <c r="CT8" s="71" t="s">
        <v>133</v>
      </c>
      <c r="CU8" s="71" t="s">
        <v>133</v>
      </c>
      <c r="CV8" s="71" t="s">
        <v>133</v>
      </c>
      <c r="CW8" s="71" t="s">
        <v>133</v>
      </c>
      <c r="CX8" s="71" t="s">
        <v>133</v>
      </c>
      <c r="CY8" s="68" t="s">
        <v>133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183.3</v>
      </c>
      <c r="DL8" s="71">
        <v>204.2</v>
      </c>
      <c r="DM8" s="71">
        <v>237.5</v>
      </c>
      <c r="DN8" s="71">
        <v>237.5</v>
      </c>
      <c r="DO8" s="71">
        <v>225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142</v>
      </c>
      <c r="C10" s="78" t="s">
        <v>143</v>
      </c>
      <c r="D10" s="78" t="s">
        <v>144</v>
      </c>
      <c r="E10" s="78" t="s">
        <v>145</v>
      </c>
      <c r="F10" s="78" t="s">
        <v>146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2019-01-30T07:44:18Z</cp:lastPrinted>
  <dcterms:created xsi:type="dcterms:W3CDTF">2018-12-07T10:34:49Z</dcterms:created>
  <dcterms:modified xsi:type="dcterms:W3CDTF">2019-02-05T02:58:11Z</dcterms:modified>
  <cp:category/>
</cp:coreProperties>
</file>