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Ｄ\☆☆企業（担当者用）H26～\00 照会・回答・通知\H30\02 照会\02 下半期\190201〆 【依頼】公営企業に係る経営比較分析表（平成29年度決算）の分析等について\03 局回答\【法非適】漁業集落\"/>
    </mc:Choice>
  </mc:AlternateContent>
  <workbookProtection workbookAlgorithmName="SHA-512" workbookHashValue="ovs3SYp9GhUIq/HM0TFaAl7ik2OaArFbD3MgnjREc82Yk/nixZOWCc/zwfwZoC7iZXFGRTyS3VQ5WgodHmjrIg==" workbookSaltValue="IkiCnGQ8k3JyZvi1Dt4zt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<sst xmlns="http://schemas.openxmlformats.org/spreadsheetml/2006/main" count="240" uniqueCount="125">
  <si>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</si>
  <si>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</si>
  <si>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</si>
  <si>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</si>
  <si>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</si>
  <si>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</si>
  <si>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</si>
  <si>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</si>
  <si>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</si>
  <si>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</si>
  <si>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</si>
  <si>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</si>
  <si>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</si>
  <si>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</si>
  <si>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</si>
  <si>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</si>
  <si>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</si>
  <si>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</si>
  <si>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</si>
  <si>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</si>
  <si>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</si>
  <si>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</si>
  <si>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</si>
  <si>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</si>
  <si>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</si>
  <si>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</si>
  <si>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</si>
  <si>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</si>
  <si>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</si>
  <si>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</si>
  <si>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</si>
  <si>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</si>
  <si>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</si>
  <si>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</si>
  <si>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</si>
  <si>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</si>
  <si>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</si>
  <si>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</si>
  <si>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</si>
  <si>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</si>
  <si>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</si>
  <si>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</si>
  <si>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</si>
  <si>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</si>
  <si>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</si>
  <si>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</si>
  <si>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</si>
  <si>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</si>
  <si>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</si>
  <si>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</si>
  <si>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</si>
  <si>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</si>
  <si>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</si>
  <si>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</si>
  <si>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</si>
  <si>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</si>
  <si>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</si>
  <si>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</si>
  <si>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</si>
  <si>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</si>
  <si>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</si>
  <si>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</si>
  <si>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</si>
  <si>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</si>
  <si>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</si>
  <si>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</si>
  <si>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</si>
  <si>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</si>
  <si>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</si>
  <si>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</si>
  <si>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</si>
  <si>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</si>
  <si>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</si>
  <si>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</si>
  <si>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</si>
  <si>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</si>
  <si>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</si>
  <si>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</si>
  <si>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</si>
  <si>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</si>
  <si>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</si>
  <si>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</si>
  <si>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</si>
  <si>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</si>
  <si>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</si>
  <si>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</si>
  <si>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</si>
  <si>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</si>
  <si>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</si>
  <si>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</si>
  <si>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</si>
  <si>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</si>
  <si>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</si>
  <si>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</si>
  <si>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</si>
  <si>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</si>
  <si>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</si>
  <si>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</si>
  <si>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</si>
  <si>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</si>
  <si>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</si>
  <si>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</si>
  <si>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</si>
  <si>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</si>
  <si>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</si>
  <si>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</si>
  <si>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</si>
  <si>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</si>
  <si>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</si>
  <si>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</si>
  <si>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</si>
  <si>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</si>
  <si>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</si>
  <si>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</si>
  <si>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</si>
  <si>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</si>
  <si>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</si>
  <si>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</si>
  <si>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</si>
  <si>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</si>
  <si>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</si>
  <si>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</si>
  <si>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本市の集落排水施設は、整備後１０年以上経過しており、設備全般の老朽化が著しくなっています。
　施設の適正な運転と長寿命化を図るため平成２６年度から平２８年度にかけて、劣化している排水管路や終末処理施設の更新工事を行いました。</t>
    <phoneticPr fontId="4"/>
  </si>
  <si>
    <t>　経営改善にあたっては、適正な料金収入の確保が必要となりますが、本事業の使用料は、「①公共下水道と同一の目的、同一の行政サービスであるため公共下水道より使用料が高額になると、利用者の理解を得難く、同一行政サービスの地域間格差が生じることで、市民に不公平感を与える。②上水道事業においても、本土・離島の区別なく同一料金となっている。」等の理由により、本土の下水道料金と同一料金としており、本事業分のみの単独値上げは困難です。
　よって、老朽化した施設の機能を保全し、ランニングコストの低減化や施設の長寿命化を図ることが経営改善に繋がるものと考えます。</t>
    <phoneticPr fontId="4"/>
  </si>
  <si>
    <t xml:space="preserve">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います。
　収益的収支比率については、経年で比較すると、平成２６年度を境に右肩下がりになっており、恒常的に１００％を下回っています。
　債務残高については、平成２６年度から更新工事に着工したため比率が高くなり、平成２９年度はやや減少しましたが、全国平均を大きく上回っています。
　逆に料金水準の適切性では、料金収入が低いため全国平均を大きく下回っています。また、汚水処理原価は全国平均に比べ高くなっています。</t>
    <rPh sb="211" eb="213">
      <t>ヘイセイ</t>
    </rPh>
    <rPh sb="215" eb="217">
      <t>ネンド</t>
    </rPh>
    <rPh sb="220" eb="222">
      <t>ゲンショウ</t>
    </rPh>
    <rPh sb="291" eb="293">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</si>
</sst>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C-4219-BEE0-BB566E100F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9C0C-4219-BEE0-BB566E100F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32.880000000000003</c:v>
                </c:pt>
                <c:pt idx="1">
                  <c:v>33.33</c:v>
                </c:pt>
                <c:pt idx="2">
                  <c:v>33.33</c:v>
                </c:pt>
                <c:pt idx="3">
                  <c:v>32.43</c:v>
                </c:pt>
                <c:pt idx="4">
                  <c:v>28.83</c:v>
                </c:pt>
              </c:numCache>
            </c:numRef>
          </c:val>
          <c:extLst>
            <c:ext xmlns:c16="http://schemas.microsoft.com/office/drawing/2014/chart" uri="{C3380CC4-5D6E-409C-BE32-E72D297353CC}">
              <c16:uniqueId val="{00000000-9282-42FD-A0DD-ECAA7A344A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9282-42FD-A0DD-ECAA7A344A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99.69</c:v>
                </c:pt>
                <c:pt idx="1">
                  <c:v>99.68</c:v>
                </c:pt>
                <c:pt idx="2">
                  <c:v>99.66</c:v>
                </c:pt>
                <c:pt idx="3">
                  <c:v>99.64</c:v>
                </c:pt>
                <c:pt idx="4">
                  <c:v>100</c:v>
                </c:pt>
              </c:numCache>
            </c:numRef>
          </c:val>
          <c:extLst>
            <c:ext xmlns:c16="http://schemas.microsoft.com/office/drawing/2014/chart" uri="{C3380CC4-5D6E-409C-BE32-E72D297353CC}">
              <c16:uniqueId val="{00000000-0666-4239-88F2-55ACE81294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0666-4239-88F2-55ACE81294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81.39</c:v>
                </c:pt>
                <c:pt idx="1">
                  <c:v>88.71</c:v>
                </c:pt>
                <c:pt idx="2">
                  <c:v>86.04</c:v>
                </c:pt>
                <c:pt idx="3">
                  <c:v>78.27</c:v>
                </c:pt>
                <c:pt idx="4">
                  <c:v>66.349999999999994</c:v>
                </c:pt>
              </c:numCache>
            </c:numRef>
          </c:val>
          <c:extLst>
            <c:ext xmlns:c16="http://schemas.microsoft.com/office/drawing/2014/chart" uri="{C3380CC4-5D6E-409C-BE32-E72D297353CC}">
              <c16:uniqueId val="{00000000-1F9C-4FFC-AD24-5AA36F38A8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C-4FFC-AD24-5AA36F38A8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79-4133-88D6-C83062C120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79-4133-88D6-C83062C120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C-4E1B-AAC3-1C9D1159A2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C-4E1B-AAC3-1C9D1159A2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1-4E88-BF37-CB48CA121C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1-4E88-BF37-CB48CA121C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4-432C-8EB9-57848C3FF2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4-432C-8EB9-57848C3FF2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4553.8500000000004</c:v>
                </c:pt>
                <c:pt idx="1">
                  <c:v>4431.24</c:v>
                </c:pt>
                <c:pt idx="2">
                  <c:v>5919.5</c:v>
                </c:pt>
                <c:pt idx="3">
                  <c:v>7141.97</c:v>
                </c:pt>
                <c:pt idx="4">
                  <c:v>6751.52</c:v>
                </c:pt>
              </c:numCache>
            </c:numRef>
          </c:val>
          <c:extLst>
            <c:ext xmlns:c16="http://schemas.microsoft.com/office/drawing/2014/chart" uri="{C3380CC4-5D6E-409C-BE32-E72D297353CC}">
              <c16:uniqueId val="{00000000-D0D1-4993-B6CF-3DFEE4B7D0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D0D1-4993-B6CF-3DFEE4B7D0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12.53</c:v>
                </c:pt>
                <c:pt idx="1">
                  <c:v>14.21</c:v>
                </c:pt>
                <c:pt idx="2">
                  <c:v>12.77</c:v>
                </c:pt>
                <c:pt idx="3">
                  <c:v>23.84</c:v>
                </c:pt>
                <c:pt idx="4">
                  <c:v>17.920000000000002</c:v>
                </c:pt>
              </c:numCache>
            </c:numRef>
          </c:val>
          <c:extLst>
            <c:ext xmlns:c16="http://schemas.microsoft.com/office/drawing/2014/chart" uri="{C3380CC4-5D6E-409C-BE32-E72D297353CC}">
              <c16:uniqueId val="{00000000-948B-4D2F-A6F3-9A76ED0706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948B-4D2F-A6F3-9A76ED0706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1003.01</c:v>
                </c:pt>
                <c:pt idx="1">
                  <c:v>924.75</c:v>
                </c:pt>
                <c:pt idx="2">
                  <c:v>1019.36</c:v>
                </c:pt>
                <c:pt idx="3">
                  <c:v>589.6</c:v>
                </c:pt>
                <c:pt idx="4">
                  <c:v>765.45</c:v>
                </c:pt>
              </c:numCache>
            </c:numRef>
          </c:val>
          <c:extLst>
            <c:ext xmlns:c16="http://schemas.microsoft.com/office/drawing/2014/chart" uri="{C3380CC4-5D6E-409C-BE32-E72D297353CC}">
              <c16:uniqueId val="{00000000-DC37-4FCE-9C08-10ACD06EEE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DC37-4FCE-9C08-10ACD06EEE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29" sqref="BJ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福岡県　北九州市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961024</v>
      </c>
      <c r="AM8" s="49"/>
      <c r="AN8" s="49"/>
      <c r="AO8" s="49"/>
      <c r="AP8" s="49"/>
      <c r="AQ8" s="49"/>
      <c r="AR8" s="49"/>
      <c r="AS8" s="49"/>
      <c r="AT8" s="44">
        <f>データ!T6</f>
        <v>491.95</v>
      </c>
      <c r="AU8" s="44"/>
      <c r="AV8" s="44"/>
      <c r="AW8" s="44"/>
      <c r="AX8" s="44"/>
      <c r="AY8" s="44"/>
      <c r="AZ8" s="44"/>
      <c r="BA8" s="44"/>
      <c r="BB8" s="44">
        <f>データ!U6</f>
        <v>1953.5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0.03</v>
      </c>
      <c r="Q10" s="44"/>
      <c r="R10" s="44"/>
      <c r="S10" s="44"/>
      <c r="T10" s="44"/>
      <c r="U10" s="44"/>
      <c r="V10" s="44"/>
      <c r="W10" s="44">
        <f>データ!Q6</f>
        <v>95.91</v>
      </c>
      <c r="X10" s="44"/>
      <c r="Y10" s="44"/>
      <c r="Z10" s="44"/>
      <c r="AA10" s="44"/>
      <c r="AB10" s="44"/>
      <c r="AC10" s="44"/>
      <c r="AD10" s="49">
        <f>データ!R6</f>
        <v>2207</v>
      </c>
      <c r="AE10" s="49"/>
      <c r="AF10" s="49"/>
      <c r="AG10" s="49"/>
      <c r="AH10" s="49"/>
      <c r="AI10" s="49"/>
      <c r="AJ10" s="49"/>
      <c r="AK10" s="2"/>
      <c r="AL10" s="49">
        <f>データ!V6</f>
        <v>269</v>
      </c>
      <c r="AM10" s="49"/>
      <c r="AN10" s="49"/>
      <c r="AO10" s="49"/>
      <c r="AP10" s="49"/>
      <c r="AQ10" s="49"/>
      <c r="AR10" s="49"/>
      <c r="AS10" s="49"/>
      <c r="AT10" s="44">
        <f>データ!W6</f>
        <v>0.02</v>
      </c>
      <c r="AU10" s="44"/>
      <c r="AV10" s="44"/>
      <c r="AW10" s="44"/>
      <c r="AX10" s="44"/>
      <c r="AY10" s="44"/>
      <c r="AZ10" s="44"/>
      <c r="BA10" s="44"/>
      <c r="BB10" s="44">
        <f>データ!X6</f>
        <v>13450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PSJVdmg04F5GN3vIlZWfl0HB51avy1A6a5Z3Y1D96z4qgxvXqllKDqoGFi9H/BGAZnfE2yR30NI5ANb4xsvYEQ==" saltValue="s05X/FzYedvqJtRFWfjNc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401005</v>
      </c>
      <c r="D6" s="32">
        <f t="shared" si="3"/>
        <v>47</v>
      </c>
      <c r="E6" s="32">
        <f t="shared" si="3"/>
        <v>17</v>
      </c>
      <c r="F6" s="32">
        <f t="shared" si="3"/>
        <v>6</v>
      </c>
      <c r="G6" s="32">
        <f t="shared" si="3"/>
        <v>0</v>
      </c>
      <c r="H6" s="32" t="str">
        <f t="shared" si="3"/>
        <v>福岡県　北九州市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0.03</v>
      </c>
      <c r="Q6" s="33">
        <f t="shared" si="3"/>
        <v>95.91</v>
      </c>
      <c r="R6" s="33">
        <f t="shared" si="3"/>
        <v>2207</v>
      </c>
      <c r="S6" s="33">
        <f t="shared" si="3"/>
        <v>961024</v>
      </c>
      <c r="T6" s="33">
        <f t="shared" si="3"/>
        <v>491.95</v>
      </c>
      <c r="U6" s="33">
        <f t="shared" si="3"/>
        <v>1953.5</v>
      </c>
      <c r="V6" s="33">
        <f t="shared" si="3"/>
        <v>269</v>
      </c>
      <c r="W6" s="33">
        <f t="shared" si="3"/>
        <v>0.02</v>
      </c>
      <c r="X6" s="33">
        <f t="shared" si="3"/>
        <v>13450</v>
      </c>
      <c r="Y6" s="34">
        <f>IF(Y7="",NA(),Y7)</f>
        <v>81.39</v>
      </c>
      <c r="Z6" s="34">
        <f t="shared" ref="Z6:AH6" si="4">IF(Z7="",NA(),Z7)</f>
        <v>88.71</v>
      </c>
      <c r="AA6" s="34">
        <f t="shared" si="4"/>
        <v>86.04</v>
      </c>
      <c r="AB6" s="34">
        <f t="shared" si="4"/>
        <v>78.27</v>
      </c>
      <c r="AC6" s="34">
        <f t="shared" si="4"/>
        <v>66.349999999999994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4553.8500000000004</v>
      </c>
      <c r="BG6" s="34">
        <f t="shared" ref="BG6:BO6" si="7">IF(BG7="",NA(),BG7)</f>
        <v>4431.24</v>
      </c>
      <c r="BH6" s="34">
        <f t="shared" si="7"/>
        <v>5919.5</v>
      </c>
      <c r="BI6" s="34">
        <f t="shared" si="7"/>
        <v>7141.97</v>
      </c>
      <c r="BJ6" s="34">
        <f t="shared" si="7"/>
        <v>6751.52</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12.53</v>
      </c>
      <c r="BR6" s="34">
        <f t="shared" ref="BR6:BZ6" si="8">IF(BR7="",NA(),BR7)</f>
        <v>14.21</v>
      </c>
      <c r="BS6" s="34">
        <f t="shared" si="8"/>
        <v>12.77</v>
      </c>
      <c r="BT6" s="34">
        <f t="shared" si="8"/>
        <v>23.84</v>
      </c>
      <c r="BU6" s="34">
        <f t="shared" si="8"/>
        <v>17.920000000000002</v>
      </c>
      <c r="BV6" s="34">
        <f t="shared" si="8"/>
        <v>35.049999999999997</v>
      </c>
      <c r="BW6" s="34">
        <f t="shared" si="8"/>
        <v>33.86</v>
      </c>
      <c r="BX6" s="34">
        <f t="shared" si="8"/>
        <v>43.13</v>
      </c>
      <c r="BY6" s="34">
        <f t="shared" si="8"/>
        <v>46.26</v>
      </c>
      <c r="BZ6" s="34">
        <f t="shared" si="8"/>
        <v>45.81</v>
      </c>
      <c r="CA6" s="33" t="str">
        <f>IF(CA7="","",IF(CA7="-","【-】","【"&amp;SUBSTITUTE(TEXT(CA7,"#,##0.00"),"-","△")&amp;"】"))</f>
        <v>【47.34】</v>
      </c>
      <c r="CB6" s="34">
        <f>IF(CB7="",NA(),CB7)</f>
        <v>1003.01</v>
      </c>
      <c r="CC6" s="34">
        <f t="shared" ref="CC6:CK6" si="9">IF(CC7="",NA(),CC7)</f>
        <v>924.75</v>
      </c>
      <c r="CD6" s="34">
        <f t="shared" si="9"/>
        <v>1019.36</v>
      </c>
      <c r="CE6" s="34">
        <f t="shared" si="9"/>
        <v>589.6</v>
      </c>
      <c r="CF6" s="34">
        <f t="shared" si="9"/>
        <v>765.45</v>
      </c>
      <c r="CG6" s="34">
        <f t="shared" si="9"/>
        <v>463.38</v>
      </c>
      <c r="CH6" s="34">
        <f t="shared" si="9"/>
        <v>510.15</v>
      </c>
      <c r="CI6" s="34">
        <f t="shared" si="9"/>
        <v>392.03</v>
      </c>
      <c r="CJ6" s="34">
        <f t="shared" si="9"/>
        <v>376.4</v>
      </c>
      <c r="CK6" s="34">
        <f t="shared" si="9"/>
        <v>383.92</v>
      </c>
      <c r="CL6" s="33" t="str">
        <f>IF(CL7="","",IF(CL7="-","【-】","【"&amp;SUBSTITUTE(TEXT(CL7,"#,##0.00"),"-","△")&amp;"】"))</f>
        <v>【360.30】</v>
      </c>
      <c r="CM6" s="34">
        <f>IF(CM7="",NA(),CM7)</f>
        <v>32.880000000000003</v>
      </c>
      <c r="CN6" s="34">
        <f t="shared" ref="CN6:CV6" si="10">IF(CN7="",NA(),CN7)</f>
        <v>33.33</v>
      </c>
      <c r="CO6" s="34">
        <f t="shared" si="10"/>
        <v>33.33</v>
      </c>
      <c r="CP6" s="34">
        <f t="shared" si="10"/>
        <v>32.43</v>
      </c>
      <c r="CQ6" s="34">
        <f t="shared" si="10"/>
        <v>28.83</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99.69</v>
      </c>
      <c r="CY6" s="34">
        <f t="shared" ref="CY6:DG6" si="11">IF(CY7="",NA(),CY7)</f>
        <v>99.68</v>
      </c>
      <c r="CZ6" s="34">
        <f t="shared" si="11"/>
        <v>99.66</v>
      </c>
      <c r="DA6" s="34">
        <f t="shared" si="11"/>
        <v>99.64</v>
      </c>
      <c r="DB6" s="34">
        <f t="shared" si="11"/>
        <v>100</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401005</v>
      </c>
      <c r="D7" s="36">
        <v>47</v>
      </c>
      <c r="E7" s="36">
        <v>17</v>
      </c>
      <c r="F7" s="36">
        <v>6</v>
      </c>
      <c r="G7" s="36">
        <v>0</v>
      </c>
      <c r="H7" s="36" t="s">
        <v>109</v>
      </c>
      <c r="I7" s="36" t="s">
        <v>110</v>
      </c>
      <c r="J7" s="36" t="s">
        <v>111</v>
      </c>
      <c r="K7" s="36" t="s">
        <v>112</v>
      </c>
      <c r="L7" s="36" t="s">
        <v>113</v>
      </c>
      <c r="M7" s="36" t="s">
        <v>114</v>
      </c>
      <c r="N7" s="37" t="s">
        <v>115</v>
      </c>
      <c r="O7" s="37" t="s">
        <v>116</v>
      </c>
      <c r="P7" s="37">
        <v>0.03</v>
      </c>
      <c r="Q7" s="37">
        <v>95.91</v>
      </c>
      <c r="R7" s="37">
        <v>2207</v>
      </c>
      <c r="S7" s="37">
        <v>961024</v>
      </c>
      <c r="T7" s="37">
        <v>491.95</v>
      </c>
      <c r="U7" s="37">
        <v>1953.5</v>
      </c>
      <c r="V7" s="37">
        <v>269</v>
      </c>
      <c r="W7" s="37">
        <v>0.02</v>
      </c>
      <c r="X7" s="37">
        <v>13450</v>
      </c>
      <c r="Y7" s="37">
        <v>81.39</v>
      </c>
      <c r="Z7" s="37">
        <v>88.71</v>
      </c>
      <c r="AA7" s="37">
        <v>86.04</v>
      </c>
      <c r="AB7" s="37">
        <v>78.27</v>
      </c>
      <c r="AC7" s="37">
        <v>66.349999999999994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4553.8500000000004</v>
      </c>
      <c r="BG7" s="37">
        <v>4431.24</v>
      </c>
      <c r="BH7" s="37">
        <v>5919.5</v>
      </c>
      <c r="BI7" s="37">
        <v>7141.97</v>
      </c>
      <c r="BJ7" s="37">
        <v>6751.52</v>
      </c>
      <c r="BK7" s="37">
        <v>1716.47</v>
      </c>
      <c r="BL7" s="37">
        <v>1741.94</v>
      </c>
      <c r="BM7" s="37">
        <v>1029.24</v>
      </c>
      <c r="BN7" s="37">
        <v>1063.93</v>
      </c>
      <c r="BO7" s="37">
        <v>1060.8599999999999</v>
      </c>
      <c r="BP7" s="37">
        <v>920.42</v>
      </c>
      <c r="BQ7" s="37">
        <v>12.53</v>
      </c>
      <c r="BR7" s="37">
        <v>14.21</v>
      </c>
      <c r="BS7" s="37">
        <v>12.77</v>
      </c>
      <c r="BT7" s="37">
        <v>23.84</v>
      </c>
      <c r="BU7" s="37">
        <v>17.920000000000002</v>
      </c>
      <c r="BV7" s="37">
        <v>35.049999999999997</v>
      </c>
      <c r="BW7" s="37">
        <v>33.86</v>
      </c>
      <c r="BX7" s="37">
        <v>43.13</v>
      </c>
      <c r="BY7" s="37">
        <v>46.26</v>
      </c>
      <c r="BZ7" s="37">
        <v>45.81</v>
      </c>
      <c r="CA7" s="37">
        <v>47.34</v>
      </c>
      <c r="CB7" s="37">
        <v>1003.01</v>
      </c>
      <c r="CC7" s="37">
        <v>924.75</v>
      </c>
      <c r="CD7" s="37">
        <v>1019.36</v>
      </c>
      <c r="CE7" s="37">
        <v>589.6</v>
      </c>
      <c r="CF7" s="37">
        <v>765.45</v>
      </c>
      <c r="CG7" s="37">
        <v>463.38</v>
      </c>
      <c r="CH7" s="37">
        <v>510.15</v>
      </c>
      <c r="CI7" s="37">
        <v>392.03</v>
      </c>
      <c r="CJ7" s="37">
        <v>376.4</v>
      </c>
      <c r="CK7" s="37">
        <v>383.92</v>
      </c>
      <c r="CL7" s="37">
        <v>360.3</v>
      </c>
      <c r="CM7" s="37">
        <v>32.880000000000003</v>
      </c>
      <c r="CN7" s="37">
        <v>33.33</v>
      </c>
      <c r="CO7" s="37">
        <v>33.33</v>
      </c>
      <c r="CP7" s="37">
        <v>32.43</v>
      </c>
      <c r="CQ7" s="37">
        <v>28.83</v>
      </c>
      <c r="CR7" s="37">
        <v>31.37</v>
      </c>
      <c r="CS7" s="37">
        <v>29.86</v>
      </c>
      <c r="CT7" s="37">
        <v>35.64</v>
      </c>
      <c r="CU7" s="37">
        <v>33.729999999999997</v>
      </c>
      <c r="CV7" s="37">
        <v>33.21</v>
      </c>
      <c r="CW7" s="37">
        <v>34.06</v>
      </c>
      <c r="CX7" s="37">
        <v>99.69</v>
      </c>
      <c r="CY7" s="37">
        <v>99.68</v>
      </c>
      <c r="CZ7" s="37">
        <v>99.66</v>
      </c>
      <c r="DA7" s="37">
        <v>99.64</v>
      </c>
      <c r="DB7" s="37">
        <v>100</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若松</cp:lastModifiedBy>
  <cp:lastPrinted>2019-01-18T08:45:16Z</cp:lastPrinted>
  <dcterms:created xsi:type="dcterms:W3CDTF">2018-12-03T09:34:20Z</dcterms:created>
  <dcterms:modified xsi:type="dcterms:W3CDTF">2019-01-29T12:30:36Z</dcterms:modified>
  <cp:category/>
</cp:coreProperties>
</file>