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9福岡　〇\"/>
    </mc:Choice>
  </mc:AlternateContent>
  <workbookProtection workbookAlgorithmName="SHA-512" workbookHashValue="f2udoGld/3NLqQJYtVAWBo9XdFHyIchqt3eoOtJmUCGtFcXMSiTfTPVMwItl4NW57X8d8OgEntL06EoRcfxqmg==" workbookSaltValue="iAUjb+g70YCj1xx2KFlbKw==" workbookSpinCount="100000" lockStructure="1"/>
  <bookViews>
    <workbookView xWindow="-12" yWindow="6348" windowWidth="28824" windowHeight="639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JW8" i="4" s="1"/>
  <c r="Y6" i="5"/>
  <c r="X6" i="5"/>
  <c r="W6" i="5"/>
  <c r="CN12" i="4" s="1"/>
  <c r="V6" i="5"/>
  <c r="U6" i="5"/>
  <c r="T6" i="5"/>
  <c r="S6" i="5"/>
  <c r="R6" i="5"/>
  <c r="CN10" i="4" s="1"/>
  <c r="Q6" i="5"/>
  <c r="P6" i="5"/>
  <c r="O6" i="5"/>
  <c r="N6" i="5"/>
  <c r="EG8" i="4" s="1"/>
  <c r="M6" i="5"/>
  <c r="CN8" i="4" s="1"/>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EG12" i="4"/>
  <c r="AU12" i="4"/>
  <c r="B12" i="4"/>
  <c r="ID10" i="4"/>
  <c r="FZ10" i="4"/>
  <c r="EG10" i="4"/>
  <c r="AU10" i="4"/>
  <c r="B10" i="4"/>
  <c r="LP8" i="4"/>
  <c r="ID8" i="4"/>
  <c r="FZ8" i="4"/>
  <c r="AU8" i="4"/>
  <c r="MN54" i="4" l="1"/>
  <c r="MN32" i="4"/>
  <c r="MH78" i="4"/>
  <c r="HM78" i="4"/>
  <c r="FL54" i="4"/>
  <c r="BX32" i="4"/>
  <c r="IZ54" i="4"/>
  <c r="IZ32" i="4"/>
  <c r="FL32" i="4"/>
  <c r="BX54" i="4"/>
  <c r="CS78" i="4"/>
  <c r="C11" i="5"/>
  <c r="D11" i="5"/>
  <c r="E11" i="5"/>
  <c r="B11" i="5"/>
  <c r="KC78" i="4" l="1"/>
  <c r="HG54" i="4"/>
  <c r="HG32" i="4"/>
  <c r="FH78" i="4"/>
  <c r="DS54" i="4"/>
  <c r="DS32" i="4"/>
  <c r="AN78" i="4"/>
  <c r="AE54" i="4"/>
  <c r="AE32" i="4"/>
  <c r="KU32" i="4"/>
  <c r="KU54" i="4"/>
  <c r="KF54" i="4"/>
  <c r="KF32" i="4"/>
  <c r="GR54" i="4"/>
  <c r="GR32" i="4"/>
  <c r="DD32" i="4"/>
  <c r="U78" i="4"/>
  <c r="P54" i="4"/>
  <c r="JJ78" i="4"/>
  <c r="EO78" i="4"/>
  <c r="DD54" i="4"/>
  <c r="P32" i="4"/>
  <c r="BZ78" i="4"/>
  <c r="BI54" i="4"/>
  <c r="BI32" i="4"/>
  <c r="LY54" i="4"/>
  <c r="LY32" i="4"/>
  <c r="IK32" i="4"/>
  <c r="GT78" i="4"/>
  <c r="EW54" i="4"/>
  <c r="LO78" i="4"/>
  <c r="IK54" i="4"/>
  <c r="EW32" i="4"/>
  <c r="GA78" i="4"/>
  <c r="EH54" i="4"/>
  <c r="EH32" i="4"/>
  <c r="AT54" i="4"/>
  <c r="AT32" i="4"/>
  <c r="HV54" i="4"/>
  <c r="BG78" i="4"/>
  <c r="LJ54" i="4"/>
  <c r="KV78" i="4"/>
  <c r="HV32" i="4"/>
  <c r="LJ32" i="4"/>
</calcChain>
</file>

<file path=xl/sharedStrings.xml><?xml version="1.0" encoding="utf-8"?>
<sst xmlns="http://schemas.openxmlformats.org/spreadsheetml/2006/main" count="290" uniqueCount="149">
  <si>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</si>
  <si>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</si>
  <si>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</si>
  <si>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</si>
  <si>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</si>
  <si>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</si>
  <si>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</si>
  <si>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</si>
  <si>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</si>
  <si>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</si>
  <si>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</si>
  <si>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</si>
  <si>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</si>
  <si>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</si>
  <si>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</si>
  <si>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</si>
  <si>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</si>
  <si>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</si>
  <si>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</si>
  <si>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</si>
  <si>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</si>
  <si>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</si>
  <si>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</si>
  <si>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</si>
  <si>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</si>
  <si>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</si>
  <si>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</si>
  <si>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</si>
  <si>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</si>
  <si>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</si>
  <si>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</si>
  <si>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</si>
  <si>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</si>
  <si>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</si>
  <si>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</si>
  <si>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</si>
  <si>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</si>
  <si>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</si>
  <si>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</si>
  <si>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</si>
  <si>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</si>
  <si>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</si>
  <si>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</si>
  <si>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</si>
  <si>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</si>
  <si>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</si>
  <si>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</si>
  <si>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</si>
  <si>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</si>
  <si>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</si>
  <si>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</si>
  <si>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</si>
  <si>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</si>
  <si>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</si>
  <si>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</si>
  <si>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</si>
  <si>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</si>
  <si>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</si>
  <si>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</si>
  <si>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</si>
  <si>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</si>
  <si>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</si>
  <si>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</si>
  <si>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</si>
  <si>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</si>
  <si>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</si>
  <si>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</si>
  <si>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</si>
  <si>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</si>
  <si>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</si>
  <si>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</si>
  <si>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</si>
  <si>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</si>
  <si>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</si>
  <si>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</si>
  <si>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</si>
  <si>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</si>
  <si>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</si>
  <si>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</si>
  <si>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</si>
  <si>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</si>
  <si>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</si>
  <si>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</si>
  <si>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</si>
  <si>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</si>
  <si>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</si>
  <si>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</si>
  <si>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</si>
  <si>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</si>
  <si>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</si>
  <si>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</si>
  <si>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</si>
  <si>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</si>
  <si>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</si>
  <si>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</si>
  <si>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</si>
  <si>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</si>
  <si>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</si>
  <si>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</si>
  <si>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</si>
  <si>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</si>
  <si>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</si>
  <si>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</si>
  <si>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</si>
  <si>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</si>
  <si>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</si>
  <si>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</si>
  <si>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</si>
  <si>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</si>
  <si>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</si>
  <si>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</si>
  <si>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</si>
  <si>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</si>
  <si>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</si>
  <si>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</si>
  <si>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</si>
  <si>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</si>
  <si>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</si>
  <si>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</si>
  <si>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</si>
  <si>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</si>
  <si>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</si>
  <si>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</si>
  <si>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</si>
  <si>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</si>
  <si>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</si>
  <si>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福岡市民病院</t>
  </si>
  <si>
    <t>地方独立行政法人</t>
  </si>
  <si>
    <t>病院事業</t>
  </si>
  <si>
    <t>一般病院</t>
  </si>
  <si>
    <t>200床以上～300床未満</t>
  </si>
  <si>
    <t>非設置</t>
  </si>
  <si>
    <t>直営</t>
  </si>
  <si>
    <t>対象</t>
  </si>
  <si>
    <t>ド 透 I 訓</t>
  </si>
  <si>
    <t>救 臨 感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</si>
  <si>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</si>
  <si>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</si>
  <si>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</si>
  <si>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</si>
  <si>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</si>
  <si>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</si>
  <si>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</si>
  <si>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</si>
  <si>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</si>
  <si>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福岡市における医療施策として求められている救急医療，高度専門医療等を提供すること等により，市内の医療水準の向上を図り，もって市民の健康の維持及び増進に寄与する。</t>
    <phoneticPr fontId="5"/>
  </si>
  <si>
    <t>　経営の健全性・効率性を表す指標は，類似団体と比較すると概ね良好に推移しており，現在の経営の状況は健全であるといえる。
　今後の課題としては，福岡市民病院においては，地域医療構想及び医療計画において求められる高度専門医療並びに救急医療体制を提供するために必要な取組を継続して行うとともに，災害・新型インフルエンザ等発生時やその他の緊急時には，事業継続計画（ＢＣＰ）に基づき，福岡市及び関係機関との連携の下，市立病院として求められる役割を果たす必要がある。</t>
    <rPh sb="144" eb="146">
      <t>サイガイ</t>
    </rPh>
    <rPh sb="147" eb="149">
      <t>シンガタ</t>
    </rPh>
    <rPh sb="156" eb="157">
      <t>トウ</t>
    </rPh>
    <rPh sb="157" eb="159">
      <t>ハッセイ</t>
    </rPh>
    <rPh sb="159" eb="160">
      <t>ジ</t>
    </rPh>
    <phoneticPr fontId="5"/>
  </si>
  <si>
    <t>　健全性について，福岡市民病院においては，救急専門医の増員など救急医療体制の更なる充実を図った結果，全入院手術について前年度と比較して，大幅な増収となるなど入院収益の確保が図られ，この他，リハビリテーション科の新設による初期加算の算定，より精度の高いレセプト請求を行うなどにより，更なる収益増に努めた。その結果，類似団体よりも高い水準で推移している。
　効率性について，患者１人１日当たり収益は，入院外来共，類似団体と比較して高い水準を示している。また，材料費対医業収支比率については，外部コンサルを活用した調達に係る価格交渉の徹底，契約方法や委託業務の見直し等を実施したが，類似団体よりも高い水準で推移している。</t>
    <rPh sb="21" eb="23">
      <t>キュウキュウ</t>
    </rPh>
    <rPh sb="23" eb="26">
      <t>センモンイ</t>
    </rPh>
    <rPh sb="27" eb="29">
      <t>ゾウイン</t>
    </rPh>
    <rPh sb="31" eb="33">
      <t>キュウキュウ</t>
    </rPh>
    <rPh sb="33" eb="35">
      <t>イリョウ</t>
    </rPh>
    <rPh sb="35" eb="37">
      <t>タイセイ</t>
    </rPh>
    <rPh sb="38" eb="39">
      <t>サラ</t>
    </rPh>
    <rPh sb="41" eb="43">
      <t>ジュウジツ</t>
    </rPh>
    <rPh sb="44" eb="45">
      <t>ハカ</t>
    </rPh>
    <rPh sb="47" eb="49">
      <t>ケッカ</t>
    </rPh>
    <rPh sb="50" eb="51">
      <t>ゼン</t>
    </rPh>
    <rPh sb="51" eb="53">
      <t>ニュウイン</t>
    </rPh>
    <rPh sb="53" eb="55">
      <t>シュジュツ</t>
    </rPh>
    <rPh sb="59" eb="62">
      <t>ゼンネンド</t>
    </rPh>
    <rPh sb="63" eb="65">
      <t>ヒカク</t>
    </rPh>
    <rPh sb="68" eb="70">
      <t>オオハバ</t>
    </rPh>
    <rPh sb="71" eb="73">
      <t>ゾウシュウ</t>
    </rPh>
    <rPh sb="78" eb="80">
      <t>ニュウイン</t>
    </rPh>
    <rPh sb="80" eb="82">
      <t>シュウエキ</t>
    </rPh>
    <rPh sb="83" eb="85">
      <t>カクホ</t>
    </rPh>
    <rPh sb="86" eb="87">
      <t>ハカ</t>
    </rPh>
    <rPh sb="92" eb="93">
      <t>ホカ</t>
    </rPh>
    <rPh sb="103" eb="104">
      <t>カ</t>
    </rPh>
    <rPh sb="105" eb="107">
      <t>シンセツ</t>
    </rPh>
    <rPh sb="110" eb="112">
      <t>ショキ</t>
    </rPh>
    <rPh sb="112" eb="114">
      <t>カサン</t>
    </rPh>
    <rPh sb="115" eb="117">
      <t>サンテイ</t>
    </rPh>
    <rPh sb="120" eb="122">
      <t>セイド</t>
    </rPh>
    <rPh sb="123" eb="124">
      <t>タカ</t>
    </rPh>
    <rPh sb="129" eb="131">
      <t>セイキュウ</t>
    </rPh>
    <rPh sb="132" eb="133">
      <t>オコナ</t>
    </rPh>
    <rPh sb="140" eb="141">
      <t>サラ</t>
    </rPh>
    <rPh sb="143" eb="146">
      <t>シュウエキゾウ</t>
    </rPh>
    <rPh sb="147" eb="148">
      <t>ツト</t>
    </rPh>
    <phoneticPr fontId="5"/>
  </si>
  <si>
    <t>　平成元年４月竣工から30年余が経過し，減価償却も進んだことから，有形固定資産減価償却率については高率で推移しており，類似団体も同様の償却率となっている。また，機械備品減価償却率についても同様である。
　また，１床当たりの有形固定資産については，有形固定資産減価償却率等と同様の理由であるが，類似団体の平均値よりも低率で推移している。</t>
    <rPh sb="52" eb="54">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</si>
</sst>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88.9</c:v>
                </c:pt>
                <c:pt idx="1">
                  <c:v>89</c:v>
                </c:pt>
                <c:pt idx="2">
                  <c:v>90.1</c:v>
                </c:pt>
                <c:pt idx="3">
                  <c:v>88.9</c:v>
                </c:pt>
                <c:pt idx="4">
                  <c:v>93</c:v>
                </c:pt>
              </c:numCache>
            </c:numRef>
          </c:val>
          <c:extLst xmlns:c16r2="http://schemas.microsoft.com/office/drawing/2015/06/chart">
            <c:ext xmlns:c16="http://schemas.microsoft.com/office/drawing/2014/chart" uri="{C3380CC4-5D6E-409C-BE32-E72D297353CC}">
              <c16:uniqueId val="{00000000-1852-468A-B466-90DA88885723}"/>
            </c:ext>
          </c:extLst>
        </c:ser>
        <c:dLbls>
          <c:showLegendKey val="0"/>
          <c:showVal val="0"/>
          <c:showCatName val="0"/>
          <c:showSerName val="0"/>
          <c:showPercent val="0"/>
          <c:showBubbleSize val="0"/>
        </c:dLbls>
        <c:gapWidth val="150"/>
        <c:axId val="361335336"/>
        <c:axId val="36133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1852-468A-B466-90DA88885723}"/>
            </c:ext>
          </c:extLst>
        </c:ser>
        <c:dLbls>
          <c:showLegendKey val="0"/>
          <c:showVal val="0"/>
          <c:showCatName val="0"/>
          <c:showSerName val="0"/>
          <c:showPercent val="0"/>
          <c:showBubbleSize val="0"/>
        </c:dLbls>
        <c:marker val="1"/>
        <c:smooth val="0"/>
        <c:axId val="361335336"/>
        <c:axId val="361336904"/>
      </c:lineChart>
      <c:dateAx>
        <c:axId val="361335336"/>
        <c:scaling>
          <c:orientation val="minMax"/>
        </c:scaling>
        <c:delete val="1"/>
        <c:axPos val="b"/>
        <c:numFmt formatCode="ge" sourceLinked="1"/>
        <c:majorTickMark val="none"/>
        <c:minorTickMark val="none"/>
        <c:tickLblPos val="none"/>
        <c:crossAx val="361336904"/>
        <c:crosses val="autoZero"/>
        <c:auto val="1"/>
        <c:lblOffset val="100"/>
        <c:baseTimeUnit val="years"/>
      </c:dateAx>
      <c:valAx>
        <c:axId val="36133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33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16141</c:v>
                </c:pt>
                <c:pt idx="1">
                  <c:v>17609</c:v>
                </c:pt>
                <c:pt idx="2">
                  <c:v>22739</c:v>
                </c:pt>
                <c:pt idx="3">
                  <c:v>22997</c:v>
                </c:pt>
                <c:pt idx="4">
                  <c:v>20907</c:v>
                </c:pt>
              </c:numCache>
            </c:numRef>
          </c:val>
          <c:extLst xmlns:c16r2="http://schemas.microsoft.com/office/drawing/2015/06/chart">
            <c:ext xmlns:c16="http://schemas.microsoft.com/office/drawing/2014/chart" uri="{C3380CC4-5D6E-409C-BE32-E72D297353CC}">
              <c16:uniqueId val="{00000000-C4B0-4E67-B232-B59B1DEB12DD}"/>
            </c:ext>
          </c:extLst>
        </c:ser>
        <c:dLbls>
          <c:showLegendKey val="0"/>
          <c:showVal val="0"/>
          <c:showCatName val="0"/>
          <c:showSerName val="0"/>
          <c:showPercent val="0"/>
          <c:showBubbleSize val="0"/>
        </c:dLbls>
        <c:gapWidth val="150"/>
        <c:axId val="642716464"/>
        <c:axId val="64271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C4B0-4E67-B232-B59B1DEB12DD}"/>
            </c:ext>
          </c:extLst>
        </c:ser>
        <c:dLbls>
          <c:showLegendKey val="0"/>
          <c:showVal val="0"/>
          <c:showCatName val="0"/>
          <c:showSerName val="0"/>
          <c:showPercent val="0"/>
          <c:showBubbleSize val="0"/>
        </c:dLbls>
        <c:marker val="1"/>
        <c:smooth val="0"/>
        <c:axId val="642716464"/>
        <c:axId val="642716856"/>
      </c:lineChart>
      <c:dateAx>
        <c:axId val="642716464"/>
        <c:scaling>
          <c:orientation val="minMax"/>
        </c:scaling>
        <c:delete val="1"/>
        <c:axPos val="b"/>
        <c:numFmt formatCode="ge" sourceLinked="1"/>
        <c:majorTickMark val="none"/>
        <c:minorTickMark val="none"/>
        <c:tickLblPos val="none"/>
        <c:crossAx val="642716856"/>
        <c:crosses val="autoZero"/>
        <c:auto val="1"/>
        <c:lblOffset val="100"/>
        <c:baseTimeUnit val="years"/>
      </c:dateAx>
      <c:valAx>
        <c:axId val="642716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271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59254</c:v>
                </c:pt>
                <c:pt idx="1">
                  <c:v>63763</c:v>
                </c:pt>
                <c:pt idx="2">
                  <c:v>64749</c:v>
                </c:pt>
                <c:pt idx="3">
                  <c:v>62434</c:v>
                </c:pt>
                <c:pt idx="4">
                  <c:v>64141</c:v>
                </c:pt>
              </c:numCache>
            </c:numRef>
          </c:val>
          <c:extLst xmlns:c16r2="http://schemas.microsoft.com/office/drawing/2015/06/chart">
            <c:ext xmlns:c16="http://schemas.microsoft.com/office/drawing/2014/chart" uri="{C3380CC4-5D6E-409C-BE32-E72D297353CC}">
              <c16:uniqueId val="{00000000-5642-4C1A-A6D7-F1744DC1A144}"/>
            </c:ext>
          </c:extLst>
        </c:ser>
        <c:dLbls>
          <c:showLegendKey val="0"/>
          <c:showVal val="0"/>
          <c:showCatName val="0"/>
          <c:showSerName val="0"/>
          <c:showPercent val="0"/>
          <c:showBubbleSize val="0"/>
        </c:dLbls>
        <c:gapWidth val="150"/>
        <c:axId val="496771048"/>
        <c:axId val="49677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5642-4C1A-A6D7-F1744DC1A144}"/>
            </c:ext>
          </c:extLst>
        </c:ser>
        <c:dLbls>
          <c:showLegendKey val="0"/>
          <c:showVal val="0"/>
          <c:showCatName val="0"/>
          <c:showSerName val="0"/>
          <c:showPercent val="0"/>
          <c:showBubbleSize val="0"/>
        </c:dLbls>
        <c:marker val="1"/>
        <c:smooth val="0"/>
        <c:axId val="496771048"/>
        <c:axId val="496771440"/>
      </c:lineChart>
      <c:dateAx>
        <c:axId val="496771048"/>
        <c:scaling>
          <c:orientation val="minMax"/>
        </c:scaling>
        <c:delete val="1"/>
        <c:axPos val="b"/>
        <c:numFmt formatCode="ge" sourceLinked="1"/>
        <c:majorTickMark val="none"/>
        <c:minorTickMark val="none"/>
        <c:tickLblPos val="none"/>
        <c:crossAx val="496771440"/>
        <c:crosses val="autoZero"/>
        <c:auto val="1"/>
        <c:lblOffset val="100"/>
        <c:baseTimeUnit val="years"/>
      </c:dateAx>
      <c:valAx>
        <c:axId val="49677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677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1B-476A-BEA1-B69AC9678AF0}"/>
            </c:ext>
          </c:extLst>
        </c:ser>
        <c:dLbls>
          <c:showLegendKey val="0"/>
          <c:showVal val="0"/>
          <c:showCatName val="0"/>
          <c:showSerName val="0"/>
          <c:showPercent val="0"/>
          <c:showBubbleSize val="0"/>
        </c:dLbls>
        <c:gapWidth val="150"/>
        <c:axId val="751829088"/>
        <c:axId val="75182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E11B-476A-BEA1-B69AC9678AF0}"/>
            </c:ext>
          </c:extLst>
        </c:ser>
        <c:dLbls>
          <c:showLegendKey val="0"/>
          <c:showVal val="0"/>
          <c:showCatName val="0"/>
          <c:showSerName val="0"/>
          <c:showPercent val="0"/>
          <c:showBubbleSize val="0"/>
        </c:dLbls>
        <c:marker val="1"/>
        <c:smooth val="0"/>
        <c:axId val="751829088"/>
        <c:axId val="751829480"/>
      </c:lineChart>
      <c:dateAx>
        <c:axId val="751829088"/>
        <c:scaling>
          <c:orientation val="minMax"/>
        </c:scaling>
        <c:delete val="1"/>
        <c:axPos val="b"/>
        <c:numFmt formatCode="ge" sourceLinked="1"/>
        <c:majorTickMark val="none"/>
        <c:minorTickMark val="none"/>
        <c:tickLblPos val="none"/>
        <c:crossAx val="751829480"/>
        <c:crosses val="autoZero"/>
        <c:auto val="1"/>
        <c:lblOffset val="100"/>
        <c:baseTimeUnit val="years"/>
      </c:dateAx>
      <c:valAx>
        <c:axId val="75182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100.6</c:v>
                </c:pt>
                <c:pt idx="1">
                  <c:v>101.4</c:v>
                </c:pt>
                <c:pt idx="2">
                  <c:v>96.2</c:v>
                </c:pt>
                <c:pt idx="3">
                  <c:v>92.3</c:v>
                </c:pt>
                <c:pt idx="4">
                  <c:v>95.8</c:v>
                </c:pt>
              </c:numCache>
            </c:numRef>
          </c:val>
          <c:extLst xmlns:c16r2="http://schemas.microsoft.com/office/drawing/2015/06/chart">
            <c:ext xmlns:c16="http://schemas.microsoft.com/office/drawing/2014/chart" uri="{C3380CC4-5D6E-409C-BE32-E72D297353CC}">
              <c16:uniqueId val="{00000000-725A-4DB2-A6A2-DE0B7A1CBF9D}"/>
            </c:ext>
          </c:extLst>
        </c:ser>
        <c:dLbls>
          <c:showLegendKey val="0"/>
          <c:showVal val="0"/>
          <c:showCatName val="0"/>
          <c:showSerName val="0"/>
          <c:showPercent val="0"/>
          <c:showBubbleSize val="0"/>
        </c:dLbls>
        <c:gapWidth val="150"/>
        <c:axId val="751829872"/>
        <c:axId val="21603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725A-4DB2-A6A2-DE0B7A1CBF9D}"/>
            </c:ext>
          </c:extLst>
        </c:ser>
        <c:dLbls>
          <c:showLegendKey val="0"/>
          <c:showVal val="0"/>
          <c:showCatName val="0"/>
          <c:showSerName val="0"/>
          <c:showPercent val="0"/>
          <c:showBubbleSize val="0"/>
        </c:dLbls>
        <c:marker val="1"/>
        <c:smooth val="0"/>
        <c:axId val="751829872"/>
        <c:axId val="216035600"/>
      </c:lineChart>
      <c:dateAx>
        <c:axId val="751829872"/>
        <c:scaling>
          <c:orientation val="minMax"/>
        </c:scaling>
        <c:delete val="1"/>
        <c:axPos val="b"/>
        <c:numFmt formatCode="ge" sourceLinked="1"/>
        <c:majorTickMark val="none"/>
        <c:minorTickMark val="none"/>
        <c:tickLblPos val="none"/>
        <c:crossAx val="216035600"/>
        <c:crosses val="autoZero"/>
        <c:auto val="1"/>
        <c:lblOffset val="100"/>
        <c:baseTimeUnit val="years"/>
      </c:dateAx>
      <c:valAx>
        <c:axId val="21603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18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107.4</c:v>
                </c:pt>
                <c:pt idx="1">
                  <c:v>106.7</c:v>
                </c:pt>
                <c:pt idx="2">
                  <c:v>106</c:v>
                </c:pt>
                <c:pt idx="3">
                  <c:v>100.1</c:v>
                </c:pt>
                <c:pt idx="4">
                  <c:v>102.4</c:v>
                </c:pt>
              </c:numCache>
            </c:numRef>
          </c:val>
          <c:extLst xmlns:c16r2="http://schemas.microsoft.com/office/drawing/2015/06/chart">
            <c:ext xmlns:c16="http://schemas.microsoft.com/office/drawing/2014/chart" uri="{C3380CC4-5D6E-409C-BE32-E72D297353CC}">
              <c16:uniqueId val="{00000000-A2F4-4042-BD1B-E33F2FCC6D47}"/>
            </c:ext>
          </c:extLst>
        </c:ser>
        <c:dLbls>
          <c:showLegendKey val="0"/>
          <c:showVal val="0"/>
          <c:showCatName val="0"/>
          <c:showSerName val="0"/>
          <c:showPercent val="0"/>
          <c:showBubbleSize val="0"/>
        </c:dLbls>
        <c:gapWidth val="150"/>
        <c:axId val="216035208"/>
        <c:axId val="2160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A2F4-4042-BD1B-E33F2FCC6D47}"/>
            </c:ext>
          </c:extLst>
        </c:ser>
        <c:dLbls>
          <c:showLegendKey val="0"/>
          <c:showVal val="0"/>
          <c:showCatName val="0"/>
          <c:showSerName val="0"/>
          <c:showPercent val="0"/>
          <c:showBubbleSize val="0"/>
        </c:dLbls>
        <c:marker val="1"/>
        <c:smooth val="0"/>
        <c:axId val="216035208"/>
        <c:axId val="216036776"/>
      </c:lineChart>
      <c:dateAx>
        <c:axId val="216035208"/>
        <c:scaling>
          <c:orientation val="minMax"/>
        </c:scaling>
        <c:delete val="1"/>
        <c:axPos val="b"/>
        <c:numFmt formatCode="ge" sourceLinked="1"/>
        <c:majorTickMark val="none"/>
        <c:minorTickMark val="none"/>
        <c:tickLblPos val="none"/>
        <c:crossAx val="216036776"/>
        <c:crosses val="autoZero"/>
        <c:auto val="1"/>
        <c:lblOffset val="100"/>
        <c:baseTimeUnit val="years"/>
      </c:dateAx>
      <c:valAx>
        <c:axId val="21603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03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31.1</c:v>
                </c:pt>
                <c:pt idx="2">
                  <c:v>42.5</c:v>
                </c:pt>
                <c:pt idx="3">
                  <c:v>46.4</c:v>
                </c:pt>
                <c:pt idx="4">
                  <c:v>52.2</c:v>
                </c:pt>
              </c:numCache>
            </c:numRef>
          </c:val>
          <c:extLst xmlns:c16r2="http://schemas.microsoft.com/office/drawing/2015/06/chart">
            <c:ext xmlns:c16="http://schemas.microsoft.com/office/drawing/2014/chart" uri="{C3380CC4-5D6E-409C-BE32-E72D297353CC}">
              <c16:uniqueId val="{00000000-DFB2-4ABC-9BE3-D3FA5097536A}"/>
            </c:ext>
          </c:extLst>
        </c:ser>
        <c:dLbls>
          <c:showLegendKey val="0"/>
          <c:showVal val="0"/>
          <c:showCatName val="0"/>
          <c:showSerName val="0"/>
          <c:showPercent val="0"/>
          <c:showBubbleSize val="0"/>
        </c:dLbls>
        <c:gapWidth val="150"/>
        <c:axId val="659703848"/>
        <c:axId val="6597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DFB2-4ABC-9BE3-D3FA5097536A}"/>
            </c:ext>
          </c:extLst>
        </c:ser>
        <c:dLbls>
          <c:showLegendKey val="0"/>
          <c:showVal val="0"/>
          <c:showCatName val="0"/>
          <c:showSerName val="0"/>
          <c:showPercent val="0"/>
          <c:showBubbleSize val="0"/>
        </c:dLbls>
        <c:marker val="1"/>
        <c:smooth val="0"/>
        <c:axId val="659703848"/>
        <c:axId val="659705416"/>
      </c:lineChart>
      <c:dateAx>
        <c:axId val="659703848"/>
        <c:scaling>
          <c:orientation val="minMax"/>
        </c:scaling>
        <c:delete val="1"/>
        <c:axPos val="b"/>
        <c:numFmt formatCode="ge" sourceLinked="1"/>
        <c:majorTickMark val="none"/>
        <c:minorTickMark val="none"/>
        <c:tickLblPos val="none"/>
        <c:crossAx val="659705416"/>
        <c:crosses val="autoZero"/>
        <c:auto val="1"/>
        <c:lblOffset val="100"/>
        <c:baseTimeUnit val="years"/>
      </c:dateAx>
      <c:valAx>
        <c:axId val="6597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70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55.7</c:v>
                </c:pt>
                <c:pt idx="2">
                  <c:v>62.7</c:v>
                </c:pt>
                <c:pt idx="3">
                  <c:v>63.5</c:v>
                </c:pt>
                <c:pt idx="4">
                  <c:v>70.400000000000006</c:v>
                </c:pt>
              </c:numCache>
            </c:numRef>
          </c:val>
          <c:extLst xmlns:c16r2="http://schemas.microsoft.com/office/drawing/2015/06/chart">
            <c:ext xmlns:c16="http://schemas.microsoft.com/office/drawing/2014/chart" uri="{C3380CC4-5D6E-409C-BE32-E72D297353CC}">
              <c16:uniqueId val="{00000000-919C-488F-8271-894B1B32B91D}"/>
            </c:ext>
          </c:extLst>
        </c:ser>
        <c:dLbls>
          <c:showLegendKey val="0"/>
          <c:showVal val="0"/>
          <c:showCatName val="0"/>
          <c:showSerName val="0"/>
          <c:showPercent val="0"/>
          <c:showBubbleSize val="0"/>
        </c:dLbls>
        <c:gapWidth val="150"/>
        <c:axId val="362106888"/>
        <c:axId val="36210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919C-488F-8271-894B1B32B91D}"/>
            </c:ext>
          </c:extLst>
        </c:ser>
        <c:dLbls>
          <c:showLegendKey val="0"/>
          <c:showVal val="0"/>
          <c:showCatName val="0"/>
          <c:showSerName val="0"/>
          <c:showPercent val="0"/>
          <c:showBubbleSize val="0"/>
        </c:dLbls>
        <c:marker val="1"/>
        <c:smooth val="0"/>
        <c:axId val="362106888"/>
        <c:axId val="362107280"/>
      </c:lineChart>
      <c:dateAx>
        <c:axId val="362106888"/>
        <c:scaling>
          <c:orientation val="minMax"/>
        </c:scaling>
        <c:delete val="1"/>
        <c:axPos val="b"/>
        <c:numFmt formatCode="ge" sourceLinked="1"/>
        <c:majorTickMark val="none"/>
        <c:minorTickMark val="none"/>
        <c:tickLblPos val="none"/>
        <c:crossAx val="362107280"/>
        <c:crosses val="autoZero"/>
        <c:auto val="1"/>
        <c:lblOffset val="100"/>
        <c:baseTimeUnit val="years"/>
      </c:dateAx>
      <c:valAx>
        <c:axId val="36210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10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0</c:v>
                </c:pt>
                <c:pt idx="1">
                  <c:v>21156975</c:v>
                </c:pt>
                <c:pt idx="2">
                  <c:v>22569863</c:v>
                </c:pt>
                <c:pt idx="3">
                  <c:v>24506691</c:v>
                </c:pt>
                <c:pt idx="4">
                  <c:v>25363642</c:v>
                </c:pt>
              </c:numCache>
            </c:numRef>
          </c:val>
          <c:extLst xmlns:c16r2="http://schemas.microsoft.com/office/drawing/2015/06/chart">
            <c:ext xmlns:c16="http://schemas.microsoft.com/office/drawing/2014/chart" uri="{C3380CC4-5D6E-409C-BE32-E72D297353CC}">
              <c16:uniqueId val="{00000000-5358-4400-A403-DB84B31A7E51}"/>
            </c:ext>
          </c:extLst>
        </c:ser>
        <c:dLbls>
          <c:showLegendKey val="0"/>
          <c:showVal val="0"/>
          <c:showCatName val="0"/>
          <c:showSerName val="0"/>
          <c:showPercent val="0"/>
          <c:showBubbleSize val="0"/>
        </c:dLbls>
        <c:gapWidth val="150"/>
        <c:axId val="362108064"/>
        <c:axId val="36210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5358-4400-A403-DB84B31A7E51}"/>
            </c:ext>
          </c:extLst>
        </c:ser>
        <c:dLbls>
          <c:showLegendKey val="0"/>
          <c:showVal val="0"/>
          <c:showCatName val="0"/>
          <c:showSerName val="0"/>
          <c:showPercent val="0"/>
          <c:showBubbleSize val="0"/>
        </c:dLbls>
        <c:marker val="1"/>
        <c:smooth val="0"/>
        <c:axId val="362108064"/>
        <c:axId val="362108456"/>
      </c:lineChart>
      <c:dateAx>
        <c:axId val="362108064"/>
        <c:scaling>
          <c:orientation val="minMax"/>
        </c:scaling>
        <c:delete val="1"/>
        <c:axPos val="b"/>
        <c:numFmt formatCode="ge" sourceLinked="1"/>
        <c:majorTickMark val="none"/>
        <c:minorTickMark val="none"/>
        <c:tickLblPos val="none"/>
        <c:crossAx val="362108456"/>
        <c:crosses val="autoZero"/>
        <c:auto val="1"/>
        <c:lblOffset val="100"/>
        <c:baseTimeUnit val="years"/>
      </c:dateAx>
      <c:valAx>
        <c:axId val="362108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1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21.3</c:v>
                </c:pt>
                <c:pt idx="1">
                  <c:v>23.5</c:v>
                </c:pt>
                <c:pt idx="2">
                  <c:v>26.2</c:v>
                </c:pt>
                <c:pt idx="3">
                  <c:v>25.8</c:v>
                </c:pt>
                <c:pt idx="4">
                  <c:v>25.3</c:v>
                </c:pt>
              </c:numCache>
            </c:numRef>
          </c:val>
          <c:extLst xmlns:c16r2="http://schemas.microsoft.com/office/drawing/2015/06/chart">
            <c:ext xmlns:c16="http://schemas.microsoft.com/office/drawing/2014/chart" uri="{C3380CC4-5D6E-409C-BE32-E72D297353CC}">
              <c16:uniqueId val="{00000000-C374-467F-A8CE-FA7703418A19}"/>
            </c:ext>
          </c:extLst>
        </c:ser>
        <c:dLbls>
          <c:showLegendKey val="0"/>
          <c:showVal val="0"/>
          <c:showCatName val="0"/>
          <c:showSerName val="0"/>
          <c:showPercent val="0"/>
          <c:showBubbleSize val="0"/>
        </c:dLbls>
        <c:gapWidth val="150"/>
        <c:axId val="728168872"/>
        <c:axId val="72816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C374-467F-A8CE-FA7703418A19}"/>
            </c:ext>
          </c:extLst>
        </c:ser>
        <c:dLbls>
          <c:showLegendKey val="0"/>
          <c:showVal val="0"/>
          <c:showCatName val="0"/>
          <c:showSerName val="0"/>
          <c:showPercent val="0"/>
          <c:showBubbleSize val="0"/>
        </c:dLbls>
        <c:marker val="1"/>
        <c:smooth val="0"/>
        <c:axId val="728168872"/>
        <c:axId val="728169264"/>
      </c:lineChart>
      <c:dateAx>
        <c:axId val="728168872"/>
        <c:scaling>
          <c:orientation val="minMax"/>
        </c:scaling>
        <c:delete val="1"/>
        <c:axPos val="b"/>
        <c:numFmt formatCode="ge" sourceLinked="1"/>
        <c:majorTickMark val="none"/>
        <c:minorTickMark val="none"/>
        <c:tickLblPos val="none"/>
        <c:crossAx val="728169264"/>
        <c:crosses val="autoZero"/>
        <c:auto val="1"/>
        <c:lblOffset val="100"/>
        <c:baseTimeUnit val="years"/>
      </c:dateAx>
      <c:valAx>
        <c:axId val="72816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6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52.3</c:v>
                </c:pt>
                <c:pt idx="1">
                  <c:v>50.2</c:v>
                </c:pt>
                <c:pt idx="2">
                  <c:v>49.5</c:v>
                </c:pt>
                <c:pt idx="3">
                  <c:v>53.9</c:v>
                </c:pt>
                <c:pt idx="4">
                  <c:v>50.7</c:v>
                </c:pt>
              </c:numCache>
            </c:numRef>
          </c:val>
          <c:extLst xmlns:c16r2="http://schemas.microsoft.com/office/drawing/2015/06/chart">
            <c:ext xmlns:c16="http://schemas.microsoft.com/office/drawing/2014/chart" uri="{C3380CC4-5D6E-409C-BE32-E72D297353CC}">
              <c16:uniqueId val="{00000000-653D-49B5-85FD-3CD6E391A351}"/>
            </c:ext>
          </c:extLst>
        </c:ser>
        <c:dLbls>
          <c:showLegendKey val="0"/>
          <c:showVal val="0"/>
          <c:showCatName val="0"/>
          <c:showSerName val="0"/>
          <c:showPercent val="0"/>
          <c:showBubbleSize val="0"/>
        </c:dLbls>
        <c:gapWidth val="150"/>
        <c:axId val="728170048"/>
        <c:axId val="6427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653D-49B5-85FD-3CD6E391A351}"/>
            </c:ext>
          </c:extLst>
        </c:ser>
        <c:dLbls>
          <c:showLegendKey val="0"/>
          <c:showVal val="0"/>
          <c:showCatName val="0"/>
          <c:showSerName val="0"/>
          <c:showPercent val="0"/>
          <c:showBubbleSize val="0"/>
        </c:dLbls>
        <c:marker val="1"/>
        <c:smooth val="0"/>
        <c:axId val="728170048"/>
        <c:axId val="642715680"/>
      </c:lineChart>
      <c:dateAx>
        <c:axId val="728170048"/>
        <c:scaling>
          <c:orientation val="minMax"/>
        </c:scaling>
        <c:delete val="1"/>
        <c:axPos val="b"/>
        <c:numFmt formatCode="ge" sourceLinked="1"/>
        <c:majorTickMark val="none"/>
        <c:minorTickMark val="none"/>
        <c:tickLblPos val="none"/>
        <c:crossAx val="642715680"/>
        <c:crosses val="autoZero"/>
        <c:auto val="1"/>
        <c:lblOffset val="100"/>
        <c:baseTimeUnit val="years"/>
      </c:dateAx>
      <c:valAx>
        <c:axId val="64271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17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LZ40" sqref="LZ40"/>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 customHeight="1" x14ac:dyDescent="0.2">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9" customHeight="1" x14ac:dyDescent="0.2">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9" customHeight="1" x14ac:dyDescent="0.2">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9"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2" t="str">
        <f>データ!H6</f>
        <v>福岡県地方独立行政法人福岡市立病院機構　福岡市民病院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2">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2">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204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2">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2">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14731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2">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9"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x14ac:dyDescent="0.2">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2">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2">
      <c r="A33" s="2"/>
      <c r="B33" s="25"/>
      <c r="D33" s="5"/>
      <c r="E33" s="5"/>
      <c r="F33" s="5"/>
      <c r="G33" s="98" t="s">
        <v>37</v>
      </c>
      <c r="H33" s="98"/>
      <c r="I33" s="98"/>
      <c r="J33" s="98"/>
      <c r="K33" s="98"/>
      <c r="L33" s="98"/>
      <c r="M33" s="98"/>
      <c r="N33" s="98"/>
      <c r="O33" s="98"/>
      <c r="P33" s="99">
        <f>データ!AH7</f>
        <v>107.4</v>
      </c>
      <c r="Q33" s="100"/>
      <c r="R33" s="100"/>
      <c r="S33" s="100"/>
      <c r="T33" s="100"/>
      <c r="U33" s="100"/>
      <c r="V33" s="100"/>
      <c r="W33" s="100"/>
      <c r="X33" s="100"/>
      <c r="Y33" s="100"/>
      <c r="Z33" s="100"/>
      <c r="AA33" s="100"/>
      <c r="AB33" s="100"/>
      <c r="AC33" s="100"/>
      <c r="AD33" s="101"/>
      <c r="AE33" s="99">
        <f>データ!AI7</f>
        <v>106.7</v>
      </c>
      <c r="AF33" s="100"/>
      <c r="AG33" s="100"/>
      <c r="AH33" s="100"/>
      <c r="AI33" s="100"/>
      <c r="AJ33" s="100"/>
      <c r="AK33" s="100"/>
      <c r="AL33" s="100"/>
      <c r="AM33" s="100"/>
      <c r="AN33" s="100"/>
      <c r="AO33" s="100"/>
      <c r="AP33" s="100"/>
      <c r="AQ33" s="100"/>
      <c r="AR33" s="100"/>
      <c r="AS33" s="101"/>
      <c r="AT33" s="99">
        <f>データ!AJ7</f>
        <v>106</v>
      </c>
      <c r="AU33" s="100"/>
      <c r="AV33" s="100"/>
      <c r="AW33" s="100"/>
      <c r="AX33" s="100"/>
      <c r="AY33" s="100"/>
      <c r="AZ33" s="100"/>
      <c r="BA33" s="100"/>
      <c r="BB33" s="100"/>
      <c r="BC33" s="100"/>
      <c r="BD33" s="100"/>
      <c r="BE33" s="100"/>
      <c r="BF33" s="100"/>
      <c r="BG33" s="100"/>
      <c r="BH33" s="101"/>
      <c r="BI33" s="99">
        <f>データ!AK7</f>
        <v>100.1</v>
      </c>
      <c r="BJ33" s="100"/>
      <c r="BK33" s="100"/>
      <c r="BL33" s="100"/>
      <c r="BM33" s="100"/>
      <c r="BN33" s="100"/>
      <c r="BO33" s="100"/>
      <c r="BP33" s="100"/>
      <c r="BQ33" s="100"/>
      <c r="BR33" s="100"/>
      <c r="BS33" s="100"/>
      <c r="BT33" s="100"/>
      <c r="BU33" s="100"/>
      <c r="BV33" s="100"/>
      <c r="BW33" s="101"/>
      <c r="BX33" s="99">
        <f>データ!AL7</f>
        <v>102.4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100.6</v>
      </c>
      <c r="DE33" s="100"/>
      <c r="DF33" s="100"/>
      <c r="DG33" s="100"/>
      <c r="DH33" s="100"/>
      <c r="DI33" s="100"/>
      <c r="DJ33" s="100"/>
      <c r="DK33" s="100"/>
      <c r="DL33" s="100"/>
      <c r="DM33" s="100"/>
      <c r="DN33" s="100"/>
      <c r="DO33" s="100"/>
      <c r="DP33" s="100"/>
      <c r="DQ33" s="100"/>
      <c r="DR33" s="101"/>
      <c r="DS33" s="99">
        <f>データ!AT7</f>
        <v>101.4</v>
      </c>
      <c r="DT33" s="100"/>
      <c r="DU33" s="100"/>
      <c r="DV33" s="100"/>
      <c r="DW33" s="100"/>
      <c r="DX33" s="100"/>
      <c r="DY33" s="100"/>
      <c r="DZ33" s="100"/>
      <c r="EA33" s="100"/>
      <c r="EB33" s="100"/>
      <c r="EC33" s="100"/>
      <c r="ED33" s="100"/>
      <c r="EE33" s="100"/>
      <c r="EF33" s="100"/>
      <c r="EG33" s="101"/>
      <c r="EH33" s="99">
        <f>データ!AU7</f>
        <v>96.2</v>
      </c>
      <c r="EI33" s="100"/>
      <c r="EJ33" s="100"/>
      <c r="EK33" s="100"/>
      <c r="EL33" s="100"/>
      <c r="EM33" s="100"/>
      <c r="EN33" s="100"/>
      <c r="EO33" s="100"/>
      <c r="EP33" s="100"/>
      <c r="EQ33" s="100"/>
      <c r="ER33" s="100"/>
      <c r="ES33" s="100"/>
      <c r="ET33" s="100"/>
      <c r="EU33" s="100"/>
      <c r="EV33" s="101"/>
      <c r="EW33" s="99">
        <f>データ!AV7</f>
        <v>92.3</v>
      </c>
      <c r="EX33" s="100"/>
      <c r="EY33" s="100"/>
      <c r="EZ33" s="100"/>
      <c r="FA33" s="100"/>
      <c r="FB33" s="100"/>
      <c r="FC33" s="100"/>
      <c r="FD33" s="100"/>
      <c r="FE33" s="100"/>
      <c r="FF33" s="100"/>
      <c r="FG33" s="100"/>
      <c r="FH33" s="100"/>
      <c r="FI33" s="100"/>
      <c r="FJ33" s="100"/>
      <c r="FK33" s="101"/>
      <c r="FL33" s="99">
        <f>データ!AW7</f>
        <v>95.8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88.9</v>
      </c>
      <c r="KG33" s="100"/>
      <c r="KH33" s="100"/>
      <c r="KI33" s="100"/>
      <c r="KJ33" s="100"/>
      <c r="KK33" s="100"/>
      <c r="KL33" s="100"/>
      <c r="KM33" s="100"/>
      <c r="KN33" s="100"/>
      <c r="KO33" s="100"/>
      <c r="KP33" s="100"/>
      <c r="KQ33" s="100"/>
      <c r="KR33" s="100"/>
      <c r="KS33" s="100"/>
      <c r="KT33" s="101"/>
      <c r="KU33" s="99">
        <f>データ!BP7</f>
        <v>89</v>
      </c>
      <c r="KV33" s="100"/>
      <c r="KW33" s="100"/>
      <c r="KX33" s="100"/>
      <c r="KY33" s="100"/>
      <c r="KZ33" s="100"/>
      <c r="LA33" s="100"/>
      <c r="LB33" s="100"/>
      <c r="LC33" s="100"/>
      <c r="LD33" s="100"/>
      <c r="LE33" s="100"/>
      <c r="LF33" s="100"/>
      <c r="LG33" s="100"/>
      <c r="LH33" s="100"/>
      <c r="LI33" s="101"/>
      <c r="LJ33" s="99">
        <f>データ!BQ7</f>
        <v>90.1</v>
      </c>
      <c r="LK33" s="100"/>
      <c r="LL33" s="100"/>
      <c r="LM33" s="100"/>
      <c r="LN33" s="100"/>
      <c r="LO33" s="100"/>
      <c r="LP33" s="100"/>
      <c r="LQ33" s="100"/>
      <c r="LR33" s="100"/>
      <c r="LS33" s="100"/>
      <c r="LT33" s="100"/>
      <c r="LU33" s="100"/>
      <c r="LV33" s="100"/>
      <c r="LW33" s="100"/>
      <c r="LX33" s="101"/>
      <c r="LY33" s="99">
        <f>データ!BR7</f>
        <v>88.9</v>
      </c>
      <c r="LZ33" s="100"/>
      <c r="MA33" s="100"/>
      <c r="MB33" s="100"/>
      <c r="MC33" s="100"/>
      <c r="MD33" s="100"/>
      <c r="ME33" s="100"/>
      <c r="MF33" s="100"/>
      <c r="MG33" s="100"/>
      <c r="MH33" s="100"/>
      <c r="MI33" s="100"/>
      <c r="MJ33" s="100"/>
      <c r="MK33" s="100"/>
      <c r="ML33" s="100"/>
      <c r="MM33" s="101"/>
      <c r="MN33" s="99">
        <f>データ!BS7</f>
        <v>93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2">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2">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2">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2">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2">
      <c r="A55" s="2"/>
      <c r="B55" s="25"/>
      <c r="C55" s="5"/>
      <c r="D55" s="5"/>
      <c r="E55" s="5"/>
      <c r="F55" s="5"/>
      <c r="G55" s="98" t="s">
        <v>37</v>
      </c>
      <c r="H55" s="98"/>
      <c r="I55" s="98"/>
      <c r="J55" s="98"/>
      <c r="K55" s="98"/>
      <c r="L55" s="98"/>
      <c r="M55" s="98"/>
      <c r="N55" s="98"/>
      <c r="O55" s="98"/>
      <c r="P55" s="102">
        <f>データ!BZ7</f>
        <v>59254</v>
      </c>
      <c r="Q55" s="103"/>
      <c r="R55" s="103"/>
      <c r="S55" s="103"/>
      <c r="T55" s="103"/>
      <c r="U55" s="103"/>
      <c r="V55" s="103"/>
      <c r="W55" s="103"/>
      <c r="X55" s="103"/>
      <c r="Y55" s="103"/>
      <c r="Z55" s="103"/>
      <c r="AA55" s="103"/>
      <c r="AB55" s="103"/>
      <c r="AC55" s="103"/>
      <c r="AD55" s="104"/>
      <c r="AE55" s="102">
        <f>データ!CA7</f>
        <v>63763</v>
      </c>
      <c r="AF55" s="103"/>
      <c r="AG55" s="103"/>
      <c r="AH55" s="103"/>
      <c r="AI55" s="103"/>
      <c r="AJ55" s="103"/>
      <c r="AK55" s="103"/>
      <c r="AL55" s="103"/>
      <c r="AM55" s="103"/>
      <c r="AN55" s="103"/>
      <c r="AO55" s="103"/>
      <c r="AP55" s="103"/>
      <c r="AQ55" s="103"/>
      <c r="AR55" s="103"/>
      <c r="AS55" s="104"/>
      <c r="AT55" s="102">
        <f>データ!CB7</f>
        <v>64749</v>
      </c>
      <c r="AU55" s="103"/>
      <c r="AV55" s="103"/>
      <c r="AW55" s="103"/>
      <c r="AX55" s="103"/>
      <c r="AY55" s="103"/>
      <c r="AZ55" s="103"/>
      <c r="BA55" s="103"/>
      <c r="BB55" s="103"/>
      <c r="BC55" s="103"/>
      <c r="BD55" s="103"/>
      <c r="BE55" s="103"/>
      <c r="BF55" s="103"/>
      <c r="BG55" s="103"/>
      <c r="BH55" s="104"/>
      <c r="BI55" s="102">
        <f>データ!CC7</f>
        <v>62434</v>
      </c>
      <c r="BJ55" s="103"/>
      <c r="BK55" s="103"/>
      <c r="BL55" s="103"/>
      <c r="BM55" s="103"/>
      <c r="BN55" s="103"/>
      <c r="BO55" s="103"/>
      <c r="BP55" s="103"/>
      <c r="BQ55" s="103"/>
      <c r="BR55" s="103"/>
      <c r="BS55" s="103"/>
      <c r="BT55" s="103"/>
      <c r="BU55" s="103"/>
      <c r="BV55" s="103"/>
      <c r="BW55" s="104"/>
      <c r="BX55" s="102">
        <f>データ!CD7</f>
        <v>64141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16141</v>
      </c>
      <c r="DE55" s="103"/>
      <c r="DF55" s="103"/>
      <c r="DG55" s="103"/>
      <c r="DH55" s="103"/>
      <c r="DI55" s="103"/>
      <c r="DJ55" s="103"/>
      <c r="DK55" s="103"/>
      <c r="DL55" s="103"/>
      <c r="DM55" s="103"/>
      <c r="DN55" s="103"/>
      <c r="DO55" s="103"/>
      <c r="DP55" s="103"/>
      <c r="DQ55" s="103"/>
      <c r="DR55" s="104"/>
      <c r="DS55" s="102">
        <f>データ!CL7</f>
        <v>17609</v>
      </c>
      <c r="DT55" s="103"/>
      <c r="DU55" s="103"/>
      <c r="DV55" s="103"/>
      <c r="DW55" s="103"/>
      <c r="DX55" s="103"/>
      <c r="DY55" s="103"/>
      <c r="DZ55" s="103"/>
      <c r="EA55" s="103"/>
      <c r="EB55" s="103"/>
      <c r="EC55" s="103"/>
      <c r="ED55" s="103"/>
      <c r="EE55" s="103"/>
      <c r="EF55" s="103"/>
      <c r="EG55" s="104"/>
      <c r="EH55" s="102">
        <f>データ!CM7</f>
        <v>22739</v>
      </c>
      <c r="EI55" s="103"/>
      <c r="EJ55" s="103"/>
      <c r="EK55" s="103"/>
      <c r="EL55" s="103"/>
      <c r="EM55" s="103"/>
      <c r="EN55" s="103"/>
      <c r="EO55" s="103"/>
      <c r="EP55" s="103"/>
      <c r="EQ55" s="103"/>
      <c r="ER55" s="103"/>
      <c r="ES55" s="103"/>
      <c r="ET55" s="103"/>
      <c r="EU55" s="103"/>
      <c r="EV55" s="104"/>
      <c r="EW55" s="102">
        <f>データ!CN7</f>
        <v>22997</v>
      </c>
      <c r="EX55" s="103"/>
      <c r="EY55" s="103"/>
      <c r="EZ55" s="103"/>
      <c r="FA55" s="103"/>
      <c r="FB55" s="103"/>
      <c r="FC55" s="103"/>
      <c r="FD55" s="103"/>
      <c r="FE55" s="103"/>
      <c r="FF55" s="103"/>
      <c r="FG55" s="103"/>
      <c r="FH55" s="103"/>
      <c r="FI55" s="103"/>
      <c r="FJ55" s="103"/>
      <c r="FK55" s="104"/>
      <c r="FL55" s="102">
        <f>データ!CO7</f>
        <v>20907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52.3</v>
      </c>
      <c r="GS55" s="100"/>
      <c r="GT55" s="100"/>
      <c r="GU55" s="100"/>
      <c r="GV55" s="100"/>
      <c r="GW55" s="100"/>
      <c r="GX55" s="100"/>
      <c r="GY55" s="100"/>
      <c r="GZ55" s="100"/>
      <c r="HA55" s="100"/>
      <c r="HB55" s="100"/>
      <c r="HC55" s="100"/>
      <c r="HD55" s="100"/>
      <c r="HE55" s="100"/>
      <c r="HF55" s="101"/>
      <c r="HG55" s="99">
        <f>データ!CW7</f>
        <v>50.2</v>
      </c>
      <c r="HH55" s="100"/>
      <c r="HI55" s="100"/>
      <c r="HJ55" s="100"/>
      <c r="HK55" s="100"/>
      <c r="HL55" s="100"/>
      <c r="HM55" s="100"/>
      <c r="HN55" s="100"/>
      <c r="HO55" s="100"/>
      <c r="HP55" s="100"/>
      <c r="HQ55" s="100"/>
      <c r="HR55" s="100"/>
      <c r="HS55" s="100"/>
      <c r="HT55" s="100"/>
      <c r="HU55" s="101"/>
      <c r="HV55" s="99">
        <f>データ!CX7</f>
        <v>49.5</v>
      </c>
      <c r="HW55" s="100"/>
      <c r="HX55" s="100"/>
      <c r="HY55" s="100"/>
      <c r="HZ55" s="100"/>
      <c r="IA55" s="100"/>
      <c r="IB55" s="100"/>
      <c r="IC55" s="100"/>
      <c r="ID55" s="100"/>
      <c r="IE55" s="100"/>
      <c r="IF55" s="100"/>
      <c r="IG55" s="100"/>
      <c r="IH55" s="100"/>
      <c r="II55" s="100"/>
      <c r="IJ55" s="101"/>
      <c r="IK55" s="99">
        <f>データ!CY7</f>
        <v>53.9</v>
      </c>
      <c r="IL55" s="100"/>
      <c r="IM55" s="100"/>
      <c r="IN55" s="100"/>
      <c r="IO55" s="100"/>
      <c r="IP55" s="100"/>
      <c r="IQ55" s="100"/>
      <c r="IR55" s="100"/>
      <c r="IS55" s="100"/>
      <c r="IT55" s="100"/>
      <c r="IU55" s="100"/>
      <c r="IV55" s="100"/>
      <c r="IW55" s="100"/>
      <c r="IX55" s="100"/>
      <c r="IY55" s="101"/>
      <c r="IZ55" s="99">
        <f>データ!CZ7</f>
        <v>50.7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21.3</v>
      </c>
      <c r="KG55" s="100"/>
      <c r="KH55" s="100"/>
      <c r="KI55" s="100"/>
      <c r="KJ55" s="100"/>
      <c r="KK55" s="100"/>
      <c r="KL55" s="100"/>
      <c r="KM55" s="100"/>
      <c r="KN55" s="100"/>
      <c r="KO55" s="100"/>
      <c r="KP55" s="100"/>
      <c r="KQ55" s="100"/>
      <c r="KR55" s="100"/>
      <c r="KS55" s="100"/>
      <c r="KT55" s="101"/>
      <c r="KU55" s="99">
        <f>データ!DH7</f>
        <v>23.5</v>
      </c>
      <c r="KV55" s="100"/>
      <c r="KW55" s="100"/>
      <c r="KX55" s="100"/>
      <c r="KY55" s="100"/>
      <c r="KZ55" s="100"/>
      <c r="LA55" s="100"/>
      <c r="LB55" s="100"/>
      <c r="LC55" s="100"/>
      <c r="LD55" s="100"/>
      <c r="LE55" s="100"/>
      <c r="LF55" s="100"/>
      <c r="LG55" s="100"/>
      <c r="LH55" s="100"/>
      <c r="LI55" s="101"/>
      <c r="LJ55" s="99">
        <f>データ!DI7</f>
        <v>26.2</v>
      </c>
      <c r="LK55" s="100"/>
      <c r="LL55" s="100"/>
      <c r="LM55" s="100"/>
      <c r="LN55" s="100"/>
      <c r="LO55" s="100"/>
      <c r="LP55" s="100"/>
      <c r="LQ55" s="100"/>
      <c r="LR55" s="100"/>
      <c r="LS55" s="100"/>
      <c r="LT55" s="100"/>
      <c r="LU55" s="100"/>
      <c r="LV55" s="100"/>
      <c r="LW55" s="100"/>
      <c r="LX55" s="101"/>
      <c r="LY55" s="99">
        <f>データ!DJ7</f>
        <v>25.8</v>
      </c>
      <c r="LZ55" s="100"/>
      <c r="MA55" s="100"/>
      <c r="MB55" s="100"/>
      <c r="MC55" s="100"/>
      <c r="MD55" s="100"/>
      <c r="ME55" s="100"/>
      <c r="MF55" s="100"/>
      <c r="MG55" s="100"/>
      <c r="MH55" s="100"/>
      <c r="MI55" s="100"/>
      <c r="MJ55" s="100"/>
      <c r="MK55" s="100"/>
      <c r="ML55" s="100"/>
      <c r="MM55" s="101"/>
      <c r="MN55" s="99">
        <f>データ!DK7</f>
        <v>25.3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2">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2">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2">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2">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2">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2">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f>データ!DS7</f>
        <v>31.1</v>
      </c>
      <c r="AO79" s="82"/>
      <c r="AP79" s="82"/>
      <c r="AQ79" s="82"/>
      <c r="AR79" s="82"/>
      <c r="AS79" s="82"/>
      <c r="AT79" s="82"/>
      <c r="AU79" s="82"/>
      <c r="AV79" s="82"/>
      <c r="AW79" s="82"/>
      <c r="AX79" s="82"/>
      <c r="AY79" s="82"/>
      <c r="AZ79" s="82"/>
      <c r="BA79" s="82"/>
      <c r="BB79" s="82"/>
      <c r="BC79" s="82"/>
      <c r="BD79" s="82"/>
      <c r="BE79" s="82"/>
      <c r="BF79" s="82"/>
      <c r="BG79" s="82">
        <f>データ!DT7</f>
        <v>42.5</v>
      </c>
      <c r="BH79" s="82"/>
      <c r="BI79" s="82"/>
      <c r="BJ79" s="82"/>
      <c r="BK79" s="82"/>
      <c r="BL79" s="82"/>
      <c r="BM79" s="82"/>
      <c r="BN79" s="82"/>
      <c r="BO79" s="82"/>
      <c r="BP79" s="82"/>
      <c r="BQ79" s="82"/>
      <c r="BR79" s="82"/>
      <c r="BS79" s="82"/>
      <c r="BT79" s="82"/>
      <c r="BU79" s="82"/>
      <c r="BV79" s="82"/>
      <c r="BW79" s="82"/>
      <c r="BX79" s="82"/>
      <c r="BY79" s="82"/>
      <c r="BZ79" s="82">
        <f>データ!DU7</f>
        <v>46.4</v>
      </c>
      <c r="CA79" s="82"/>
      <c r="CB79" s="82"/>
      <c r="CC79" s="82"/>
      <c r="CD79" s="82"/>
      <c r="CE79" s="82"/>
      <c r="CF79" s="82"/>
      <c r="CG79" s="82"/>
      <c r="CH79" s="82"/>
      <c r="CI79" s="82"/>
      <c r="CJ79" s="82"/>
      <c r="CK79" s="82"/>
      <c r="CL79" s="82"/>
      <c r="CM79" s="82"/>
      <c r="CN79" s="82"/>
      <c r="CO79" s="82"/>
      <c r="CP79" s="82"/>
      <c r="CQ79" s="82"/>
      <c r="CR79" s="82"/>
      <c r="CS79" s="82">
        <f>データ!DV7</f>
        <v>52.2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55.7</v>
      </c>
      <c r="FI79" s="82"/>
      <c r="FJ79" s="82"/>
      <c r="FK79" s="82"/>
      <c r="FL79" s="82"/>
      <c r="FM79" s="82"/>
      <c r="FN79" s="82"/>
      <c r="FO79" s="82"/>
      <c r="FP79" s="82"/>
      <c r="FQ79" s="82"/>
      <c r="FR79" s="82"/>
      <c r="FS79" s="82"/>
      <c r="FT79" s="82"/>
      <c r="FU79" s="82"/>
      <c r="FV79" s="82"/>
      <c r="FW79" s="82"/>
      <c r="FX79" s="82"/>
      <c r="FY79" s="82"/>
      <c r="FZ79" s="82"/>
      <c r="GA79" s="82">
        <f>データ!EE7</f>
        <v>62.7</v>
      </c>
      <c r="GB79" s="82"/>
      <c r="GC79" s="82"/>
      <c r="GD79" s="82"/>
      <c r="GE79" s="82"/>
      <c r="GF79" s="82"/>
      <c r="GG79" s="82"/>
      <c r="GH79" s="82"/>
      <c r="GI79" s="82"/>
      <c r="GJ79" s="82"/>
      <c r="GK79" s="82"/>
      <c r="GL79" s="82"/>
      <c r="GM79" s="82"/>
      <c r="GN79" s="82"/>
      <c r="GO79" s="82"/>
      <c r="GP79" s="82"/>
      <c r="GQ79" s="82"/>
      <c r="GR79" s="82"/>
      <c r="GS79" s="82"/>
      <c r="GT79" s="82">
        <f>データ!EF7</f>
        <v>63.5</v>
      </c>
      <c r="GU79" s="82"/>
      <c r="GV79" s="82"/>
      <c r="GW79" s="82"/>
      <c r="GX79" s="82"/>
      <c r="GY79" s="82"/>
      <c r="GZ79" s="82"/>
      <c r="HA79" s="82"/>
      <c r="HB79" s="82"/>
      <c r="HC79" s="82"/>
      <c r="HD79" s="82"/>
      <c r="HE79" s="82"/>
      <c r="HF79" s="82"/>
      <c r="HG79" s="82"/>
      <c r="HH79" s="82"/>
      <c r="HI79" s="82"/>
      <c r="HJ79" s="82"/>
      <c r="HK79" s="82"/>
      <c r="HL79" s="82"/>
      <c r="HM79" s="82">
        <f>データ!EG7</f>
        <v>70.400000000000006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0</v>
      </c>
      <c r="JK79" s="78"/>
      <c r="JL79" s="78"/>
      <c r="JM79" s="78"/>
      <c r="JN79" s="78"/>
      <c r="JO79" s="78"/>
      <c r="JP79" s="78"/>
      <c r="JQ79" s="78"/>
      <c r="JR79" s="78"/>
      <c r="JS79" s="78"/>
      <c r="JT79" s="78"/>
      <c r="JU79" s="78"/>
      <c r="JV79" s="78"/>
      <c r="JW79" s="78"/>
      <c r="JX79" s="78"/>
      <c r="JY79" s="78"/>
      <c r="JZ79" s="78"/>
      <c r="KA79" s="78"/>
      <c r="KB79" s="78"/>
      <c r="KC79" s="78">
        <f>データ!EO7</f>
        <v>21156975</v>
      </c>
      <c r="KD79" s="78"/>
      <c r="KE79" s="78"/>
      <c r="KF79" s="78"/>
      <c r="KG79" s="78"/>
      <c r="KH79" s="78"/>
      <c r="KI79" s="78"/>
      <c r="KJ79" s="78"/>
      <c r="KK79" s="78"/>
      <c r="KL79" s="78"/>
      <c r="KM79" s="78"/>
      <c r="KN79" s="78"/>
      <c r="KO79" s="78"/>
      <c r="KP79" s="78"/>
      <c r="KQ79" s="78"/>
      <c r="KR79" s="78"/>
      <c r="KS79" s="78"/>
      <c r="KT79" s="78"/>
      <c r="KU79" s="78"/>
      <c r="KV79" s="78">
        <f>データ!EP7</f>
        <v>22569863</v>
      </c>
      <c r="KW79" s="78"/>
      <c r="KX79" s="78"/>
      <c r="KY79" s="78"/>
      <c r="KZ79" s="78"/>
      <c r="LA79" s="78"/>
      <c r="LB79" s="78"/>
      <c r="LC79" s="78"/>
      <c r="LD79" s="78"/>
      <c r="LE79" s="78"/>
      <c r="LF79" s="78"/>
      <c r="LG79" s="78"/>
      <c r="LH79" s="78"/>
      <c r="LI79" s="78"/>
      <c r="LJ79" s="78"/>
      <c r="LK79" s="78"/>
      <c r="LL79" s="78"/>
      <c r="LM79" s="78"/>
      <c r="LN79" s="78"/>
      <c r="LO79" s="78">
        <f>データ!EQ7</f>
        <v>24506691</v>
      </c>
      <c r="LP79" s="78"/>
      <c r="LQ79" s="78"/>
      <c r="LR79" s="78"/>
      <c r="LS79" s="78"/>
      <c r="LT79" s="78"/>
      <c r="LU79" s="78"/>
      <c r="LV79" s="78"/>
      <c r="LW79" s="78"/>
      <c r="LX79" s="78"/>
      <c r="LY79" s="78"/>
      <c r="LZ79" s="78"/>
      <c r="MA79" s="78"/>
      <c r="MB79" s="78"/>
      <c r="MC79" s="78"/>
      <c r="MD79" s="78"/>
      <c r="ME79" s="78"/>
      <c r="MF79" s="78"/>
      <c r="MG79" s="78"/>
      <c r="MH79" s="78">
        <f>データ!ER7</f>
        <v>25363642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2">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2">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2">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GFXirIZqWT8IhsF9in2sGWuFgVHPRjXYzcntEf0iPQKXskFnN1o5CGKysOUztMh57IggM4mvE5cQjIF1CU2g==" saltValue="2UbQLPYZoWnYpDt9x8H++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05" customHeight="1" x14ac:dyDescent="0.2">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2">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121</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2">
      <c r="A6" s="47" t="s">
        <v>122</v>
      </c>
      <c r="B6" s="62">
        <f>B8</f>
        <v>2017</v>
      </c>
      <c r="C6" s="62">
        <f t="shared" ref="C6:M6" si="2">C8</f>
        <v>407500</v>
      </c>
      <c r="D6" s="62">
        <f t="shared" si="2"/>
        <v>46</v>
      </c>
      <c r="E6" s="62">
        <f t="shared" si="2"/>
        <v>6</v>
      </c>
      <c r="F6" s="62">
        <f t="shared" si="2"/>
        <v>0</v>
      </c>
      <c r="G6" s="62">
        <f t="shared" si="2"/>
        <v>2</v>
      </c>
      <c r="H6" s="138" t="str">
        <f>IF(H8&lt;&gt;I8,H8,"")&amp;IF(I8&lt;&gt;J8,I8,"")&amp;"　"&amp;J8</f>
        <v>福岡県地方独立行政法人福岡市立病院機構　福岡市民病院</v>
      </c>
      <c r="I6" s="139"/>
      <c r="J6" s="140"/>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19</v>
      </c>
      <c r="R6" s="62" t="str">
        <f t="shared" si="3"/>
        <v>対象</v>
      </c>
      <c r="S6" s="62" t="str">
        <f t="shared" si="3"/>
        <v>ド 透 I 訓</v>
      </c>
      <c r="T6" s="62" t="str">
        <f t="shared" si="3"/>
        <v>救 臨 感 地 輪</v>
      </c>
      <c r="U6" s="63" t="str">
        <f>U8</f>
        <v>-</v>
      </c>
      <c r="V6" s="63">
        <f>V8</f>
        <v>14731</v>
      </c>
      <c r="W6" s="62" t="str">
        <f>W8</f>
        <v>非該当</v>
      </c>
      <c r="X6" s="62" t="str">
        <f t="shared" si="3"/>
        <v>７：１</v>
      </c>
      <c r="Y6" s="63">
        <f t="shared" si="3"/>
        <v>200</v>
      </c>
      <c r="Z6" s="63" t="str">
        <f t="shared" si="3"/>
        <v>-</v>
      </c>
      <c r="AA6" s="63" t="str">
        <f t="shared" si="3"/>
        <v>-</v>
      </c>
      <c r="AB6" s="63" t="str">
        <f t="shared" si="3"/>
        <v>-</v>
      </c>
      <c r="AC6" s="63">
        <f t="shared" si="3"/>
        <v>4</v>
      </c>
      <c r="AD6" s="63">
        <f t="shared" si="3"/>
        <v>204</v>
      </c>
      <c r="AE6" s="63">
        <f t="shared" si="3"/>
        <v>200</v>
      </c>
      <c r="AF6" s="63" t="str">
        <f t="shared" si="3"/>
        <v>-</v>
      </c>
      <c r="AG6" s="63">
        <f t="shared" si="3"/>
        <v>200</v>
      </c>
      <c r="AH6" s="64">
        <f>IF(AH8="-",NA(),AH8)</f>
        <v>107.4</v>
      </c>
      <c r="AI6" s="64">
        <f t="shared" ref="AI6:AQ6" si="4">IF(AI8="-",NA(),AI8)</f>
        <v>106.7</v>
      </c>
      <c r="AJ6" s="64">
        <f t="shared" si="4"/>
        <v>106</v>
      </c>
      <c r="AK6" s="64">
        <f t="shared" si="4"/>
        <v>100.1</v>
      </c>
      <c r="AL6" s="64">
        <f t="shared" si="4"/>
        <v>102.4</v>
      </c>
      <c r="AM6" s="64">
        <f t="shared" si="4"/>
        <v>98.1</v>
      </c>
      <c r="AN6" s="64">
        <f t="shared" si="4"/>
        <v>97.9</v>
      </c>
      <c r="AO6" s="64">
        <f t="shared" si="4"/>
        <v>96.6</v>
      </c>
      <c r="AP6" s="64">
        <f t="shared" si="4"/>
        <v>96.2</v>
      </c>
      <c r="AQ6" s="64">
        <f t="shared" si="4"/>
        <v>97.2</v>
      </c>
      <c r="AR6" s="64" t="str">
        <f>IF(AR8="-","【-】","【"&amp;SUBSTITUTE(TEXT(AR8,"#,##0.0"),"-","△")&amp;"】")</f>
        <v>【98.5】</v>
      </c>
      <c r="AS6" s="64">
        <f>IF(AS8="-",NA(),AS8)</f>
        <v>100.6</v>
      </c>
      <c r="AT6" s="64">
        <f t="shared" ref="AT6:BB6" si="5">IF(AT8="-",NA(),AT8)</f>
        <v>101.4</v>
      </c>
      <c r="AU6" s="64">
        <f t="shared" si="5"/>
        <v>96.2</v>
      </c>
      <c r="AV6" s="64">
        <f t="shared" si="5"/>
        <v>92.3</v>
      </c>
      <c r="AW6" s="64">
        <f t="shared" si="5"/>
        <v>95.8</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88.9</v>
      </c>
      <c r="BP6" s="64">
        <f t="shared" ref="BP6:BX6" si="7">IF(BP8="-",NA(),BP8)</f>
        <v>89</v>
      </c>
      <c r="BQ6" s="64">
        <f t="shared" si="7"/>
        <v>90.1</v>
      </c>
      <c r="BR6" s="64">
        <f t="shared" si="7"/>
        <v>88.9</v>
      </c>
      <c r="BS6" s="64">
        <f t="shared" si="7"/>
        <v>93</v>
      </c>
      <c r="BT6" s="64">
        <f t="shared" si="7"/>
        <v>69.2</v>
      </c>
      <c r="BU6" s="64">
        <f t="shared" si="7"/>
        <v>69.099999999999994</v>
      </c>
      <c r="BV6" s="64">
        <f t="shared" si="7"/>
        <v>69.8</v>
      </c>
      <c r="BW6" s="64">
        <f t="shared" si="7"/>
        <v>71.2</v>
      </c>
      <c r="BX6" s="64">
        <f t="shared" si="7"/>
        <v>73</v>
      </c>
      <c r="BY6" s="64" t="str">
        <f>IF(BY8="-","【-】","【"&amp;SUBSTITUTE(TEXT(BY8,"#,##0.0"),"-","△")&amp;"】")</f>
        <v>【74.8】</v>
      </c>
      <c r="BZ6" s="65">
        <f>IF(BZ8="-",NA(),BZ8)</f>
        <v>59254</v>
      </c>
      <c r="CA6" s="65">
        <f t="shared" ref="CA6:CI6" si="8">IF(CA8="-",NA(),CA8)</f>
        <v>63763</v>
      </c>
      <c r="CB6" s="65">
        <f t="shared" si="8"/>
        <v>64749</v>
      </c>
      <c r="CC6" s="65">
        <f t="shared" si="8"/>
        <v>62434</v>
      </c>
      <c r="CD6" s="65">
        <f t="shared" si="8"/>
        <v>64141</v>
      </c>
      <c r="CE6" s="65">
        <f t="shared" si="8"/>
        <v>43981</v>
      </c>
      <c r="CF6" s="65">
        <f t="shared" si="8"/>
        <v>45099</v>
      </c>
      <c r="CG6" s="65">
        <f t="shared" si="8"/>
        <v>45085</v>
      </c>
      <c r="CH6" s="65">
        <f t="shared" si="8"/>
        <v>44825</v>
      </c>
      <c r="CI6" s="65">
        <f t="shared" si="8"/>
        <v>45494</v>
      </c>
      <c r="CJ6" s="64" t="str">
        <f>IF(CJ8="-","【-】","【"&amp;SUBSTITUTE(TEXT(CJ8,"#,##0"),"-","△")&amp;"】")</f>
        <v>【50,718】</v>
      </c>
      <c r="CK6" s="65">
        <f>IF(CK8="-",NA(),CK8)</f>
        <v>16141</v>
      </c>
      <c r="CL6" s="65">
        <f t="shared" ref="CL6:CT6" si="9">IF(CL8="-",NA(),CL8)</f>
        <v>17609</v>
      </c>
      <c r="CM6" s="65">
        <f t="shared" si="9"/>
        <v>22739</v>
      </c>
      <c r="CN6" s="65">
        <f t="shared" si="9"/>
        <v>22997</v>
      </c>
      <c r="CO6" s="65">
        <f t="shared" si="9"/>
        <v>20907</v>
      </c>
      <c r="CP6" s="65">
        <f t="shared" si="9"/>
        <v>11009</v>
      </c>
      <c r="CQ6" s="65">
        <f t="shared" si="9"/>
        <v>11173</v>
      </c>
      <c r="CR6" s="65">
        <f t="shared" si="9"/>
        <v>11881</v>
      </c>
      <c r="CS6" s="65">
        <f t="shared" si="9"/>
        <v>12023</v>
      </c>
      <c r="CT6" s="65">
        <f t="shared" si="9"/>
        <v>12309</v>
      </c>
      <c r="CU6" s="64" t="str">
        <f>IF(CU8="-","【-】","【"&amp;SUBSTITUTE(TEXT(CU8,"#,##0"),"-","△")&amp;"】")</f>
        <v>【14,202】</v>
      </c>
      <c r="CV6" s="64">
        <f>IF(CV8="-",NA(),CV8)</f>
        <v>52.3</v>
      </c>
      <c r="CW6" s="64">
        <f t="shared" ref="CW6:DE6" si="10">IF(CW8="-",NA(),CW8)</f>
        <v>50.2</v>
      </c>
      <c r="CX6" s="64">
        <f t="shared" si="10"/>
        <v>49.5</v>
      </c>
      <c r="CY6" s="64">
        <f t="shared" si="10"/>
        <v>53.9</v>
      </c>
      <c r="CZ6" s="64">
        <f t="shared" si="10"/>
        <v>50.7</v>
      </c>
      <c r="DA6" s="64">
        <f t="shared" si="10"/>
        <v>56.5</v>
      </c>
      <c r="DB6" s="64">
        <f t="shared" si="10"/>
        <v>57.6</v>
      </c>
      <c r="DC6" s="64">
        <f t="shared" si="10"/>
        <v>58.3</v>
      </c>
      <c r="DD6" s="64">
        <f t="shared" si="10"/>
        <v>59.7</v>
      </c>
      <c r="DE6" s="64">
        <f t="shared" si="10"/>
        <v>59</v>
      </c>
      <c r="DF6" s="64" t="str">
        <f>IF(DF8="-","【-】","【"&amp;SUBSTITUTE(TEXT(DF8,"#,##0.0"),"-","△")&amp;"】")</f>
        <v>【55.0】</v>
      </c>
      <c r="DG6" s="64">
        <f>IF(DG8="-",NA(),DG8)</f>
        <v>21.3</v>
      </c>
      <c r="DH6" s="64">
        <f t="shared" ref="DH6:DP6" si="11">IF(DH8="-",NA(),DH8)</f>
        <v>23.5</v>
      </c>
      <c r="DI6" s="64">
        <f t="shared" si="11"/>
        <v>26.2</v>
      </c>
      <c r="DJ6" s="64">
        <f t="shared" si="11"/>
        <v>25.8</v>
      </c>
      <c r="DK6" s="64">
        <f t="shared" si="11"/>
        <v>25.3</v>
      </c>
      <c r="DL6" s="64">
        <f t="shared" si="11"/>
        <v>22</v>
      </c>
      <c r="DM6" s="64">
        <f t="shared" si="11"/>
        <v>21.3</v>
      </c>
      <c r="DN6" s="64">
        <f t="shared" si="11"/>
        <v>22</v>
      </c>
      <c r="DO6" s="64">
        <f t="shared" si="11"/>
        <v>20.9</v>
      </c>
      <c r="DP6" s="64">
        <f t="shared" si="11"/>
        <v>20.7</v>
      </c>
      <c r="DQ6" s="64" t="str">
        <f>IF(DQ8="-","【-】","【"&amp;SUBSTITUTE(TEXT(DQ8,"#,##0.0"),"-","△")&amp;"】")</f>
        <v>【24.3】</v>
      </c>
      <c r="DR6" s="64" t="e">
        <f>IF(DR8="-",NA(),DR8)</f>
        <v>#N/A</v>
      </c>
      <c r="DS6" s="64">
        <f t="shared" ref="DS6:EA6" si="12">IF(DS8="-",NA(),DS8)</f>
        <v>31.1</v>
      </c>
      <c r="DT6" s="64">
        <f t="shared" si="12"/>
        <v>42.5</v>
      </c>
      <c r="DU6" s="64">
        <f t="shared" si="12"/>
        <v>46.4</v>
      </c>
      <c r="DV6" s="64">
        <f t="shared" si="12"/>
        <v>52.2</v>
      </c>
      <c r="DW6" s="64">
        <f t="shared" si="12"/>
        <v>48.2</v>
      </c>
      <c r="DX6" s="64">
        <f t="shared" si="12"/>
        <v>49.7</v>
      </c>
      <c r="DY6" s="64">
        <f t="shared" si="12"/>
        <v>48.1</v>
      </c>
      <c r="DZ6" s="64">
        <f t="shared" si="12"/>
        <v>44.7</v>
      </c>
      <c r="EA6" s="64">
        <f t="shared" si="12"/>
        <v>46.9</v>
      </c>
      <c r="EB6" s="64" t="str">
        <f>IF(EB8="-","【-】","【"&amp;SUBSTITUTE(TEXT(EB8,"#,##0.0"),"-","△")&amp;"】")</f>
        <v>【51.6】</v>
      </c>
      <c r="EC6" s="64" t="e">
        <f>IF(EC8="-",NA(),EC8)</f>
        <v>#N/A</v>
      </c>
      <c r="ED6" s="64">
        <f t="shared" ref="ED6:EL6" si="13">IF(ED8="-",NA(),ED8)</f>
        <v>55.7</v>
      </c>
      <c r="EE6" s="64">
        <f t="shared" si="13"/>
        <v>62.7</v>
      </c>
      <c r="EF6" s="64">
        <f t="shared" si="13"/>
        <v>63.5</v>
      </c>
      <c r="EG6" s="64">
        <f t="shared" si="13"/>
        <v>70.400000000000006</v>
      </c>
      <c r="EH6" s="64">
        <f t="shared" si="13"/>
        <v>61.6</v>
      </c>
      <c r="EI6" s="64">
        <f t="shared" si="13"/>
        <v>66.900000000000006</v>
      </c>
      <c r="EJ6" s="64">
        <f t="shared" si="13"/>
        <v>66.5</v>
      </c>
      <c r="EK6" s="64">
        <f t="shared" si="13"/>
        <v>64.2</v>
      </c>
      <c r="EL6" s="64">
        <f t="shared" si="13"/>
        <v>67.3</v>
      </c>
      <c r="EM6" s="64" t="str">
        <f>IF(EM8="-","【-】","【"&amp;SUBSTITUTE(TEXT(EM8,"#,##0.0"),"-","△")&amp;"】")</f>
        <v>【67.6】</v>
      </c>
      <c r="EN6" s="65">
        <f>IF(EN8="-",NA(),EN8)</f>
        <v>0</v>
      </c>
      <c r="EO6" s="65">
        <f t="shared" ref="EO6:EW6" si="14">IF(EO8="-",NA(),EO8)</f>
        <v>21156975</v>
      </c>
      <c r="EP6" s="65">
        <f t="shared" si="14"/>
        <v>22569863</v>
      </c>
      <c r="EQ6" s="65">
        <f t="shared" si="14"/>
        <v>24506691</v>
      </c>
      <c r="ER6" s="65">
        <f t="shared" si="14"/>
        <v>25363642</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2">
      <c r="A7" s="47" t="s">
        <v>123</v>
      </c>
      <c r="B7" s="62">
        <f t="shared" ref="B7:AG7" si="15">B8</f>
        <v>2017</v>
      </c>
      <c r="C7" s="62">
        <f t="shared" si="15"/>
        <v>407500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19</v>
      </c>
      <c r="R7" s="62" t="str">
        <f t="shared" si="15"/>
        <v>対象</v>
      </c>
      <c r="S7" s="62" t="str">
        <f t="shared" si="15"/>
        <v>ド 透 I 訓</v>
      </c>
      <c r="T7" s="62" t="str">
        <f t="shared" si="15"/>
        <v>救 臨 感 地 輪</v>
      </c>
      <c r="U7" s="63" t="str">
        <f>U8</f>
        <v>-</v>
      </c>
      <c r="V7" s="63">
        <f>V8</f>
        <v>14731</v>
      </c>
      <c r="W7" s="62" t="str">
        <f>W8</f>
        <v>非該当</v>
      </c>
      <c r="X7" s="62" t="str">
        <f t="shared" si="15"/>
        <v>７：１</v>
      </c>
      <c r="Y7" s="63">
        <f t="shared" si="15"/>
        <v>200</v>
      </c>
      <c r="Z7" s="63" t="str">
        <f t="shared" si="15"/>
        <v>-</v>
      </c>
      <c r="AA7" s="63" t="str">
        <f t="shared" si="15"/>
        <v>-</v>
      </c>
      <c r="AB7" s="63" t="str">
        <f t="shared" si="15"/>
        <v>-</v>
      </c>
      <c r="AC7" s="63">
        <f t="shared" si="15"/>
        <v>4</v>
      </c>
      <c r="AD7" s="63">
        <f t="shared" si="15"/>
        <v>204</v>
      </c>
      <c r="AE7" s="63">
        <f t="shared" si="15"/>
        <v>200</v>
      </c>
      <c r="AF7" s="63" t="str">
        <f t="shared" si="15"/>
        <v>-</v>
      </c>
      <c r="AG7" s="63">
        <f t="shared" si="15"/>
        <v>200</v>
      </c>
      <c r="AH7" s="64">
        <f>AH8</f>
        <v>107.4</v>
      </c>
      <c r="AI7" s="64">
        <f t="shared" ref="AI7:AQ7" si="16">AI8</f>
        <v>106.7</v>
      </c>
      <c r="AJ7" s="64">
        <f t="shared" si="16"/>
        <v>106</v>
      </c>
      <c r="AK7" s="64">
        <f t="shared" si="16"/>
        <v>100.1</v>
      </c>
      <c r="AL7" s="64">
        <f t="shared" si="16"/>
        <v>102.4</v>
      </c>
      <c r="AM7" s="64">
        <f t="shared" si="16"/>
        <v>98.1</v>
      </c>
      <c r="AN7" s="64">
        <f t="shared" si="16"/>
        <v>97.9</v>
      </c>
      <c r="AO7" s="64">
        <f t="shared" si="16"/>
        <v>96.6</v>
      </c>
      <c r="AP7" s="64">
        <f t="shared" si="16"/>
        <v>96.2</v>
      </c>
      <c r="AQ7" s="64">
        <f t="shared" si="16"/>
        <v>97.2</v>
      </c>
      <c r="AR7" s="64"/>
      <c r="AS7" s="64">
        <f>AS8</f>
        <v>100.6</v>
      </c>
      <c r="AT7" s="64">
        <f t="shared" ref="AT7:BB7" si="17">AT8</f>
        <v>101.4</v>
      </c>
      <c r="AU7" s="64">
        <f t="shared" si="17"/>
        <v>96.2</v>
      </c>
      <c r="AV7" s="64">
        <f t="shared" si="17"/>
        <v>92.3</v>
      </c>
      <c r="AW7" s="64">
        <f t="shared" si="17"/>
        <v>95.8</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88.9</v>
      </c>
      <c r="BP7" s="64">
        <f t="shared" ref="BP7:BX7" si="19">BP8</f>
        <v>89</v>
      </c>
      <c r="BQ7" s="64">
        <f t="shared" si="19"/>
        <v>90.1</v>
      </c>
      <c r="BR7" s="64">
        <f t="shared" si="19"/>
        <v>88.9</v>
      </c>
      <c r="BS7" s="64">
        <f t="shared" si="19"/>
        <v>93</v>
      </c>
      <c r="BT7" s="64">
        <f t="shared" si="19"/>
        <v>69.2</v>
      </c>
      <c r="BU7" s="64">
        <f t="shared" si="19"/>
        <v>69.099999999999994</v>
      </c>
      <c r="BV7" s="64">
        <f t="shared" si="19"/>
        <v>69.8</v>
      </c>
      <c r="BW7" s="64">
        <f t="shared" si="19"/>
        <v>71.2</v>
      </c>
      <c r="BX7" s="64">
        <f t="shared" si="19"/>
        <v>73</v>
      </c>
      <c r="BY7" s="64"/>
      <c r="BZ7" s="65">
        <f>BZ8</f>
        <v>59254</v>
      </c>
      <c r="CA7" s="65">
        <f t="shared" ref="CA7:CI7" si="20">CA8</f>
        <v>63763</v>
      </c>
      <c r="CB7" s="65">
        <f t="shared" si="20"/>
        <v>64749</v>
      </c>
      <c r="CC7" s="65">
        <f t="shared" si="20"/>
        <v>62434</v>
      </c>
      <c r="CD7" s="65">
        <f t="shared" si="20"/>
        <v>64141</v>
      </c>
      <c r="CE7" s="65">
        <f t="shared" si="20"/>
        <v>43981</v>
      </c>
      <c r="CF7" s="65">
        <f t="shared" si="20"/>
        <v>45099</v>
      </c>
      <c r="CG7" s="65">
        <f t="shared" si="20"/>
        <v>45085</v>
      </c>
      <c r="CH7" s="65">
        <f t="shared" si="20"/>
        <v>44825</v>
      </c>
      <c r="CI7" s="65">
        <f t="shared" si="20"/>
        <v>45494</v>
      </c>
      <c r="CJ7" s="64"/>
      <c r="CK7" s="65">
        <f>CK8</f>
        <v>16141</v>
      </c>
      <c r="CL7" s="65">
        <f t="shared" ref="CL7:CT7" si="21">CL8</f>
        <v>17609</v>
      </c>
      <c r="CM7" s="65">
        <f t="shared" si="21"/>
        <v>22739</v>
      </c>
      <c r="CN7" s="65">
        <f t="shared" si="21"/>
        <v>22997</v>
      </c>
      <c r="CO7" s="65">
        <f t="shared" si="21"/>
        <v>20907</v>
      </c>
      <c r="CP7" s="65">
        <f t="shared" si="21"/>
        <v>11009</v>
      </c>
      <c r="CQ7" s="65">
        <f t="shared" si="21"/>
        <v>11173</v>
      </c>
      <c r="CR7" s="65">
        <f t="shared" si="21"/>
        <v>11881</v>
      </c>
      <c r="CS7" s="65">
        <f t="shared" si="21"/>
        <v>12023</v>
      </c>
      <c r="CT7" s="65">
        <f t="shared" si="21"/>
        <v>12309</v>
      </c>
      <c r="CU7" s="64"/>
      <c r="CV7" s="64">
        <f>CV8</f>
        <v>52.3</v>
      </c>
      <c r="CW7" s="64">
        <f t="shared" ref="CW7:DE7" si="22">CW8</f>
        <v>50.2</v>
      </c>
      <c r="CX7" s="64">
        <f t="shared" si="22"/>
        <v>49.5</v>
      </c>
      <c r="CY7" s="64">
        <f t="shared" si="22"/>
        <v>53.9</v>
      </c>
      <c r="CZ7" s="64">
        <f t="shared" si="22"/>
        <v>50.7</v>
      </c>
      <c r="DA7" s="64">
        <f t="shared" si="22"/>
        <v>56.5</v>
      </c>
      <c r="DB7" s="64">
        <f t="shared" si="22"/>
        <v>57.6</v>
      </c>
      <c r="DC7" s="64">
        <f t="shared" si="22"/>
        <v>58.3</v>
      </c>
      <c r="DD7" s="64">
        <f t="shared" si="22"/>
        <v>59.7</v>
      </c>
      <c r="DE7" s="64">
        <f t="shared" si="22"/>
        <v>59</v>
      </c>
      <c r="DF7" s="64"/>
      <c r="DG7" s="64">
        <f>DG8</f>
        <v>21.3</v>
      </c>
      <c r="DH7" s="64">
        <f t="shared" ref="DH7:DP7" si="23">DH8</f>
        <v>23.5</v>
      </c>
      <c r="DI7" s="64">
        <f t="shared" si="23"/>
        <v>26.2</v>
      </c>
      <c r="DJ7" s="64">
        <f t="shared" si="23"/>
        <v>25.8</v>
      </c>
      <c r="DK7" s="64">
        <f t="shared" si="23"/>
        <v>25.3</v>
      </c>
      <c r="DL7" s="64">
        <f t="shared" si="23"/>
        <v>22</v>
      </c>
      <c r="DM7" s="64">
        <f t="shared" si="23"/>
        <v>21.3</v>
      </c>
      <c r="DN7" s="64">
        <f t="shared" si="23"/>
        <v>22</v>
      </c>
      <c r="DO7" s="64">
        <f t="shared" si="23"/>
        <v>20.9</v>
      </c>
      <c r="DP7" s="64">
        <f t="shared" si="23"/>
        <v>20.7</v>
      </c>
      <c r="DQ7" s="64"/>
      <c r="DR7" s="64" t="str">
        <f>DR8</f>
        <v>-</v>
      </c>
      <c r="DS7" s="64">
        <f t="shared" ref="DS7:EA7" si="24">DS8</f>
        <v>31.1</v>
      </c>
      <c r="DT7" s="64">
        <f t="shared" si="24"/>
        <v>42.5</v>
      </c>
      <c r="DU7" s="64">
        <f t="shared" si="24"/>
        <v>46.4</v>
      </c>
      <c r="DV7" s="64">
        <f t="shared" si="24"/>
        <v>52.2</v>
      </c>
      <c r="DW7" s="64">
        <f t="shared" si="24"/>
        <v>48.2</v>
      </c>
      <c r="DX7" s="64">
        <f t="shared" si="24"/>
        <v>49.7</v>
      </c>
      <c r="DY7" s="64">
        <f t="shared" si="24"/>
        <v>48.1</v>
      </c>
      <c r="DZ7" s="64">
        <f t="shared" si="24"/>
        <v>44.7</v>
      </c>
      <c r="EA7" s="64">
        <f t="shared" si="24"/>
        <v>46.9</v>
      </c>
      <c r="EB7" s="64"/>
      <c r="EC7" s="64" t="str">
        <f>EC8</f>
        <v>-</v>
      </c>
      <c r="ED7" s="64">
        <f t="shared" ref="ED7:EL7" si="25">ED8</f>
        <v>55.7</v>
      </c>
      <c r="EE7" s="64">
        <f t="shared" si="25"/>
        <v>62.7</v>
      </c>
      <c r="EF7" s="64">
        <f t="shared" si="25"/>
        <v>63.5</v>
      </c>
      <c r="EG7" s="64">
        <f t="shared" si="25"/>
        <v>70.400000000000006</v>
      </c>
      <c r="EH7" s="64">
        <f t="shared" si="25"/>
        <v>61.6</v>
      </c>
      <c r="EI7" s="64">
        <f t="shared" si="25"/>
        <v>66.900000000000006</v>
      </c>
      <c r="EJ7" s="64">
        <f t="shared" si="25"/>
        <v>66.5</v>
      </c>
      <c r="EK7" s="64">
        <f t="shared" si="25"/>
        <v>64.2</v>
      </c>
      <c r="EL7" s="64">
        <f t="shared" si="25"/>
        <v>67.3</v>
      </c>
      <c r="EM7" s="64"/>
      <c r="EN7" s="65">
        <f>EN8</f>
        <v>0</v>
      </c>
      <c r="EO7" s="65">
        <f t="shared" ref="EO7:EW7" si="26">EO8</f>
        <v>21156975</v>
      </c>
      <c r="EP7" s="65">
        <f t="shared" si="26"/>
        <v>22569863</v>
      </c>
      <c r="EQ7" s="65">
        <f t="shared" si="26"/>
        <v>24506691</v>
      </c>
      <c r="ER7" s="65">
        <f t="shared" si="26"/>
        <v>25363642</v>
      </c>
      <c r="ES7" s="65">
        <f t="shared" si="26"/>
        <v>34106897</v>
      </c>
      <c r="ET7" s="65">
        <f t="shared" si="26"/>
        <v>37367806</v>
      </c>
      <c r="EU7" s="65">
        <f t="shared" si="26"/>
        <v>39301664</v>
      </c>
      <c r="EV7" s="65">
        <f t="shared" si="26"/>
        <v>41260555</v>
      </c>
      <c r="EW7" s="65">
        <f t="shared" si="26"/>
        <v>41975086</v>
      </c>
      <c r="EX7" s="65"/>
    </row>
    <row r="8" spans="1:154" s="66" customFormat="1" x14ac:dyDescent="0.2">
      <c r="A8" s="47"/>
      <c r="B8" s="67">
        <v>2017</v>
      </c>
      <c r="C8" s="67">
        <v>407500</v>
      </c>
      <c r="D8" s="67">
        <v>46</v>
      </c>
      <c r="E8" s="67">
        <v>6</v>
      </c>
      <c r="F8" s="67">
        <v>0</v>
      </c>
      <c r="G8" s="67">
        <v>2</v>
      </c>
      <c r="H8" s="67" t="s">
        <v>124</v>
      </c>
      <c r="I8" s="67" t="s">
        <v>125</v>
      </c>
      <c r="J8" s="67" t="s">
        <v>126</v>
      </c>
      <c r="K8" s="67" t="s">
        <v>127</v>
      </c>
      <c r="L8" s="67" t="s">
        <v>128</v>
      </c>
      <c r="M8" s="67" t="s">
        <v>129</v>
      </c>
      <c r="N8" s="67" t="s">
        <v>130</v>
      </c>
      <c r="O8" s="67" t="s">
        <v>131</v>
      </c>
      <c r="P8" s="67" t="s">
        <v>132</v>
      </c>
      <c r="Q8" s="68">
        <v>19</v>
      </c>
      <c r="R8" s="67" t="s">
        <v>133</v>
      </c>
      <c r="S8" s="67" t="s">
        <v>134</v>
      </c>
      <c r="T8" s="67" t="s">
        <v>135</v>
      </c>
      <c r="U8" s="68" t="s">
        <v>136</v>
      </c>
      <c r="V8" s="68">
        <v>14731</v>
      </c>
      <c r="W8" s="67" t="s">
        <v>137</v>
      </c>
      <c r="X8" s="69" t="s">
        <v>138</v>
      </c>
      <c r="Y8" s="68">
        <v>200</v>
      </c>
      <c r="Z8" s="68" t="s">
        <v>136</v>
      </c>
      <c r="AA8" s="68" t="s">
        <v>136</v>
      </c>
      <c r="AB8" s="68" t="s">
        <v>136</v>
      </c>
      <c r="AC8" s="68">
        <v>4</v>
      </c>
      <c r="AD8" s="68">
        <v>204</v>
      </c>
      <c r="AE8" s="68">
        <v>200</v>
      </c>
      <c r="AF8" s="68" t="s">
        <v>136</v>
      </c>
      <c r="AG8" s="68">
        <v>200</v>
      </c>
      <c r="AH8" s="70">
        <v>107.4</v>
      </c>
      <c r="AI8" s="70">
        <v>106.7</v>
      </c>
      <c r="AJ8" s="70">
        <v>106</v>
      </c>
      <c r="AK8" s="70">
        <v>100.1</v>
      </c>
      <c r="AL8" s="70">
        <v>102.4</v>
      </c>
      <c r="AM8" s="70">
        <v>98.1</v>
      </c>
      <c r="AN8" s="70">
        <v>97.9</v>
      </c>
      <c r="AO8" s="70">
        <v>96.6</v>
      </c>
      <c r="AP8" s="70">
        <v>96.2</v>
      </c>
      <c r="AQ8" s="70">
        <v>97.2</v>
      </c>
      <c r="AR8" s="70">
        <v>98.5</v>
      </c>
      <c r="AS8" s="70">
        <v>100.6</v>
      </c>
      <c r="AT8" s="70">
        <v>101.4</v>
      </c>
      <c r="AU8" s="70">
        <v>96.2</v>
      </c>
      <c r="AV8" s="70">
        <v>92.3</v>
      </c>
      <c r="AW8" s="70">
        <v>95.8</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88.9</v>
      </c>
      <c r="BP8" s="70">
        <v>89</v>
      </c>
      <c r="BQ8" s="70">
        <v>90.1</v>
      </c>
      <c r="BR8" s="70">
        <v>88.9</v>
      </c>
      <c r="BS8" s="70">
        <v>93</v>
      </c>
      <c r="BT8" s="70">
        <v>69.2</v>
      </c>
      <c r="BU8" s="70">
        <v>69.099999999999994</v>
      </c>
      <c r="BV8" s="70">
        <v>69.8</v>
      </c>
      <c r="BW8" s="70">
        <v>71.2</v>
      </c>
      <c r="BX8" s="70">
        <v>73</v>
      </c>
      <c r="BY8" s="70">
        <v>74.8</v>
      </c>
      <c r="BZ8" s="71">
        <v>59254</v>
      </c>
      <c r="CA8" s="71">
        <v>63763</v>
      </c>
      <c r="CB8" s="71">
        <v>64749</v>
      </c>
      <c r="CC8" s="71">
        <v>62434</v>
      </c>
      <c r="CD8" s="71">
        <v>64141</v>
      </c>
      <c r="CE8" s="71">
        <v>43981</v>
      </c>
      <c r="CF8" s="71">
        <v>45099</v>
      </c>
      <c r="CG8" s="71">
        <v>45085</v>
      </c>
      <c r="CH8" s="71">
        <v>44825</v>
      </c>
      <c r="CI8" s="71">
        <v>45494</v>
      </c>
      <c r="CJ8" s="70">
        <v>50718</v>
      </c>
      <c r="CK8" s="71">
        <v>16141</v>
      </c>
      <c r="CL8" s="71">
        <v>17609</v>
      </c>
      <c r="CM8" s="71">
        <v>22739</v>
      </c>
      <c r="CN8" s="71">
        <v>22997</v>
      </c>
      <c r="CO8" s="71">
        <v>20907</v>
      </c>
      <c r="CP8" s="71">
        <v>11009</v>
      </c>
      <c r="CQ8" s="71">
        <v>11173</v>
      </c>
      <c r="CR8" s="71">
        <v>11881</v>
      </c>
      <c r="CS8" s="71">
        <v>12023</v>
      </c>
      <c r="CT8" s="71">
        <v>12309</v>
      </c>
      <c r="CU8" s="70">
        <v>14202</v>
      </c>
      <c r="CV8" s="71">
        <v>52.3</v>
      </c>
      <c r="CW8" s="71">
        <v>50.2</v>
      </c>
      <c r="CX8" s="71">
        <v>49.5</v>
      </c>
      <c r="CY8" s="71">
        <v>53.9</v>
      </c>
      <c r="CZ8" s="71">
        <v>50.7</v>
      </c>
      <c r="DA8" s="71">
        <v>56.5</v>
      </c>
      <c r="DB8" s="71">
        <v>57.6</v>
      </c>
      <c r="DC8" s="71">
        <v>58.3</v>
      </c>
      <c r="DD8" s="71">
        <v>59.7</v>
      </c>
      <c r="DE8" s="71">
        <v>59</v>
      </c>
      <c r="DF8" s="71">
        <v>55</v>
      </c>
      <c r="DG8" s="71">
        <v>21.3</v>
      </c>
      <c r="DH8" s="71">
        <v>23.5</v>
      </c>
      <c r="DI8" s="71">
        <v>26.2</v>
      </c>
      <c r="DJ8" s="71">
        <v>25.8</v>
      </c>
      <c r="DK8" s="71">
        <v>25.3</v>
      </c>
      <c r="DL8" s="71">
        <v>22</v>
      </c>
      <c r="DM8" s="71">
        <v>21.3</v>
      </c>
      <c r="DN8" s="71">
        <v>22</v>
      </c>
      <c r="DO8" s="71">
        <v>20.9</v>
      </c>
      <c r="DP8" s="71">
        <v>20.7</v>
      </c>
      <c r="DQ8" s="71">
        <v>24.3</v>
      </c>
      <c r="DR8" s="70" t="s">
        <v>136</v>
      </c>
      <c r="DS8" s="70">
        <v>31.1</v>
      </c>
      <c r="DT8" s="70">
        <v>42.5</v>
      </c>
      <c r="DU8" s="70">
        <v>46.4</v>
      </c>
      <c r="DV8" s="70">
        <v>52.2</v>
      </c>
      <c r="DW8" s="70">
        <v>48.2</v>
      </c>
      <c r="DX8" s="70">
        <v>49.7</v>
      </c>
      <c r="DY8" s="70">
        <v>48.1</v>
      </c>
      <c r="DZ8" s="70">
        <v>44.7</v>
      </c>
      <c r="EA8" s="70">
        <v>46.9</v>
      </c>
      <c r="EB8" s="70">
        <v>51.6</v>
      </c>
      <c r="EC8" s="70" t="s">
        <v>136</v>
      </c>
      <c r="ED8" s="70">
        <v>55.7</v>
      </c>
      <c r="EE8" s="70">
        <v>62.7</v>
      </c>
      <c r="EF8" s="70">
        <v>63.5</v>
      </c>
      <c r="EG8" s="70">
        <v>70.400000000000006</v>
      </c>
      <c r="EH8" s="70">
        <v>61.6</v>
      </c>
      <c r="EI8" s="70">
        <v>66.900000000000006</v>
      </c>
      <c r="EJ8" s="70">
        <v>66.5</v>
      </c>
      <c r="EK8" s="70">
        <v>64.2</v>
      </c>
      <c r="EL8" s="70">
        <v>67.3</v>
      </c>
      <c r="EM8" s="70">
        <v>67.599999999999994</v>
      </c>
      <c r="EN8" s="71">
        <v>0</v>
      </c>
      <c r="EO8" s="71">
        <v>21156975</v>
      </c>
      <c r="EP8" s="71">
        <v>22569863</v>
      </c>
      <c r="EQ8" s="71">
        <v>24506691</v>
      </c>
      <c r="ER8" s="71">
        <v>25363642</v>
      </c>
      <c r="ES8" s="71">
        <v>34106897</v>
      </c>
      <c r="ET8" s="71">
        <v>37367806</v>
      </c>
      <c r="EU8" s="71">
        <v>39301664</v>
      </c>
      <c r="EV8" s="71">
        <v>41260555</v>
      </c>
      <c r="EW8" s="71">
        <v>41975086</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2019-02-01T13:07:54Z</cp:lastPrinted>
  <dcterms:modified xsi:type="dcterms:W3CDTF">2019-02-01T13:07:58Z</dcterms:modified>
</cp:coreProperties>
</file>