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30年度\600 車両管理班\◎照会･回答◎\庁内・外\財政課\【2.1〆】（分析依頼）H29決算経営比較分析表\"/>
    </mc:Choice>
  </mc:AlternateContent>
  <workbookProtection workbookAlgorithmName="SHA-512" workbookHashValue="6YpG6KSlR96WLsA1YV2tV334rUutNfwI6WpCdpXO8giWsOKcoiIeBVw/kQdlP3XN5JTv9JdJ5/ao1meGA7TmzQ==" workbookSaltValue="dDG6fZZEmwSIivt2qxWClA==" workbookSpinCount="100000" lockStructure="1"/>
  <bookViews>
    <workbookView xWindow="0" yWindow="0" windowWidth="20490" windowHeight="88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BZ30" i="4"/>
  <c r="LT76" i="4"/>
  <c r="GQ51" i="4"/>
  <c r="LH30" i="4"/>
  <c r="IE76" i="4"/>
  <c r="BZ51" i="4"/>
  <c r="GQ30" i="4"/>
  <c r="HP76" i="4"/>
  <c r="BG30" i="4"/>
  <c r="AV76" i="4"/>
  <c r="KO51" i="4"/>
  <c r="LE76" i="4"/>
  <c r="FX51" i="4"/>
  <c r="KO30" i="4"/>
  <c r="BG51" i="4"/>
  <c r="FX30" i="4"/>
  <c r="HA76" i="4"/>
  <c r="AN51" i="4"/>
  <c r="FE30" i="4"/>
  <c r="AN30" i="4"/>
  <c r="AG76" i="4"/>
  <c r="JV51" i="4"/>
  <c r="KP76" i="4"/>
  <c r="FE51" i="4"/>
  <c r="JV30" i="4"/>
  <c r="JC51" i="4"/>
  <c r="KA76" i="4"/>
  <c r="EL51" i="4"/>
  <c r="JC30" i="4"/>
  <c r="GL76" i="4"/>
  <c r="U51" i="4"/>
  <c r="EL30" i="4"/>
  <c r="U30" i="4"/>
  <c r="R76"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<sst xmlns="http://schemas.openxmlformats.org/spreadsheetml/2006/main" count="287" uniqueCount="140">
  <si>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</si>
  <si>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</si>
  <si>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</si>
  <si>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</si>
  <si>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</si>
  <si>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</si>
  <si>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</si>
  <si>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</si>
  <si>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</si>
  <si>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</si>
  <si>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</si>
  <si>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</si>
  <si>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</si>
  <si>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</si>
  <si>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</si>
  <si>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</si>
  <si>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</si>
  <si>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</si>
  <si>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</si>
  <si>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</si>
  <si>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</si>
  <si>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</si>
  <si>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</si>
  <si>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</si>
  <si>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</si>
  <si>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</si>
  <si>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</si>
  <si>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</si>
  <si>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</si>
  <si>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</si>
  <si>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</si>
  <si>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</si>
  <si>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</si>
  <si>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</si>
  <si>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</si>
  <si>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</si>
  <si>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</si>
  <si>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</si>
  <si>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</si>
  <si>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</si>
  <si>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</si>
  <si>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</si>
  <si>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</si>
  <si>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</si>
  <si>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</si>
  <si>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</si>
  <si>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</si>
  <si>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</si>
  <si>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</si>
  <si>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</si>
  <si>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</si>
  <si>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</si>
  <si>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</si>
  <si>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</si>
  <si>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</si>
  <si>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</si>
  <si>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</si>
  <si>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</si>
  <si>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</si>
  <si>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</si>
  <si>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</si>
  <si>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</si>
  <si>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</si>
  <si>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</si>
  <si>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</si>
  <si>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</si>
  <si>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</si>
  <si>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</si>
  <si>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</si>
  <si>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</si>
  <si>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</si>
  <si>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</si>
  <si>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</si>
  <si>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</si>
  <si>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</si>
  <si>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</si>
  <si>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</si>
  <si>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</si>
  <si>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</si>
  <si>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</si>
  <si>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</si>
  <si>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</si>
  <si>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</si>
  <si>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</si>
  <si>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</si>
  <si>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</si>
  <si>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</si>
  <si>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</si>
  <si>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</si>
  <si>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</si>
  <si>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</si>
  <si>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</si>
  <si>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</si>
  <si>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</si>
  <si>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</si>
  <si>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</si>
  <si>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</si>
  <si>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</si>
  <si>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</si>
  <si>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</si>
  <si>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</si>
  <si>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</si>
  <si>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</si>
  <si>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</si>
  <si>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</si>
  <si>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</si>
  <si>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</si>
  <si>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</si>
  <si>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</si>
  <si>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</si>
  <si>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</si>
  <si>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</si>
  <si>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</si>
  <si>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</si>
  <si>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</si>
  <si>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</si>
  <si>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</si>
  <si>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</si>
  <si>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熊本市</t>
  </si>
  <si>
    <t>熊本市辛島公園地下駐車場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</si>
  <si>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</si>
  <si>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</si>
  <si>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</si>
  <si>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</si>
  <si>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</si>
  <si>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</si>
  <si>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</si>
  <si>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</si>
  <si>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</si>
  <si>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</si>
  <si>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</si>
  <si>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</si>
  <si>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</si>
  <si>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</si>
  <si>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</si>
  <si>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</si>
  <si>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平成26年度に地方債償還金を完済したものの、平成28年度、29年度は熊本地震の復旧工事にかかる地方債が発生している。</t>
    <rPh sb="0" eb="2">
      <t>ヘイセイ</t>
    </rPh>
    <rPh sb="4" eb="6">
      <t>ネンド</t>
    </rPh>
    <rPh sb="7" eb="10">
      <t>チホウサイ</t>
    </rPh>
    <rPh sb="10" eb="13">
      <t>ショウカンキン</t>
    </rPh>
    <rPh sb="14" eb="16">
      <t>カンサイ</t>
    </rPh>
    <rPh sb="22" eb="24">
      <t>ヘイセイ</t>
    </rPh>
    <rPh sb="26" eb="28">
      <t>ネンド</t>
    </rPh>
    <rPh sb="31" eb="33">
      <t>ネンド</t>
    </rPh>
    <rPh sb="34" eb="36">
      <t>クマモト</t>
    </rPh>
    <rPh sb="36" eb="38">
      <t>ジシン</t>
    </rPh>
    <rPh sb="39" eb="41">
      <t>フッキュウ</t>
    </rPh>
    <rPh sb="41" eb="43">
      <t>コウジ</t>
    </rPh>
    <rPh sb="47" eb="50">
      <t>チホウサイ</t>
    </rPh>
    <rPh sb="51" eb="53">
      <t>ハッセイ</t>
    </rPh>
    <phoneticPr fontId="5"/>
  </si>
  <si>
    <t>平成27年度に近隣区域内の民間駐車場が閉鎖したことで定期利用者が増加したものの、商業施設の閉店、近隣区域の再開発により一般利用による時間利用が減っているため稼働率は減少した。平成29年度においても前年度同様に利用が減少している。</t>
    <rPh sb="0" eb="2">
      <t>ヘイセイ</t>
    </rPh>
    <rPh sb="4" eb="6">
      <t>ネンド</t>
    </rPh>
    <rPh sb="7" eb="9">
      <t>キンリン</t>
    </rPh>
    <rPh sb="9" eb="12">
      <t>クイキナイ</t>
    </rPh>
    <rPh sb="13" eb="15">
      <t>ミンカン</t>
    </rPh>
    <rPh sb="15" eb="18">
      <t>チュウシャジョウ</t>
    </rPh>
    <rPh sb="19" eb="21">
      <t>ヘイサ</t>
    </rPh>
    <rPh sb="26" eb="28">
      <t>テイキ</t>
    </rPh>
    <rPh sb="28" eb="31">
      <t>リヨウシャ</t>
    </rPh>
    <rPh sb="32" eb="34">
      <t>ゾウカ</t>
    </rPh>
    <rPh sb="40" eb="42">
      <t>ショウギョウ</t>
    </rPh>
    <rPh sb="42" eb="44">
      <t>シセツ</t>
    </rPh>
    <rPh sb="45" eb="47">
      <t>ヘイテン</t>
    </rPh>
    <rPh sb="48" eb="50">
      <t>キンリン</t>
    </rPh>
    <rPh sb="50" eb="52">
      <t>クイキ</t>
    </rPh>
    <rPh sb="53" eb="56">
      <t>サイカイハツ</t>
    </rPh>
    <rPh sb="59" eb="61">
      <t>イッパン</t>
    </rPh>
    <rPh sb="61" eb="63">
      <t>リヨウ</t>
    </rPh>
    <rPh sb="87" eb="89">
      <t>ヘイセイ</t>
    </rPh>
    <rPh sb="91" eb="93">
      <t>ネンド</t>
    </rPh>
    <phoneticPr fontId="5"/>
  </si>
  <si>
    <t>近隣区域内の企業の社用車の定期解約、提携商業施設の駐車割引サービスの解約や地震復旧に伴う工事の影響等により実質営業収益が下がり、他会計繰入れが多かった。</t>
    <rPh sb="0" eb="2">
      <t>キンリン</t>
    </rPh>
    <rPh sb="2" eb="5">
      <t>クイキナイ</t>
    </rPh>
    <rPh sb="6" eb="8">
      <t>キギョウ</t>
    </rPh>
    <rPh sb="9" eb="11">
      <t>シャヨウ</t>
    </rPh>
    <rPh sb="11" eb="12">
      <t>シャ</t>
    </rPh>
    <rPh sb="13" eb="15">
      <t>テイキ</t>
    </rPh>
    <rPh sb="15" eb="17">
      <t>カイヤク</t>
    </rPh>
    <rPh sb="18" eb="20">
      <t>テイケイ</t>
    </rPh>
    <rPh sb="20" eb="22">
      <t>ショウギョウ</t>
    </rPh>
    <rPh sb="22" eb="24">
      <t>シセツ</t>
    </rPh>
    <rPh sb="25" eb="27">
      <t>チュウシャ</t>
    </rPh>
    <rPh sb="27" eb="29">
      <t>ワリビキ</t>
    </rPh>
    <rPh sb="34" eb="36">
      <t>カイヤク</t>
    </rPh>
    <rPh sb="37" eb="39">
      <t>ジシン</t>
    </rPh>
    <rPh sb="39" eb="41">
      <t>フッキュウ</t>
    </rPh>
    <rPh sb="42" eb="43">
      <t>トモナ</t>
    </rPh>
    <rPh sb="44" eb="46">
      <t>コウジ</t>
    </rPh>
    <rPh sb="47" eb="49">
      <t>エイキョウ</t>
    </rPh>
    <rPh sb="49" eb="50">
      <t>トウ</t>
    </rPh>
    <rPh sb="53" eb="55">
      <t>ジッシツ</t>
    </rPh>
    <rPh sb="55" eb="57">
      <t>エイギョウ</t>
    </rPh>
    <rPh sb="57" eb="59">
      <t>シュウエキ</t>
    </rPh>
    <rPh sb="60" eb="61">
      <t>サ</t>
    </rPh>
    <rPh sb="64" eb="65">
      <t>タ</t>
    </rPh>
    <rPh sb="65" eb="67">
      <t>カイケイ</t>
    </rPh>
    <rPh sb="67" eb="68">
      <t>ク</t>
    </rPh>
    <rPh sb="68" eb="69">
      <t>イ</t>
    </rPh>
    <rPh sb="71" eb="72">
      <t>オオ</t>
    </rPh>
    <phoneticPr fontId="5"/>
  </si>
  <si>
    <t>熊本地震からの復旧工事、解約等の影響により利用客が減少し、収益の減少がみられたが、今後は工事の完成及び再開発事業による商業施設等の拡充により一般利用の増が見込まれる。</t>
    <rPh sb="0" eb="2">
      <t>クマモト</t>
    </rPh>
    <rPh sb="2" eb="4">
      <t>ジシン</t>
    </rPh>
    <rPh sb="7" eb="9">
      <t>フッキュウ</t>
    </rPh>
    <rPh sb="9" eb="11">
      <t>コウジ</t>
    </rPh>
    <rPh sb="12" eb="14">
      <t>カイヤク</t>
    </rPh>
    <rPh sb="14" eb="15">
      <t>トウ</t>
    </rPh>
    <rPh sb="16" eb="18">
      <t>エイキョウ</t>
    </rPh>
    <rPh sb="21" eb="24">
      <t>リヨウキャク</t>
    </rPh>
    <rPh sb="25" eb="27">
      <t>ゲンショウ</t>
    </rPh>
    <rPh sb="29" eb="31">
      <t>シュウエキ</t>
    </rPh>
    <rPh sb="32" eb="34">
      <t>ゲンショウ</t>
    </rPh>
    <rPh sb="41" eb="43">
      <t>コンゴ</t>
    </rPh>
    <rPh sb="44" eb="46">
      <t>コウジ</t>
    </rPh>
    <rPh sb="47" eb="49">
      <t>カンセイ</t>
    </rPh>
    <rPh sb="49" eb="50">
      <t>オヨ</t>
    </rPh>
    <rPh sb="51" eb="54">
      <t>サイカイハツ</t>
    </rPh>
    <rPh sb="54" eb="56">
      <t>ジギョウ</t>
    </rPh>
    <rPh sb="59" eb="61">
      <t>ショウギョウ</t>
    </rPh>
    <rPh sb="61" eb="63">
      <t>シセツ</t>
    </rPh>
    <rPh sb="63" eb="64">
      <t>トウ</t>
    </rPh>
    <rPh sb="65" eb="67">
      <t>カクジュウ</t>
    </rPh>
    <rPh sb="70" eb="72">
      <t>イッパン</t>
    </rPh>
    <rPh sb="72" eb="74">
      <t>リヨウ</t>
    </rPh>
    <rPh sb="75" eb="76">
      <t>ゾウ</t>
    </rPh>
    <rPh sb="77" eb="7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</si>
</sst>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69.3</c:v>
                </c:pt>
                <c:pt idx="1">
                  <c:v>79.900000000000006</c:v>
                </c:pt>
                <c:pt idx="2">
                  <c:v>101</c:v>
                </c:pt>
                <c:pt idx="3">
                  <c:v>105.3</c:v>
                </c:pt>
                <c:pt idx="4">
                  <c:v>143</c:v>
                </c:pt>
              </c:numCache>
            </c:numRef>
          </c:val>
          <c:extLst>
            <c:ext xmlns:c16="http://schemas.microsoft.com/office/drawing/2014/chart" uri="{C3380CC4-5D6E-409C-BE32-E72D297353CC}">
              <c16:uniqueId val="{00000000-226A-4451-B956-F9BB4AD5F3D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226A-4451-B956-F9BB4AD5F3D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26.2</c:v>
                </c:pt>
                <c:pt idx="1">
                  <c:v>0</c:v>
                </c:pt>
                <c:pt idx="2">
                  <c:v>0</c:v>
                </c:pt>
                <c:pt idx="3">
                  <c:v>9.9</c:v>
                </c:pt>
                <c:pt idx="4">
                  <c:v>733.7</c:v>
                </c:pt>
              </c:numCache>
            </c:numRef>
          </c:val>
          <c:extLst>
            <c:ext xmlns:c16="http://schemas.microsoft.com/office/drawing/2014/chart" uri="{C3380CC4-5D6E-409C-BE32-E72D297353CC}">
              <c16:uniqueId val="{00000000-802C-4908-9B62-94E52C7B0F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802C-4908-9B62-94E52C7B0FC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DEE-40BA-B88E-1D0D80049A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EE-40BA-B88E-1D0D80049A9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9C4-4067-B1AA-AD4B6E773BE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C4-4067-B1AA-AD4B6E773BE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37.9</c:v>
                </c:pt>
                <c:pt idx="1">
                  <c:v>20.6</c:v>
                </c:pt>
                <c:pt idx="2">
                  <c:v>0</c:v>
                </c:pt>
                <c:pt idx="3">
                  <c:v>0</c:v>
                </c:pt>
                <c:pt idx="4">
                  <c:v>34.1</c:v>
                </c:pt>
              </c:numCache>
            </c:numRef>
          </c:val>
          <c:extLst>
            <c:ext xmlns:c16="http://schemas.microsoft.com/office/drawing/2014/chart" uri="{C3380CC4-5D6E-409C-BE32-E72D297353CC}">
              <c16:uniqueId val="{00000000-0143-4296-A460-AE2AB3FB34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0143-4296-A460-AE2AB3FB344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62</c:v>
                </c:pt>
                <c:pt idx="1">
                  <c:v>4</c:v>
                </c:pt>
                <c:pt idx="2">
                  <c:v>0</c:v>
                </c:pt>
                <c:pt idx="3">
                  <c:v>0</c:v>
                </c:pt>
                <c:pt idx="4">
                  <c:v>307</c:v>
                </c:pt>
              </c:numCache>
            </c:numRef>
          </c:val>
          <c:extLst>
            <c:ext xmlns:c16="http://schemas.microsoft.com/office/drawing/2014/chart" uri="{C3380CC4-5D6E-409C-BE32-E72D297353CC}">
              <c16:uniqueId val="{00000000-FF77-4BA3-8BB6-43CF001ADB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FF77-4BA3-8BB6-43CF001ADBA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135</c:v>
                </c:pt>
                <c:pt idx="1">
                  <c:v>139.5</c:v>
                </c:pt>
                <c:pt idx="2">
                  <c:v>95.4</c:v>
                </c:pt>
                <c:pt idx="3">
                  <c:v>87</c:v>
                </c:pt>
                <c:pt idx="4">
                  <c:v>80.2</c:v>
                </c:pt>
              </c:numCache>
            </c:numRef>
          </c:val>
          <c:extLst>
            <c:ext xmlns:c16="http://schemas.microsoft.com/office/drawing/2014/chart" uri="{C3380CC4-5D6E-409C-BE32-E72D297353CC}">
              <c16:uniqueId val="{00000000-591D-4B54-9A6E-A279E663BB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591D-4B54-9A6E-A279E663BBB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-10.9</c:v>
                </c:pt>
                <c:pt idx="1">
                  <c:v>0</c:v>
                </c:pt>
                <c:pt idx="2">
                  <c:v>1.5</c:v>
                </c:pt>
                <c:pt idx="3">
                  <c:v>4.5</c:v>
                </c:pt>
                <c:pt idx="4">
                  <c:v>-26.4</c:v>
                </c:pt>
              </c:numCache>
            </c:numRef>
          </c:val>
          <c:extLst>
            <c:ext xmlns:c16="http://schemas.microsoft.com/office/drawing/2014/chart" uri="{C3380CC4-5D6E-409C-BE32-E72D297353CC}">
              <c16:uniqueId val="{00000000-7A20-426C-B615-1BC66E28C1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7A20-426C-B615-1BC66E28C12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-13939</c:v>
                </c:pt>
                <c:pt idx="1">
                  <c:v>-321</c:v>
                </c:pt>
                <c:pt idx="2">
                  <c:v>2804</c:v>
                </c:pt>
                <c:pt idx="3">
                  <c:v>8922</c:v>
                </c:pt>
                <c:pt idx="4">
                  <c:v>-34776</c:v>
                </c:pt>
              </c:numCache>
            </c:numRef>
          </c:val>
          <c:extLst>
            <c:ext xmlns:c16="http://schemas.microsoft.com/office/drawing/2014/chart" uri="{C3380CC4-5D6E-409C-BE32-E72D297353CC}">
              <c16:uniqueId val="{00000000-11C3-4EFB-83D3-A49F5F95E3D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11C3-4EFB-83D3-A49F5F95E3D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熊本県熊本市　熊本市辛島公園地下駐車場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7352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625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69.3</v>
      </c>
      <c r="V31" s="110"/>
      <c r="W31" s="110"/>
      <c r="X31" s="110"/>
      <c r="Y31" s="110"/>
      <c r="Z31" s="110"/>
      <c r="AA31" s="110"/>
      <c r="AB31" s="110"/>
      <c r="AC31" s="110"/>
      <c r="AD31" s="110"/>
      <c r="AE31" s="110"/>
      <c r="AF31" s="110"/>
      <c r="AG31" s="110"/>
      <c r="AH31" s="110"/>
      <c r="AI31" s="110"/>
      <c r="AJ31" s="110"/>
      <c r="AK31" s="110"/>
      <c r="AL31" s="110"/>
      <c r="AM31" s="110"/>
      <c r="AN31" s="110">
        <f>データ!Z7</f>
        <v>79.900000000000006</v>
      </c>
      <c r="AO31" s="110"/>
      <c r="AP31" s="110"/>
      <c r="AQ31" s="110"/>
      <c r="AR31" s="110"/>
      <c r="AS31" s="110"/>
      <c r="AT31" s="110"/>
      <c r="AU31" s="110"/>
      <c r="AV31" s="110"/>
      <c r="AW31" s="110"/>
      <c r="AX31" s="110"/>
      <c r="AY31" s="110"/>
      <c r="AZ31" s="110"/>
      <c r="BA31" s="110"/>
      <c r="BB31" s="110"/>
      <c r="BC31" s="110"/>
      <c r="BD31" s="110"/>
      <c r="BE31" s="110"/>
      <c r="BF31" s="110"/>
      <c r="BG31" s="110">
        <f>データ!AA7</f>
        <v>101</v>
      </c>
      <c r="BH31" s="110"/>
      <c r="BI31" s="110"/>
      <c r="BJ31" s="110"/>
      <c r="BK31" s="110"/>
      <c r="BL31" s="110"/>
      <c r="BM31" s="110"/>
      <c r="BN31" s="110"/>
      <c r="BO31" s="110"/>
      <c r="BP31" s="110"/>
      <c r="BQ31" s="110"/>
      <c r="BR31" s="110"/>
      <c r="BS31" s="110"/>
      <c r="BT31" s="110"/>
      <c r="BU31" s="110"/>
      <c r="BV31" s="110"/>
      <c r="BW31" s="110"/>
      <c r="BX31" s="110"/>
      <c r="BY31" s="110"/>
      <c r="BZ31" s="110">
        <f>データ!AB7</f>
        <v>105.3</v>
      </c>
      <c r="CA31" s="110"/>
      <c r="CB31" s="110"/>
      <c r="CC31" s="110"/>
      <c r="CD31" s="110"/>
      <c r="CE31" s="110"/>
      <c r="CF31" s="110"/>
      <c r="CG31" s="110"/>
      <c r="CH31" s="110"/>
      <c r="CI31" s="110"/>
      <c r="CJ31" s="110"/>
      <c r="CK31" s="110"/>
      <c r="CL31" s="110"/>
      <c r="CM31" s="110"/>
      <c r="CN31" s="110"/>
      <c r="CO31" s="110"/>
      <c r="CP31" s="110"/>
      <c r="CQ31" s="110"/>
      <c r="CR31" s="110"/>
      <c r="CS31" s="110">
        <f>データ!AC7</f>
        <v>143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37.9</v>
      </c>
      <c r="EM31" s="110"/>
      <c r="EN31" s="110"/>
      <c r="EO31" s="110"/>
      <c r="EP31" s="110"/>
      <c r="EQ31" s="110"/>
      <c r="ER31" s="110"/>
      <c r="ES31" s="110"/>
      <c r="ET31" s="110"/>
      <c r="EU31" s="110"/>
      <c r="EV31" s="110"/>
      <c r="EW31" s="110"/>
      <c r="EX31" s="110"/>
      <c r="EY31" s="110"/>
      <c r="EZ31" s="110"/>
      <c r="FA31" s="110"/>
      <c r="FB31" s="110"/>
      <c r="FC31" s="110"/>
      <c r="FD31" s="110"/>
      <c r="FE31" s="110">
        <f>データ!AK7</f>
        <v>20.6</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34.1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135</v>
      </c>
      <c r="JD31" s="81"/>
      <c r="JE31" s="81"/>
      <c r="JF31" s="81"/>
      <c r="JG31" s="81"/>
      <c r="JH31" s="81"/>
      <c r="JI31" s="81"/>
      <c r="JJ31" s="81"/>
      <c r="JK31" s="81"/>
      <c r="JL31" s="81"/>
      <c r="JM31" s="81"/>
      <c r="JN31" s="81"/>
      <c r="JO31" s="81"/>
      <c r="JP31" s="81"/>
      <c r="JQ31" s="81"/>
      <c r="JR31" s="81"/>
      <c r="JS31" s="81"/>
      <c r="JT31" s="81"/>
      <c r="JU31" s="82"/>
      <c r="JV31" s="80">
        <f>データ!DL7</f>
        <v>139.5</v>
      </c>
      <c r="JW31" s="81"/>
      <c r="JX31" s="81"/>
      <c r="JY31" s="81"/>
      <c r="JZ31" s="81"/>
      <c r="KA31" s="81"/>
      <c r="KB31" s="81"/>
      <c r="KC31" s="81"/>
      <c r="KD31" s="81"/>
      <c r="KE31" s="81"/>
      <c r="KF31" s="81"/>
      <c r="KG31" s="81"/>
      <c r="KH31" s="81"/>
      <c r="KI31" s="81"/>
      <c r="KJ31" s="81"/>
      <c r="KK31" s="81"/>
      <c r="KL31" s="81"/>
      <c r="KM31" s="81"/>
      <c r="KN31" s="82"/>
      <c r="KO31" s="80">
        <f>データ!DM7</f>
        <v>95.4</v>
      </c>
      <c r="KP31" s="81"/>
      <c r="KQ31" s="81"/>
      <c r="KR31" s="81"/>
      <c r="KS31" s="81"/>
      <c r="KT31" s="81"/>
      <c r="KU31" s="81"/>
      <c r="KV31" s="81"/>
      <c r="KW31" s="81"/>
      <c r="KX31" s="81"/>
      <c r="KY31" s="81"/>
      <c r="KZ31" s="81"/>
      <c r="LA31" s="81"/>
      <c r="LB31" s="81"/>
      <c r="LC31" s="81"/>
      <c r="LD31" s="81"/>
      <c r="LE31" s="81"/>
      <c r="LF31" s="81"/>
      <c r="LG31" s="82"/>
      <c r="LH31" s="80">
        <f>データ!DN7</f>
        <v>87</v>
      </c>
      <c r="LI31" s="81"/>
      <c r="LJ31" s="81"/>
      <c r="LK31" s="81"/>
      <c r="LL31" s="81"/>
      <c r="LM31" s="81"/>
      <c r="LN31" s="81"/>
      <c r="LO31" s="81"/>
      <c r="LP31" s="81"/>
      <c r="LQ31" s="81"/>
      <c r="LR31" s="81"/>
      <c r="LS31" s="81"/>
      <c r="LT31" s="81"/>
      <c r="LU31" s="81"/>
      <c r="LV31" s="81"/>
      <c r="LW31" s="81"/>
      <c r="LX31" s="81"/>
      <c r="LY31" s="81"/>
      <c r="LZ31" s="82"/>
      <c r="MA31" s="80">
        <f>データ!DO7</f>
        <v>80.2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62</v>
      </c>
      <c r="V52" s="109"/>
      <c r="W52" s="109"/>
      <c r="X52" s="109"/>
      <c r="Y52" s="109"/>
      <c r="Z52" s="109"/>
      <c r="AA52" s="109"/>
      <c r="AB52" s="109"/>
      <c r="AC52" s="109"/>
      <c r="AD52" s="109"/>
      <c r="AE52" s="109"/>
      <c r="AF52" s="109"/>
      <c r="AG52" s="109"/>
      <c r="AH52" s="109"/>
      <c r="AI52" s="109"/>
      <c r="AJ52" s="109"/>
      <c r="AK52" s="109"/>
      <c r="AL52" s="109"/>
      <c r="AM52" s="109"/>
      <c r="AN52" s="109">
        <f>データ!AV7</f>
        <v>4</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307</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-10.9</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1.5</v>
      </c>
      <c r="FY52" s="110"/>
      <c r="FZ52" s="110"/>
      <c r="GA52" s="110"/>
      <c r="GB52" s="110"/>
      <c r="GC52" s="110"/>
      <c r="GD52" s="110"/>
      <c r="GE52" s="110"/>
      <c r="GF52" s="110"/>
      <c r="GG52" s="110"/>
      <c r="GH52" s="110"/>
      <c r="GI52" s="110"/>
      <c r="GJ52" s="110"/>
      <c r="GK52" s="110"/>
      <c r="GL52" s="110"/>
      <c r="GM52" s="110"/>
      <c r="GN52" s="110"/>
      <c r="GO52" s="110"/>
      <c r="GP52" s="110"/>
      <c r="GQ52" s="110">
        <f>データ!BI7</f>
        <v>4.5</v>
      </c>
      <c r="GR52" s="110"/>
      <c r="GS52" s="110"/>
      <c r="GT52" s="110"/>
      <c r="GU52" s="110"/>
      <c r="GV52" s="110"/>
      <c r="GW52" s="110"/>
      <c r="GX52" s="110"/>
      <c r="GY52" s="110"/>
      <c r="GZ52" s="110"/>
      <c r="HA52" s="110"/>
      <c r="HB52" s="110"/>
      <c r="HC52" s="110"/>
      <c r="HD52" s="110"/>
      <c r="HE52" s="110"/>
      <c r="HF52" s="110"/>
      <c r="HG52" s="110"/>
      <c r="HH52" s="110"/>
      <c r="HI52" s="110"/>
      <c r="HJ52" s="110">
        <f>データ!BJ7</f>
        <v>-26.4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-13939</v>
      </c>
      <c r="JD52" s="109"/>
      <c r="JE52" s="109"/>
      <c r="JF52" s="109"/>
      <c r="JG52" s="109"/>
      <c r="JH52" s="109"/>
      <c r="JI52" s="109"/>
      <c r="JJ52" s="109"/>
      <c r="JK52" s="109"/>
      <c r="JL52" s="109"/>
      <c r="JM52" s="109"/>
      <c r="JN52" s="109"/>
      <c r="JO52" s="109"/>
      <c r="JP52" s="109"/>
      <c r="JQ52" s="109"/>
      <c r="JR52" s="109"/>
      <c r="JS52" s="109"/>
      <c r="JT52" s="109"/>
      <c r="JU52" s="109"/>
      <c r="JV52" s="109">
        <f>データ!BR7</f>
        <v>-321</v>
      </c>
      <c r="JW52" s="109"/>
      <c r="JX52" s="109"/>
      <c r="JY52" s="109"/>
      <c r="JZ52" s="109"/>
      <c r="KA52" s="109"/>
      <c r="KB52" s="109"/>
      <c r="KC52" s="109"/>
      <c r="KD52" s="109"/>
      <c r="KE52" s="109"/>
      <c r="KF52" s="109"/>
      <c r="KG52" s="109"/>
      <c r="KH52" s="109"/>
      <c r="KI52" s="109"/>
      <c r="KJ52" s="109"/>
      <c r="KK52" s="109"/>
      <c r="KL52" s="109"/>
      <c r="KM52" s="109"/>
      <c r="KN52" s="109"/>
      <c r="KO52" s="109">
        <f>データ!BS7</f>
        <v>2804</v>
      </c>
      <c r="KP52" s="109"/>
      <c r="KQ52" s="109"/>
      <c r="KR52" s="109"/>
      <c r="KS52" s="109"/>
      <c r="KT52" s="109"/>
      <c r="KU52" s="109"/>
      <c r="KV52" s="109"/>
      <c r="KW52" s="109"/>
      <c r="KX52" s="109"/>
      <c r="KY52" s="109"/>
      <c r="KZ52" s="109"/>
      <c r="LA52" s="109"/>
      <c r="LB52" s="109"/>
      <c r="LC52" s="109"/>
      <c r="LD52" s="109"/>
      <c r="LE52" s="109"/>
      <c r="LF52" s="109"/>
      <c r="LG52" s="109"/>
      <c r="LH52" s="109">
        <f>データ!BT7</f>
        <v>8922</v>
      </c>
      <c r="LI52" s="109"/>
      <c r="LJ52" s="109"/>
      <c r="LK52" s="109"/>
      <c r="LL52" s="109"/>
      <c r="LM52" s="109"/>
      <c r="LN52" s="109"/>
      <c r="LO52" s="109"/>
      <c r="LP52" s="109"/>
      <c r="LQ52" s="109"/>
      <c r="LR52" s="109"/>
      <c r="LS52" s="109"/>
      <c r="LT52" s="109"/>
      <c r="LU52" s="109"/>
      <c r="LV52" s="109"/>
      <c r="LW52" s="109"/>
      <c r="LX52" s="109"/>
      <c r="LY52" s="109"/>
      <c r="LZ52" s="109"/>
      <c r="MA52" s="109">
        <f>データ!BU7</f>
        <v>-34776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26.2</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9.9</v>
      </c>
      <c r="LU77" s="81"/>
      <c r="LV77" s="81"/>
      <c r="LW77" s="81"/>
      <c r="LX77" s="81"/>
      <c r="LY77" s="81"/>
      <c r="LZ77" s="81"/>
      <c r="MA77" s="81"/>
      <c r="MB77" s="81"/>
      <c r="MC77" s="81"/>
      <c r="MD77" s="81"/>
      <c r="ME77" s="81"/>
      <c r="MF77" s="81"/>
      <c r="MG77" s="81"/>
      <c r="MH77" s="82"/>
      <c r="MI77" s="80">
        <f>データ!DD7</f>
        <v>733.7</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ReS+fHUzcSVsGrGOV5JCSYl3xqckPIgny7oHisB7UBSVUmK8qTlMw/uY7rF2wQ0MjBJM29giv7PxRaAO3DYCg==" saltValue="WQzCy3h+whZm9TXhdhI6H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102</v>
      </c>
      <c r="AO5" s="59" t="s">
        <v>103</v>
      </c>
      <c r="AP5" s="59" t="s">
        <v>104</v>
      </c>
      <c r="AQ5" s="59" t="s">
        <v>105</v>
      </c>
      <c r="AR5" s="59" t="s">
        <v>106</v>
      </c>
      <c r="AS5" s="59" t="s">
        <v>107</v>
      </c>
      <c r="AT5" s="59" t="s">
        <v>108</v>
      </c>
      <c r="AU5" s="59" t="s">
        <v>109</v>
      </c>
      <c r="AV5" s="59" t="s">
        <v>99</v>
      </c>
      <c r="AW5" s="59" t="s">
        <v>100</v>
      </c>
      <c r="AX5" s="59" t="s">
        <v>111</v>
      </c>
      <c r="AY5" s="59" t="s">
        <v>102</v>
      </c>
      <c r="AZ5" s="59" t="s">
        <v>103</v>
      </c>
      <c r="BA5" s="59" t="s">
        <v>104</v>
      </c>
      <c r="BB5" s="59" t="s">
        <v>105</v>
      </c>
      <c r="BC5" s="59" t="s">
        <v>106</v>
      </c>
      <c r="BD5" s="59" t="s">
        <v>107</v>
      </c>
      <c r="BE5" s="59" t="s">
        <v>108</v>
      </c>
      <c r="BF5" s="59" t="s">
        <v>98</v>
      </c>
      <c r="BG5" s="59" t="s">
        <v>99</v>
      </c>
      <c r="BH5" s="59" t="s">
        <v>100</v>
      </c>
      <c r="BI5" s="59" t="s">
        <v>111</v>
      </c>
      <c r="BJ5" s="59" t="s">
        <v>102</v>
      </c>
      <c r="BK5" s="59" t="s">
        <v>103</v>
      </c>
      <c r="BL5" s="59" t="s">
        <v>104</v>
      </c>
      <c r="BM5" s="59" t="s">
        <v>105</v>
      </c>
      <c r="BN5" s="59" t="s">
        <v>106</v>
      </c>
      <c r="BO5" s="59" t="s">
        <v>107</v>
      </c>
      <c r="BP5" s="59" t="s">
        <v>108</v>
      </c>
      <c r="BQ5" s="59" t="s">
        <v>109</v>
      </c>
      <c r="BR5" s="59" t="s">
        <v>99</v>
      </c>
      <c r="BS5" s="59" t="s">
        <v>100</v>
      </c>
      <c r="BT5" s="59" t="s">
        <v>111</v>
      </c>
      <c r="BU5" s="59" t="s">
        <v>102</v>
      </c>
      <c r="BV5" s="59" t="s">
        <v>103</v>
      </c>
      <c r="BW5" s="59" t="s">
        <v>104</v>
      </c>
      <c r="BX5" s="59" t="s">
        <v>105</v>
      </c>
      <c r="BY5" s="59" t="s">
        <v>106</v>
      </c>
      <c r="BZ5" s="59" t="s">
        <v>107</v>
      </c>
      <c r="CA5" s="59" t="s">
        <v>108</v>
      </c>
      <c r="CB5" s="59" t="s">
        <v>109</v>
      </c>
      <c r="CC5" s="59" t="s">
        <v>99</v>
      </c>
      <c r="CD5" s="59" t="s">
        <v>112</v>
      </c>
      <c r="CE5" s="59" t="s">
        <v>111</v>
      </c>
      <c r="CF5" s="59" t="s">
        <v>102</v>
      </c>
      <c r="CG5" s="59" t="s">
        <v>103</v>
      </c>
      <c r="CH5" s="59" t="s">
        <v>104</v>
      </c>
      <c r="CI5" s="59" t="s">
        <v>105</v>
      </c>
      <c r="CJ5" s="59" t="s">
        <v>106</v>
      </c>
      <c r="CK5" s="59" t="s">
        <v>107</v>
      </c>
      <c r="CL5" s="59" t="s">
        <v>108</v>
      </c>
      <c r="CM5" s="151"/>
      <c r="CN5" s="151"/>
      <c r="CO5" s="59" t="s">
        <v>109</v>
      </c>
      <c r="CP5" s="59" t="s">
        <v>99</v>
      </c>
      <c r="CQ5" s="59" t="s">
        <v>100</v>
      </c>
      <c r="CR5" s="59" t="s">
        <v>111</v>
      </c>
      <c r="CS5" s="59" t="s">
        <v>102</v>
      </c>
      <c r="CT5" s="59" t="s">
        <v>103</v>
      </c>
      <c r="CU5" s="59" t="s">
        <v>104</v>
      </c>
      <c r="CV5" s="59" t="s">
        <v>105</v>
      </c>
      <c r="CW5" s="59" t="s">
        <v>106</v>
      </c>
      <c r="CX5" s="59" t="s">
        <v>107</v>
      </c>
      <c r="CY5" s="59" t="s">
        <v>108</v>
      </c>
      <c r="CZ5" s="59" t="s">
        <v>109</v>
      </c>
      <c r="DA5" s="59" t="s">
        <v>99</v>
      </c>
      <c r="DB5" s="59" t="s">
        <v>100</v>
      </c>
      <c r="DC5" s="59" t="s">
        <v>111</v>
      </c>
      <c r="DD5" s="59" t="s">
        <v>102</v>
      </c>
      <c r="DE5" s="59" t="s">
        <v>103</v>
      </c>
      <c r="DF5" s="59" t="s">
        <v>104</v>
      </c>
      <c r="DG5" s="59" t="s">
        <v>105</v>
      </c>
      <c r="DH5" s="59" t="s">
        <v>106</v>
      </c>
      <c r="DI5" s="59" t="s">
        <v>107</v>
      </c>
      <c r="DJ5" s="59" t="s">
        <v>44</v>
      </c>
      <c r="DK5" s="59" t="s">
        <v>109</v>
      </c>
      <c r="DL5" s="59" t="s">
        <v>113</v>
      </c>
      <c r="DM5" s="59" t="s">
        <v>100</v>
      </c>
      <c r="DN5" s="59" t="s">
        <v>111</v>
      </c>
      <c r="DO5" s="59" t="s">
        <v>102</v>
      </c>
      <c r="DP5" s="59" t="s">
        <v>103</v>
      </c>
      <c r="DQ5" s="59" t="s">
        <v>104</v>
      </c>
      <c r="DR5" s="59" t="s">
        <v>105</v>
      </c>
      <c r="DS5" s="59" t="s">
        <v>106</v>
      </c>
      <c r="DT5" s="59" t="s">
        <v>107</v>
      </c>
      <c r="DU5" s="59" t="s">
        <v>108</v>
      </c>
    </row>
    <row r="6" spans="1:125" s="66" customFormat="1" x14ac:dyDescent="0.15">
      <c r="A6" s="49" t="s">
        <v>114</v>
      </c>
      <c r="B6" s="60">
        <f>B8</f>
        <v>2017</v>
      </c>
      <c r="C6" s="60">
        <f t="shared" ref="C6:X6" si="1">C8</f>
        <v>431001</v>
      </c>
      <c r="D6" s="60">
        <f t="shared" si="1"/>
        <v>47</v>
      </c>
      <c r="E6" s="60">
        <f t="shared" si="1"/>
        <v>14</v>
      </c>
      <c r="F6" s="60">
        <f t="shared" si="1"/>
        <v>0</v>
      </c>
      <c r="G6" s="60">
        <f t="shared" si="1"/>
        <v>1</v>
      </c>
      <c r="H6" s="60" t="str">
        <f>SUBSTITUTE(H8,"　","")</f>
        <v>熊本県熊本市</v>
      </c>
      <c r="I6" s="60" t="str">
        <f t="shared" si="1"/>
        <v>熊本市辛島公園地下駐車場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25</v>
      </c>
      <c r="S6" s="62" t="str">
        <f t="shared" si="1"/>
        <v>商業施設</v>
      </c>
      <c r="T6" s="62" t="str">
        <f t="shared" si="1"/>
        <v>有</v>
      </c>
      <c r="U6" s="63">
        <f t="shared" si="1"/>
        <v>7352</v>
      </c>
      <c r="V6" s="63">
        <f t="shared" si="1"/>
        <v>625</v>
      </c>
      <c r="W6" s="63">
        <f t="shared" si="1"/>
        <v>200</v>
      </c>
      <c r="X6" s="62" t="str">
        <f t="shared" si="1"/>
        <v>代行制</v>
      </c>
      <c r="Y6" s="64">
        <f>IF(Y8="-",NA(),Y8)</f>
        <v>69.3</v>
      </c>
      <c r="Z6" s="64">
        <f t="shared" ref="Z6:AH6" si="2">IF(Z8="-",NA(),Z8)</f>
        <v>79.900000000000006</v>
      </c>
      <c r="AA6" s="64">
        <f t="shared" si="2"/>
        <v>101</v>
      </c>
      <c r="AB6" s="64">
        <f t="shared" si="2"/>
        <v>105.3</v>
      </c>
      <c r="AC6" s="64">
        <f t="shared" si="2"/>
        <v>143</v>
      </c>
      <c r="AD6" s="64">
        <f t="shared" si="2"/>
        <v>104.2</v>
      </c>
      <c r="AE6" s="64">
        <f t="shared" si="2"/>
        <v>110.9</v>
      </c>
      <c r="AF6" s="64">
        <f t="shared" si="2"/>
        <v>113.4</v>
      </c>
      <c r="AG6" s="64">
        <f t="shared" si="2"/>
        <v>191.4</v>
      </c>
      <c r="AH6" s="64">
        <f t="shared" si="2"/>
        <v>141.30000000000001</v>
      </c>
      <c r="AI6" s="61" t="str">
        <f>IF(AI8="-","",IF(AI8="-","【-】","【"&amp;SUBSTITUTE(TEXT(AI8,"#,##0.0"),"-","△")&amp;"】"))</f>
        <v>【319.1】</v>
      </c>
      <c r="AJ6" s="64">
        <f>IF(AJ8="-",NA(),AJ8)</f>
        <v>37.9</v>
      </c>
      <c r="AK6" s="64">
        <f t="shared" ref="AK6:AS6" si="3">IF(AK8="-",NA(),AK8)</f>
        <v>20.6</v>
      </c>
      <c r="AL6" s="64">
        <f t="shared" si="3"/>
        <v>0</v>
      </c>
      <c r="AM6" s="64">
        <f t="shared" si="3"/>
        <v>0</v>
      </c>
      <c r="AN6" s="64">
        <f t="shared" si="3"/>
        <v>34.1</v>
      </c>
      <c r="AO6" s="64">
        <f t="shared" si="3"/>
        <v>11.6</v>
      </c>
      <c r="AP6" s="64">
        <f t="shared" si="3"/>
        <v>10</v>
      </c>
      <c r="AQ6" s="64">
        <f t="shared" si="3"/>
        <v>9.5</v>
      </c>
      <c r="AR6" s="64">
        <f t="shared" si="3"/>
        <v>15.1</v>
      </c>
      <c r="AS6" s="64">
        <f t="shared" si="3"/>
        <v>15</v>
      </c>
      <c r="AT6" s="61" t="str">
        <f>IF(AT8="-","",IF(AT8="-","【-】","【"&amp;SUBSTITUTE(TEXT(AT8,"#,##0.0"),"-","△")&amp;"】"))</f>
        <v>【5.6】</v>
      </c>
      <c r="AU6" s="65">
        <f>IF(AU8="-",NA(),AU8)</f>
        <v>62</v>
      </c>
      <c r="AV6" s="65">
        <f t="shared" ref="AV6:BD6" si="4">IF(AV8="-",NA(),AV8)</f>
        <v>4</v>
      </c>
      <c r="AW6" s="65">
        <f t="shared" si="4"/>
        <v>0</v>
      </c>
      <c r="AX6" s="65">
        <f t="shared" si="4"/>
        <v>0</v>
      </c>
      <c r="AY6" s="65">
        <f t="shared" si="4"/>
        <v>307</v>
      </c>
      <c r="AZ6" s="65">
        <f t="shared" si="4"/>
        <v>247</v>
      </c>
      <c r="BA6" s="65">
        <f t="shared" si="4"/>
        <v>202</v>
      </c>
      <c r="BB6" s="65">
        <f t="shared" si="4"/>
        <v>177</v>
      </c>
      <c r="BC6" s="65">
        <f t="shared" si="4"/>
        <v>145</v>
      </c>
      <c r="BD6" s="65">
        <f t="shared" si="4"/>
        <v>108</v>
      </c>
      <c r="BE6" s="63" t="str">
        <f>IF(BE8="-","",IF(BE8="-","【-】","【"&amp;SUBSTITUTE(TEXT(BE8,"#,##0"),"-","△")&amp;"】"))</f>
        <v>【37】</v>
      </c>
      <c r="BF6" s="64">
        <f>IF(BF8="-",NA(),BF8)</f>
        <v>-10.9</v>
      </c>
      <c r="BG6" s="64">
        <f t="shared" ref="BG6:BO6" si="5">IF(BG8="-",NA(),BG8)</f>
        <v>0</v>
      </c>
      <c r="BH6" s="64">
        <f t="shared" si="5"/>
        <v>1.5</v>
      </c>
      <c r="BI6" s="64">
        <f t="shared" si="5"/>
        <v>4.5</v>
      </c>
      <c r="BJ6" s="64">
        <f t="shared" si="5"/>
        <v>-26.4</v>
      </c>
      <c r="BK6" s="64">
        <f t="shared" si="5"/>
        <v>18.3</v>
      </c>
      <c r="BL6" s="64">
        <f t="shared" si="5"/>
        <v>18.2</v>
      </c>
      <c r="BM6" s="64">
        <f t="shared" si="5"/>
        <v>17.5</v>
      </c>
      <c r="BN6" s="64">
        <f t="shared" si="5"/>
        <v>14.3</v>
      </c>
      <c r="BO6" s="64">
        <f t="shared" si="5"/>
        <v>11.8</v>
      </c>
      <c r="BP6" s="61" t="str">
        <f>IF(BP8="-","",IF(BP8="-","【-】","【"&amp;SUBSTITUTE(TEXT(BP8,"#,##0.0"),"-","△")&amp;"】"))</f>
        <v>【26.4】</v>
      </c>
      <c r="BQ6" s="65">
        <f>IF(BQ8="-",NA(),BQ8)</f>
        <v>-13939</v>
      </c>
      <c r="BR6" s="65">
        <f t="shared" ref="BR6:BZ6" si="6">IF(BR8="-",NA(),BR8)</f>
        <v>-321</v>
      </c>
      <c r="BS6" s="65">
        <f t="shared" si="6"/>
        <v>2804</v>
      </c>
      <c r="BT6" s="65">
        <f t="shared" si="6"/>
        <v>8922</v>
      </c>
      <c r="BU6" s="65">
        <f t="shared" si="6"/>
        <v>-34776</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115</v>
      </c>
      <c r="CM6" s="63">
        <f t="shared" ref="CM6:CN6" si="7">CM8</f>
        <v>0</v>
      </c>
      <c r="CN6" s="63">
        <f t="shared" si="7"/>
        <v>0</v>
      </c>
      <c r="CO6" s="64"/>
      <c r="CP6" s="64"/>
      <c r="CQ6" s="64"/>
      <c r="CR6" s="64"/>
      <c r="CS6" s="64"/>
      <c r="CT6" s="64"/>
      <c r="CU6" s="64"/>
      <c r="CV6" s="64"/>
      <c r="CW6" s="64"/>
      <c r="CX6" s="64"/>
      <c r="CY6" s="61" t="s">
        <v>115</v>
      </c>
      <c r="CZ6" s="64">
        <f>IF(CZ8="-",NA(),CZ8)</f>
        <v>26.2</v>
      </c>
      <c r="DA6" s="64">
        <f t="shared" ref="DA6:DI6" si="8">IF(DA8="-",NA(),DA8)</f>
        <v>0</v>
      </c>
      <c r="DB6" s="64">
        <f t="shared" si="8"/>
        <v>0</v>
      </c>
      <c r="DC6" s="64">
        <f t="shared" si="8"/>
        <v>9.9</v>
      </c>
      <c r="DD6" s="64">
        <f t="shared" si="8"/>
        <v>733.7</v>
      </c>
      <c r="DE6" s="64">
        <f t="shared" si="8"/>
        <v>438</v>
      </c>
      <c r="DF6" s="64">
        <f t="shared" si="8"/>
        <v>351.1</v>
      </c>
      <c r="DG6" s="64">
        <f t="shared" si="8"/>
        <v>278.89999999999998</v>
      </c>
      <c r="DH6" s="64">
        <f t="shared" si="8"/>
        <v>205.5</v>
      </c>
      <c r="DI6" s="64">
        <f t="shared" si="8"/>
        <v>187.9</v>
      </c>
      <c r="DJ6" s="61" t="str">
        <f>IF(DJ8="-","",IF(DJ8="-","【-】","【"&amp;SUBSTITUTE(TEXT(DJ8,"#,##0.0"),"-","△")&amp;"】"))</f>
        <v>【120.3】</v>
      </c>
      <c r="DK6" s="64">
        <f>IF(DK8="-",NA(),DK8)</f>
        <v>135</v>
      </c>
      <c r="DL6" s="64">
        <f t="shared" ref="DL6:DT6" si="9">IF(DL8="-",NA(),DL8)</f>
        <v>139.5</v>
      </c>
      <c r="DM6" s="64">
        <f t="shared" si="9"/>
        <v>95.4</v>
      </c>
      <c r="DN6" s="64">
        <f t="shared" si="9"/>
        <v>87</v>
      </c>
      <c r="DO6" s="64">
        <f t="shared" si="9"/>
        <v>80.2</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116</v>
      </c>
      <c r="B7" s="60">
        <f t="shared" ref="B7:X7" si="10">B8</f>
        <v>2017</v>
      </c>
      <c r="C7" s="60">
        <f t="shared" si="10"/>
        <v>431001</v>
      </c>
      <c r="D7" s="60">
        <f t="shared" si="10"/>
        <v>47</v>
      </c>
      <c r="E7" s="60">
        <f t="shared" si="10"/>
        <v>14</v>
      </c>
      <c r="F7" s="60">
        <f t="shared" si="10"/>
        <v>0</v>
      </c>
      <c r="G7" s="60">
        <f t="shared" si="10"/>
        <v>1</v>
      </c>
      <c r="H7" s="60" t="str">
        <f t="shared" si="10"/>
        <v>熊本県　熊本市</v>
      </c>
      <c r="I7" s="60" t="str">
        <f t="shared" si="10"/>
        <v>熊本市辛島公園地下駐車場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25</v>
      </c>
      <c r="S7" s="62" t="str">
        <f t="shared" si="10"/>
        <v>商業施設</v>
      </c>
      <c r="T7" s="62" t="str">
        <f t="shared" si="10"/>
        <v>有</v>
      </c>
      <c r="U7" s="63">
        <f t="shared" si="10"/>
        <v>7352</v>
      </c>
      <c r="V7" s="63">
        <f t="shared" si="10"/>
        <v>625</v>
      </c>
      <c r="W7" s="63">
        <f t="shared" si="10"/>
        <v>200</v>
      </c>
      <c r="X7" s="62" t="str">
        <f t="shared" si="10"/>
        <v>代行制</v>
      </c>
      <c r="Y7" s="64">
        <f>Y8</f>
        <v>69.3</v>
      </c>
      <c r="Z7" s="64">
        <f t="shared" ref="Z7:AH7" si="11">Z8</f>
        <v>79.900000000000006</v>
      </c>
      <c r="AA7" s="64">
        <f t="shared" si="11"/>
        <v>101</v>
      </c>
      <c r="AB7" s="64">
        <f t="shared" si="11"/>
        <v>105.3</v>
      </c>
      <c r="AC7" s="64">
        <f t="shared" si="11"/>
        <v>143</v>
      </c>
      <c r="AD7" s="64">
        <f t="shared" si="11"/>
        <v>104.2</v>
      </c>
      <c r="AE7" s="64">
        <f t="shared" si="11"/>
        <v>110.9</v>
      </c>
      <c r="AF7" s="64">
        <f t="shared" si="11"/>
        <v>113.4</v>
      </c>
      <c r="AG7" s="64">
        <f t="shared" si="11"/>
        <v>191.4</v>
      </c>
      <c r="AH7" s="64">
        <f t="shared" si="11"/>
        <v>141.30000000000001</v>
      </c>
      <c r="AI7" s="61"/>
      <c r="AJ7" s="64">
        <f>AJ8</f>
        <v>37.9</v>
      </c>
      <c r="AK7" s="64">
        <f t="shared" ref="AK7:AS7" si="12">AK8</f>
        <v>20.6</v>
      </c>
      <c r="AL7" s="64">
        <f t="shared" si="12"/>
        <v>0</v>
      </c>
      <c r="AM7" s="64">
        <f t="shared" si="12"/>
        <v>0</v>
      </c>
      <c r="AN7" s="64">
        <f t="shared" si="12"/>
        <v>34.1</v>
      </c>
      <c r="AO7" s="64">
        <f t="shared" si="12"/>
        <v>11.6</v>
      </c>
      <c r="AP7" s="64">
        <f t="shared" si="12"/>
        <v>10</v>
      </c>
      <c r="AQ7" s="64">
        <f t="shared" si="12"/>
        <v>9.5</v>
      </c>
      <c r="AR7" s="64">
        <f t="shared" si="12"/>
        <v>15.1</v>
      </c>
      <c r="AS7" s="64">
        <f t="shared" si="12"/>
        <v>15</v>
      </c>
      <c r="AT7" s="61"/>
      <c r="AU7" s="65">
        <f>AU8</f>
        <v>62</v>
      </c>
      <c r="AV7" s="65">
        <f t="shared" ref="AV7:BD7" si="13">AV8</f>
        <v>4</v>
      </c>
      <c r="AW7" s="65">
        <f t="shared" si="13"/>
        <v>0</v>
      </c>
      <c r="AX7" s="65">
        <f t="shared" si="13"/>
        <v>0</v>
      </c>
      <c r="AY7" s="65">
        <f t="shared" si="13"/>
        <v>307</v>
      </c>
      <c r="AZ7" s="65">
        <f t="shared" si="13"/>
        <v>247</v>
      </c>
      <c r="BA7" s="65">
        <f t="shared" si="13"/>
        <v>202</v>
      </c>
      <c r="BB7" s="65">
        <f t="shared" si="13"/>
        <v>177</v>
      </c>
      <c r="BC7" s="65">
        <f t="shared" si="13"/>
        <v>145</v>
      </c>
      <c r="BD7" s="65">
        <f t="shared" si="13"/>
        <v>108</v>
      </c>
      <c r="BE7" s="63"/>
      <c r="BF7" s="64">
        <f>BF8</f>
        <v>-10.9</v>
      </c>
      <c r="BG7" s="64">
        <f t="shared" ref="BG7:BO7" si="14">BG8</f>
        <v>0</v>
      </c>
      <c r="BH7" s="64">
        <f t="shared" si="14"/>
        <v>1.5</v>
      </c>
      <c r="BI7" s="64">
        <f t="shared" si="14"/>
        <v>4.5</v>
      </c>
      <c r="BJ7" s="64">
        <f t="shared" si="14"/>
        <v>-26.4</v>
      </c>
      <c r="BK7" s="64">
        <f t="shared" si="14"/>
        <v>18.3</v>
      </c>
      <c r="BL7" s="64">
        <f t="shared" si="14"/>
        <v>18.2</v>
      </c>
      <c r="BM7" s="64">
        <f t="shared" si="14"/>
        <v>17.5</v>
      </c>
      <c r="BN7" s="64">
        <f t="shared" si="14"/>
        <v>14.3</v>
      </c>
      <c r="BO7" s="64">
        <f t="shared" si="14"/>
        <v>11.8</v>
      </c>
      <c r="BP7" s="61"/>
      <c r="BQ7" s="65">
        <f>BQ8</f>
        <v>-13939</v>
      </c>
      <c r="BR7" s="65">
        <f t="shared" ref="BR7:BZ7" si="15">BR8</f>
        <v>-321</v>
      </c>
      <c r="BS7" s="65">
        <f t="shared" si="15"/>
        <v>2804</v>
      </c>
      <c r="BT7" s="65">
        <f t="shared" si="15"/>
        <v>8922</v>
      </c>
      <c r="BU7" s="65">
        <f t="shared" si="15"/>
        <v>-34776</v>
      </c>
      <c r="BV7" s="65">
        <f t="shared" si="15"/>
        <v>31473</v>
      </c>
      <c r="BW7" s="65">
        <f t="shared" si="15"/>
        <v>37843</v>
      </c>
      <c r="BX7" s="65">
        <f t="shared" si="15"/>
        <v>36318</v>
      </c>
      <c r="BY7" s="65">
        <f t="shared" si="15"/>
        <v>37745</v>
      </c>
      <c r="BZ7" s="65">
        <f t="shared" si="15"/>
        <v>35151</v>
      </c>
      <c r="CA7" s="63"/>
      <c r="CB7" s="64" t="s">
        <v>117</v>
      </c>
      <c r="CC7" s="64" t="s">
        <v>117</v>
      </c>
      <c r="CD7" s="64" t="s">
        <v>117</v>
      </c>
      <c r="CE7" s="64" t="s">
        <v>117</v>
      </c>
      <c r="CF7" s="64" t="s">
        <v>117</v>
      </c>
      <c r="CG7" s="64" t="s">
        <v>117</v>
      </c>
      <c r="CH7" s="64" t="s">
        <v>117</v>
      </c>
      <c r="CI7" s="64" t="s">
        <v>117</v>
      </c>
      <c r="CJ7" s="64" t="s">
        <v>117</v>
      </c>
      <c r="CK7" s="64" t="s">
        <v>115</v>
      </c>
      <c r="CL7" s="61"/>
      <c r="CM7" s="63">
        <f>CM8</f>
        <v>0</v>
      </c>
      <c r="CN7" s="63">
        <f>CN8</f>
        <v>0</v>
      </c>
      <c r="CO7" s="64" t="s">
        <v>117</v>
      </c>
      <c r="CP7" s="64" t="s">
        <v>117</v>
      </c>
      <c r="CQ7" s="64" t="s">
        <v>117</v>
      </c>
      <c r="CR7" s="64" t="s">
        <v>117</v>
      </c>
      <c r="CS7" s="64" t="s">
        <v>117</v>
      </c>
      <c r="CT7" s="64" t="s">
        <v>117</v>
      </c>
      <c r="CU7" s="64" t="s">
        <v>117</v>
      </c>
      <c r="CV7" s="64" t="s">
        <v>117</v>
      </c>
      <c r="CW7" s="64" t="s">
        <v>117</v>
      </c>
      <c r="CX7" s="64" t="s">
        <v>115</v>
      </c>
      <c r="CY7" s="61"/>
      <c r="CZ7" s="64">
        <f>CZ8</f>
        <v>26.2</v>
      </c>
      <c r="DA7" s="64">
        <f t="shared" ref="DA7:DI7" si="16">DA8</f>
        <v>0</v>
      </c>
      <c r="DB7" s="64">
        <f t="shared" si="16"/>
        <v>0</v>
      </c>
      <c r="DC7" s="64">
        <f t="shared" si="16"/>
        <v>9.9</v>
      </c>
      <c r="DD7" s="64">
        <f t="shared" si="16"/>
        <v>733.7</v>
      </c>
      <c r="DE7" s="64">
        <f t="shared" si="16"/>
        <v>438</v>
      </c>
      <c r="DF7" s="64">
        <f t="shared" si="16"/>
        <v>351.1</v>
      </c>
      <c r="DG7" s="64">
        <f t="shared" si="16"/>
        <v>278.89999999999998</v>
      </c>
      <c r="DH7" s="64">
        <f t="shared" si="16"/>
        <v>205.5</v>
      </c>
      <c r="DI7" s="64">
        <f t="shared" si="16"/>
        <v>187.9</v>
      </c>
      <c r="DJ7" s="61"/>
      <c r="DK7" s="64">
        <f>DK8</f>
        <v>135</v>
      </c>
      <c r="DL7" s="64">
        <f t="shared" ref="DL7:DT7" si="17">DL8</f>
        <v>139.5</v>
      </c>
      <c r="DM7" s="64">
        <f t="shared" si="17"/>
        <v>95.4</v>
      </c>
      <c r="DN7" s="64">
        <f t="shared" si="17"/>
        <v>87</v>
      </c>
      <c r="DO7" s="64">
        <f t="shared" si="17"/>
        <v>80.2</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431001</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25</v>
      </c>
      <c r="S8" s="69" t="s">
        <v>128</v>
      </c>
      <c r="T8" s="69" t="s">
        <v>129</v>
      </c>
      <c r="U8" s="70">
        <v>7352</v>
      </c>
      <c r="V8" s="70">
        <v>625</v>
      </c>
      <c r="W8" s="70">
        <v>200</v>
      </c>
      <c r="X8" s="69" t="s">
        <v>130</v>
      </c>
      <c r="Y8" s="71">
        <v>69.3</v>
      </c>
      <c r="Z8" s="71">
        <v>79.900000000000006</v>
      </c>
      <c r="AA8" s="71">
        <v>101</v>
      </c>
      <c r="AB8" s="71">
        <v>105.3</v>
      </c>
      <c r="AC8" s="71">
        <v>143</v>
      </c>
      <c r="AD8" s="71">
        <v>104.2</v>
      </c>
      <c r="AE8" s="71">
        <v>110.9</v>
      </c>
      <c r="AF8" s="71">
        <v>113.4</v>
      </c>
      <c r="AG8" s="71">
        <v>191.4</v>
      </c>
      <c r="AH8" s="71">
        <v>141.30000000000001</v>
      </c>
      <c r="AI8" s="68">
        <v>319.10000000000002</v>
      </c>
      <c r="AJ8" s="71">
        <v>37.9</v>
      </c>
      <c r="AK8" s="71">
        <v>20.6</v>
      </c>
      <c r="AL8" s="71">
        <v>0</v>
      </c>
      <c r="AM8" s="71">
        <v>0</v>
      </c>
      <c r="AN8" s="71">
        <v>34.1</v>
      </c>
      <c r="AO8" s="71">
        <v>11.6</v>
      </c>
      <c r="AP8" s="71">
        <v>10</v>
      </c>
      <c r="AQ8" s="71">
        <v>9.5</v>
      </c>
      <c r="AR8" s="71">
        <v>15.1</v>
      </c>
      <c r="AS8" s="71">
        <v>15</v>
      </c>
      <c r="AT8" s="68">
        <v>5.6</v>
      </c>
      <c r="AU8" s="72">
        <v>62</v>
      </c>
      <c r="AV8" s="72">
        <v>4</v>
      </c>
      <c r="AW8" s="72">
        <v>0</v>
      </c>
      <c r="AX8" s="72">
        <v>0</v>
      </c>
      <c r="AY8" s="72">
        <v>307</v>
      </c>
      <c r="AZ8" s="72">
        <v>247</v>
      </c>
      <c r="BA8" s="72">
        <v>202</v>
      </c>
      <c r="BB8" s="72">
        <v>177</v>
      </c>
      <c r="BC8" s="72">
        <v>145</v>
      </c>
      <c r="BD8" s="72">
        <v>108</v>
      </c>
      <c r="BE8" s="72">
        <v>37</v>
      </c>
      <c r="BF8" s="71">
        <v>-10.9</v>
      </c>
      <c r="BG8" s="71">
        <v>0</v>
      </c>
      <c r="BH8" s="71">
        <v>1.5</v>
      </c>
      <c r="BI8" s="71">
        <v>4.5</v>
      </c>
      <c r="BJ8" s="71">
        <v>-26.4</v>
      </c>
      <c r="BK8" s="71">
        <v>18.3</v>
      </c>
      <c r="BL8" s="71">
        <v>18.2</v>
      </c>
      <c r="BM8" s="71">
        <v>17.5</v>
      </c>
      <c r="BN8" s="71">
        <v>14.3</v>
      </c>
      <c r="BO8" s="71">
        <v>11.8</v>
      </c>
      <c r="BP8" s="68">
        <v>26.4</v>
      </c>
      <c r="BQ8" s="72">
        <v>-13939</v>
      </c>
      <c r="BR8" s="72">
        <v>-321</v>
      </c>
      <c r="BS8" s="72">
        <v>2804</v>
      </c>
      <c r="BT8" s="73">
        <v>8922</v>
      </c>
      <c r="BU8" s="73">
        <v>-34776</v>
      </c>
      <c r="BV8" s="72">
        <v>31473</v>
      </c>
      <c r="BW8" s="72">
        <v>37843</v>
      </c>
      <c r="BX8" s="72">
        <v>36318</v>
      </c>
      <c r="BY8" s="72">
        <v>37745</v>
      </c>
      <c r="BZ8" s="72">
        <v>35151</v>
      </c>
      <c r="CA8" s="70">
        <v>15069</v>
      </c>
      <c r="CB8" s="71" t="s">
        <v>122</v>
      </c>
      <c r="CC8" s="71" t="s">
        <v>122</v>
      </c>
      <c r="CD8" s="71" t="s">
        <v>122</v>
      </c>
      <c r="CE8" s="71" t="s">
        <v>122</v>
      </c>
      <c r="CF8" s="71" t="s">
        <v>122</v>
      </c>
      <c r="CG8" s="71" t="s">
        <v>122</v>
      </c>
      <c r="CH8" s="71" t="s">
        <v>122</v>
      </c>
      <c r="CI8" s="71" t="s">
        <v>122</v>
      </c>
      <c r="CJ8" s="71" t="s">
        <v>122</v>
      </c>
      <c r="CK8" s="71" t="s">
        <v>122</v>
      </c>
      <c r="CL8" s="68" t="s">
        <v>122</v>
      </c>
      <c r="CM8" s="70">
        <v>0</v>
      </c>
      <c r="CN8" s="70">
        <v>0</v>
      </c>
      <c r="CO8" s="71" t="s">
        <v>122</v>
      </c>
      <c r="CP8" s="71" t="s">
        <v>122</v>
      </c>
      <c r="CQ8" s="71" t="s">
        <v>122</v>
      </c>
      <c r="CR8" s="71" t="s">
        <v>122</v>
      </c>
      <c r="CS8" s="71" t="s">
        <v>122</v>
      </c>
      <c r="CT8" s="71" t="s">
        <v>122</v>
      </c>
      <c r="CU8" s="71" t="s">
        <v>122</v>
      </c>
      <c r="CV8" s="71" t="s">
        <v>122</v>
      </c>
      <c r="CW8" s="71" t="s">
        <v>122</v>
      </c>
      <c r="CX8" s="71" t="s">
        <v>122</v>
      </c>
      <c r="CY8" s="68" t="s">
        <v>122</v>
      </c>
      <c r="CZ8" s="71">
        <v>26.2</v>
      </c>
      <c r="DA8" s="71">
        <v>0</v>
      </c>
      <c r="DB8" s="71">
        <v>0</v>
      </c>
      <c r="DC8" s="71">
        <v>9.9</v>
      </c>
      <c r="DD8" s="71">
        <v>733.7</v>
      </c>
      <c r="DE8" s="71">
        <v>438</v>
      </c>
      <c r="DF8" s="71">
        <v>351.1</v>
      </c>
      <c r="DG8" s="71">
        <v>278.89999999999998</v>
      </c>
      <c r="DH8" s="71">
        <v>205.5</v>
      </c>
      <c r="DI8" s="71">
        <v>187.9</v>
      </c>
      <c r="DJ8" s="68">
        <v>120.3</v>
      </c>
      <c r="DK8" s="71">
        <v>135</v>
      </c>
      <c r="DL8" s="71">
        <v>139.5</v>
      </c>
      <c r="DM8" s="71">
        <v>95.4</v>
      </c>
      <c r="DN8" s="71">
        <v>87</v>
      </c>
      <c r="DO8" s="71">
        <v>80.2</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熊本市職員</cp:lastModifiedBy>
  <cp:lastPrinted>2019-01-31T02:50:26Z</cp:lastPrinted>
  <dcterms:created xsi:type="dcterms:W3CDTF">2018-12-07T10:37:28Z</dcterms:created>
  <dcterms:modified xsi:type="dcterms:W3CDTF">2019-01-31T05:20:45Z</dcterms:modified>
  <cp:category/>
</cp:coreProperties>
</file>