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UVXoCaUIk1WDtg1+fV8eR7Em4aXas60uYU3Z1/L1JBe69qDq+jJb8C7cGFfiVAHw191sg1ueEbmyX73rs9751A==" workbookSaltValue="miqMjDxb7xOEj3Q7HWG6e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BB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<sst xmlns="http://schemas.openxmlformats.org/spreadsheetml/2006/main" count="240" uniqueCount="126">
  <si>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</si>
  <si>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</si>
  <si>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</si>
  <si>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</si>
  <si>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</si>
  <si>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</si>
  <si>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</si>
  <si>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</si>
  <si>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</si>
  <si>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</si>
  <si>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</si>
  <si>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</si>
  <si>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</si>
  <si>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</si>
  <si>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</si>
  <si>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</si>
  <si>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</si>
  <si>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</si>
  <si>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</si>
  <si>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</si>
  <si>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</si>
  <si>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</si>
  <si>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</si>
  <si>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</si>
  <si>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</si>
  <si>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</si>
  <si>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</si>
  <si>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</si>
  <si>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</si>
  <si>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</si>
  <si>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</si>
  <si>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</si>
  <si>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</si>
  <si>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</si>
  <si>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</si>
  <si>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</si>
  <si>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</si>
  <si>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</si>
  <si>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</si>
  <si>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</si>
  <si>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</si>
  <si>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</si>
  <si>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</si>
  <si>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</si>
  <si>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</si>
  <si>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</si>
  <si>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</si>
  <si>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</si>
  <si>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</si>
  <si>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</si>
  <si>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</si>
  <si>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</si>
  <si>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</si>
  <si>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</si>
  <si>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</si>
  <si>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</si>
  <si>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</si>
  <si>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</si>
  <si>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</si>
  <si>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</si>
  <si>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</si>
  <si>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</si>
  <si>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</si>
  <si>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</si>
  <si>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</si>
  <si>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</si>
  <si>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</si>
  <si>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</si>
  <si>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</si>
  <si>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</si>
  <si>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</si>
  <si>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</si>
  <si>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</si>
  <si>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</si>
  <si>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</si>
  <si>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</si>
  <si>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</si>
  <si>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</si>
  <si>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</si>
  <si>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</si>
  <si>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</si>
  <si>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</si>
  <si>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</si>
  <si>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</si>
  <si>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</si>
  <si>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</si>
  <si>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</si>
  <si>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</si>
  <si>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</si>
  <si>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</si>
  <si>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</si>
  <si>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</si>
  <si>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</si>
  <si>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</si>
  <si>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</si>
  <si>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</si>
  <si>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</si>
  <si>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</si>
  <si>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</si>
  <si>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</si>
  <si>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</si>
  <si>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</si>
  <si>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</si>
  <si>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</si>
  <si>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</si>
  <si>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</si>
  <si>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</si>
  <si>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</si>
  <si>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</si>
  <si>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</si>
  <si>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秋田県</t>
  </si>
  <si>
    <t>法非適用</t>
  </si>
  <si>
    <t>下水道事業</t>
  </si>
  <si>
    <t>流域下水道</t>
  </si>
  <si>
    <t>E1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</si>
  <si>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</si>
  <si>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</si>
  <si>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</si>
  <si>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</si>
  <si>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</si>
  <si>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</si>
  <si>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</si>
  <si>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</si>
  <si>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○本県の流域下水道事業は、昭和５０年代に整
　備を開始しているが、管渠破損が増加する目
　安となる３０年以上経過する管渠については
　現在３０％未満であるが、１０年後には７０
　％以上に急増する状況にあり、今後、改築更
　新費の増加が懸念される。
○これまで平成２４年度に策定した長寿命化計
　画により、計画的に改築・更新等を進めてき
　たが、今後は、ストックマネジメント計画を
　策定し、より効率的な維持管理及び改築・更
　新を進めていく。</t>
    <rPh sb="198" eb="201">
      <t>コウリツテキ</t>
    </rPh>
    <rPh sb="202" eb="204">
      <t>イジ</t>
    </rPh>
    <rPh sb="204" eb="206">
      <t>カンリ</t>
    </rPh>
    <rPh sb="206" eb="207">
      <t>オヨ</t>
    </rPh>
    <rPh sb="208" eb="210">
      <t>カイチク</t>
    </rPh>
    <rPh sb="216" eb="217">
      <t>スス</t>
    </rPh>
    <phoneticPr fontId="4"/>
  </si>
  <si>
    <t>○現在の収支状況については、関連市町村から
　の負担金と一般会計からの基準内繰入金で賄
　えており、また、地方債残高も着実に減少し
　ている。
○しかし、今後は、人口減少による有収水量の
　減少や施設の老朽化等により厳しい経営環境
　が予想されることから、「経営戦略」に基づ
　き、広域化・共同化の推進、ストックマネジ
　メント計画による施設の改築・更新、公営企
　業会計の適用等により、更なる経営改善に取
　り組んでいく。</t>
    <rPh sb="6" eb="8">
      <t>ジョウキョウ</t>
    </rPh>
    <rPh sb="144" eb="145">
      <t>カ</t>
    </rPh>
    <rPh sb="188" eb="190">
      <t>テキヨウ</t>
    </rPh>
    <phoneticPr fontId="4"/>
  </si>
  <si>
    <t xml:space="preserve">○収益的収支比率
　・建設事業に係る地方債の償還の一部に対し、
　　一般会計からの繰入金を充当しているため、
    収益的収支比率は100％を下回っているが、
    総費用に地方債償還額を含めた額に対して
    は、関連市町村からの負担金と一般会計か
    らの基準内繰入金で賄われている。
○企業債残高対事業規模比率
　・企業債残高対事業規模比率は、類似団体平
　　均値よりも高い値となっているものの、企
　　業債の順調により、年々減少してきている。
○汚水処理原価
　・経年比較でみると７０円前後とほぼ横ばい
　　で推移しているものの、類似団体平均と比
　　較すると１０円以上の差がある。
○施設利用率
　・施設利用率は年々増加してきており、類似
　　団体平均値とほぼ同水準にある。
</t>
    <rPh sb="1" eb="3">
      <t>シュウエキ</t>
    </rPh>
    <rPh sb="3" eb="4">
      <t>テキ</t>
    </rPh>
    <rPh sb="4" eb="6">
      <t>シュウシ</t>
    </rPh>
    <rPh sb="6" eb="8">
      <t>ヒリツ</t>
    </rPh>
    <rPh sb="11" eb="13">
      <t>ケンセツ</t>
    </rPh>
    <rPh sb="13" eb="15">
      <t>ジギョウ</t>
    </rPh>
    <rPh sb="16" eb="17">
      <t>カカ</t>
    </rPh>
    <rPh sb="18" eb="20">
      <t>チホウ</t>
    </rPh>
    <rPh sb="20" eb="21">
      <t>サイ</t>
    </rPh>
    <rPh sb="22" eb="24">
      <t>ショウカン</t>
    </rPh>
    <rPh sb="25" eb="27">
      <t>イチブ</t>
    </rPh>
    <rPh sb="28" eb="29">
      <t>タイ</t>
    </rPh>
    <rPh sb="34" eb="36">
      <t>イッパン</t>
    </rPh>
    <rPh sb="36" eb="38">
      <t>カイケイ</t>
    </rPh>
    <rPh sb="41" eb="44">
      <t>クリイレキン</t>
    </rPh>
    <rPh sb="45" eb="46">
      <t>アテル</t>
    </rPh>
    <rPh sb="46" eb="47">
      <t>トウ</t>
    </rPh>
    <rPh sb="59" eb="62">
      <t>シュウエキテキ</t>
    </rPh>
    <rPh sb="62" eb="64">
      <t>シュウシ</t>
    </rPh>
    <rPh sb="64" eb="66">
      <t>ヒリツ</t>
    </rPh>
    <rPh sb="72" eb="74">
      <t>シタマワ</t>
    </rPh>
    <rPh sb="85" eb="88">
      <t>ソウヒヨウ</t>
    </rPh>
    <rPh sb="89" eb="92">
      <t>チホウサイ</t>
    </rPh>
    <rPh sb="92" eb="95">
      <t>ショウカンガク</t>
    </rPh>
    <rPh sb="96" eb="97">
      <t>フク</t>
    </rPh>
    <rPh sb="99" eb="100">
      <t>ガク</t>
    </rPh>
    <rPh sb="101" eb="102">
      <t>タイ</t>
    </rPh>
    <rPh sb="111" eb="113">
      <t>カンレン</t>
    </rPh>
    <rPh sb="113" eb="116">
      <t>シチョウソン</t>
    </rPh>
    <rPh sb="119" eb="122">
      <t>フタンキン</t>
    </rPh>
    <rPh sb="123" eb="125">
      <t>イッパン</t>
    </rPh>
    <rPh sb="125" eb="127">
      <t>カイケイ</t>
    </rPh>
    <rPh sb="135" eb="137">
      <t>キジュン</t>
    </rPh>
    <rPh sb="137" eb="138">
      <t>ウチ</t>
    </rPh>
    <rPh sb="138" eb="139">
      <t>ク</t>
    </rPh>
    <rPh sb="139" eb="140">
      <t>イ</t>
    </rPh>
    <rPh sb="140" eb="141">
      <t>キン</t>
    </rPh>
    <rPh sb="142" eb="143">
      <t>マカナ</t>
    </rPh>
    <rPh sb="152" eb="155">
      <t>キギョウサイ</t>
    </rPh>
    <rPh sb="155" eb="157">
      <t>ザンダカ</t>
    </rPh>
    <rPh sb="157" eb="158">
      <t>タイ</t>
    </rPh>
    <rPh sb="158" eb="160">
      <t>ジギョウ</t>
    </rPh>
    <rPh sb="160" eb="162">
      <t>キボ</t>
    </rPh>
    <rPh sb="162" eb="164">
      <t>ヒリツ</t>
    </rPh>
    <rPh sb="167" eb="170">
      <t>キギョウサイ</t>
    </rPh>
    <rPh sb="170" eb="172">
      <t>ザンダカ</t>
    </rPh>
    <rPh sb="172" eb="173">
      <t>タイ</t>
    </rPh>
    <rPh sb="173" eb="175">
      <t>ジギョウ</t>
    </rPh>
    <rPh sb="175" eb="177">
      <t>キボ</t>
    </rPh>
    <rPh sb="177" eb="179">
      <t>ヒリツ</t>
    </rPh>
    <rPh sb="181" eb="183">
      <t>ルイジ</t>
    </rPh>
    <rPh sb="183" eb="185">
      <t>ダンタイ</t>
    </rPh>
    <rPh sb="194" eb="195">
      <t>タカ</t>
    </rPh>
    <rPh sb="196" eb="197">
      <t>アタイ</t>
    </rPh>
    <rPh sb="234" eb="236">
      <t>オスイ</t>
    </rPh>
    <rPh sb="236" eb="238">
      <t>ショリ</t>
    </rPh>
    <rPh sb="238" eb="240">
      <t>ゲンカ</t>
    </rPh>
    <rPh sb="243" eb="245">
      <t>ケイネン</t>
    </rPh>
    <rPh sb="245" eb="247">
      <t>ヒカク</t>
    </rPh>
    <rPh sb="253" eb="254">
      <t>エン</t>
    </rPh>
    <rPh sb="254" eb="256">
      <t>ゼンゴ</t>
    </rPh>
    <rPh sb="259" eb="260">
      <t>ヨコ</t>
    </rPh>
    <rPh sb="266" eb="268">
      <t>スイイ</t>
    </rPh>
    <rPh sb="276" eb="278">
      <t>ルイジ</t>
    </rPh>
    <rPh sb="278" eb="280">
      <t>ダンタイ</t>
    </rPh>
    <rPh sb="280" eb="282">
      <t>ヘイキン</t>
    </rPh>
    <rPh sb="305" eb="307">
      <t>シセツ</t>
    </rPh>
    <rPh sb="307" eb="310">
      <t>リヨウリツ</t>
    </rPh>
    <rPh sb="313" eb="315">
      <t>シセツ</t>
    </rPh>
    <rPh sb="315" eb="318">
      <t>リヨウリツ</t>
    </rPh>
    <rPh sb="319" eb="321">
      <t>ネンネン</t>
    </rPh>
    <rPh sb="321" eb="323">
      <t>ゾウカ</t>
    </rPh>
    <rPh sb="330" eb="332">
      <t>ルイジ</t>
    </rPh>
    <rPh sb="335" eb="337">
      <t>ダンタイ</t>
    </rPh>
    <rPh sb="337" eb="340">
      <t>ヘイキンチ</t>
    </rPh>
    <rPh sb="343" eb="346">
      <t>ドウスイジュン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</si>
</sst>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0.16</c:v>
                </c:pt>
                <c:pt idx="2">
                  <c:v>0.18</c:v>
                </c:pt>
                <c:pt idx="3">
                  <c:v>0.33</c:v>
                </c:pt>
                <c:pt idx="4">
                  <c:v>0.22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64-4333-A5DC-C348F35B3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934144"/>
        <c:axId val="220936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0.12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0.17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64-4333-A5DC-C348F35B3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34144"/>
        <c:axId val="220936448"/>
      </c:lineChart>
      <c:dateAx>
        <c:axId val="220934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0936448"/>
        <c:crosses val="autoZero"/>
        <c:auto val="1"/>
        <c:lblOffset val="100"/>
        <c:baseTimeUnit val="years"/>
      </c:dateAx>
      <c:valAx>
        <c:axId val="220936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0934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60.11</c:v>
                </c:pt>
                <c:pt idx="1">
                  <c:v>61.16</c:v>
                </c:pt>
                <c:pt idx="2">
                  <c:v>62.93</c:v>
                </c:pt>
                <c:pt idx="3">
                  <c:v>63.26</c:v>
                </c:pt>
                <c:pt idx="4">
                  <c:v>64.97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08-4018-8D90-A2B5CD8B2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628928"/>
        <c:axId val="203630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65.430000000000007</c:v>
                </c:pt>
                <c:pt idx="1">
                  <c:v>64.930000000000007</c:v>
                </c:pt>
                <c:pt idx="2">
                  <c:v>66.02</c:v>
                </c:pt>
                <c:pt idx="3">
                  <c:v>65.900000000000006</c:v>
                </c:pt>
                <c:pt idx="4">
                  <c:v>65.33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08-4018-8D90-A2B5CD8B2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28928"/>
        <c:axId val="203630848"/>
      </c:lineChart>
      <c:dateAx>
        <c:axId val="203628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630848"/>
        <c:crosses val="autoZero"/>
        <c:auto val="1"/>
        <c:lblOffset val="100"/>
        <c:baseTimeUnit val="years"/>
      </c:dateAx>
      <c:valAx>
        <c:axId val="203630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628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79.98</c:v>
                </c:pt>
                <c:pt idx="1">
                  <c:v>80.75</c:v>
                </c:pt>
                <c:pt idx="2">
                  <c:v>81.430000000000007</c:v>
                </c:pt>
                <c:pt idx="3">
                  <c:v>82.36</c:v>
                </c:pt>
                <c:pt idx="4">
                  <c:v>83.13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FF-4D73-BE8E-C55DA84A1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674368"/>
        <c:axId val="203676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92.51</c:v>
                </c:pt>
                <c:pt idx="1">
                  <c:v>92.69</c:v>
                </c:pt>
                <c:pt idx="2">
                  <c:v>92.96</c:v>
                </c:pt>
                <c:pt idx="3">
                  <c:v>92.8</c:v>
                </c:pt>
                <c:pt idx="4">
                  <c:v>92.64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FF-4D73-BE8E-C55DA84A1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74368"/>
        <c:axId val="203676288"/>
      </c:lineChart>
      <c:dateAx>
        <c:axId val="203674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676288"/>
        <c:crosses val="autoZero"/>
        <c:auto val="1"/>
        <c:lblOffset val="100"/>
        <c:baseTimeUnit val="years"/>
      </c:dateAx>
      <c:valAx>
        <c:axId val="203676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674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68.8</c:v>
                </c:pt>
                <c:pt idx="1">
                  <c:v>68.400000000000006</c:v>
                </c:pt>
                <c:pt idx="2">
                  <c:v>67.569999999999993</c:v>
                </c:pt>
                <c:pt idx="3">
                  <c:v>67.900000000000006</c:v>
                </c:pt>
                <c:pt idx="4">
                  <c:v>69.459999999999994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08-4A1A-847C-0B2842339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570048"/>
        <c:axId val="253606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08-4A1A-847C-0B2842339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570048"/>
        <c:axId val="253606144"/>
      </c:lineChart>
      <c:dateAx>
        <c:axId val="253570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606144"/>
        <c:crosses val="autoZero"/>
        <c:auto val="1"/>
        <c:lblOffset val="100"/>
        <c:baseTimeUnit val="years"/>
      </c:dateAx>
      <c:valAx>
        <c:axId val="253606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570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79-4E29-9983-99884CCC2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618880"/>
        <c:axId val="194620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79-4E29-9983-99884CCC2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18880"/>
        <c:axId val="194620800"/>
      </c:lineChart>
      <c:dateAx>
        <c:axId val="194618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620800"/>
        <c:crosses val="autoZero"/>
        <c:auto val="1"/>
        <c:lblOffset val="100"/>
        <c:baseTimeUnit val="years"/>
      </c:dateAx>
      <c:valAx>
        <c:axId val="194620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618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6A-4BA6-AB04-8B2492A8C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635648"/>
        <c:axId val="194637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6A-4BA6-AB04-8B2492A8C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35648"/>
        <c:axId val="194637824"/>
      </c:lineChart>
      <c:dateAx>
        <c:axId val="194635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637824"/>
        <c:crosses val="autoZero"/>
        <c:auto val="1"/>
        <c:lblOffset val="100"/>
        <c:baseTimeUnit val="years"/>
      </c:dateAx>
      <c:valAx>
        <c:axId val="194637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635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E4-498A-AA91-669F8287F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685184"/>
        <c:axId val="194687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E4-498A-AA91-669F8287F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85184"/>
        <c:axId val="194687360"/>
      </c:lineChart>
      <c:dateAx>
        <c:axId val="194685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687360"/>
        <c:crosses val="autoZero"/>
        <c:auto val="1"/>
        <c:lblOffset val="100"/>
        <c:baseTimeUnit val="years"/>
      </c:dateAx>
      <c:valAx>
        <c:axId val="194687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685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ED-408C-B075-753C68B79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816640"/>
        <c:axId val="19486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ED-408C-B075-753C68B79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816640"/>
        <c:axId val="194867968"/>
      </c:lineChart>
      <c:dateAx>
        <c:axId val="194816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867968"/>
        <c:crosses val="autoZero"/>
        <c:auto val="1"/>
        <c:lblOffset val="100"/>
        <c:baseTimeUnit val="years"/>
      </c:dateAx>
      <c:valAx>
        <c:axId val="19486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816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665.54</c:v>
                </c:pt>
                <c:pt idx="1">
                  <c:v>596.4</c:v>
                </c:pt>
                <c:pt idx="2">
                  <c:v>568.17999999999995</c:v>
                </c:pt>
                <c:pt idx="3">
                  <c:v>454.23</c:v>
                </c:pt>
                <c:pt idx="4">
                  <c:v>416.2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5C-4AC7-860B-4F67DEF5F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890752"/>
        <c:axId val="194897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438.59</c:v>
                </c:pt>
                <c:pt idx="1">
                  <c:v>407.62</c:v>
                </c:pt>
                <c:pt idx="2">
                  <c:v>359.02</c:v>
                </c:pt>
                <c:pt idx="3">
                  <c:v>306.97000000000003</c:v>
                </c:pt>
                <c:pt idx="4">
                  <c:v>337.85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5C-4AC7-860B-4F67DEF5F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890752"/>
        <c:axId val="194897024"/>
      </c:lineChart>
      <c:dateAx>
        <c:axId val="194890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897024"/>
        <c:crosses val="autoZero"/>
        <c:auto val="1"/>
        <c:lblOffset val="100"/>
        <c:baseTimeUnit val="years"/>
      </c:dateAx>
      <c:valAx>
        <c:axId val="19489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890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55-4735-B1E9-D55B0DD4A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915712"/>
        <c:axId val="19493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55-4735-B1E9-D55B0DD4A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15712"/>
        <c:axId val="194938368"/>
      </c:lineChart>
      <c:dateAx>
        <c:axId val="194915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938368"/>
        <c:crosses val="autoZero"/>
        <c:auto val="1"/>
        <c:lblOffset val="100"/>
        <c:baseTimeUnit val="years"/>
      </c:dateAx>
      <c:valAx>
        <c:axId val="194938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915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69.94</c:v>
                </c:pt>
                <c:pt idx="1">
                  <c:v>73.36</c:v>
                </c:pt>
                <c:pt idx="2">
                  <c:v>72.260000000000005</c:v>
                </c:pt>
                <c:pt idx="3">
                  <c:v>70.95</c:v>
                </c:pt>
                <c:pt idx="4">
                  <c:v>70.59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71-4F2C-BEB2-318B28767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957312"/>
        <c:axId val="194959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61.27</c:v>
                </c:pt>
                <c:pt idx="1">
                  <c:v>66.680000000000007</c:v>
                </c:pt>
                <c:pt idx="2">
                  <c:v>60.18</c:v>
                </c:pt>
                <c:pt idx="3">
                  <c:v>58.19</c:v>
                </c:pt>
                <c:pt idx="4">
                  <c:v>56.65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71-4F2C-BEB2-318B28767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57312"/>
        <c:axId val="194959232"/>
      </c:lineChart>
      <c:dateAx>
        <c:axId val="194957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959232"/>
        <c:crosses val="autoZero"/>
        <c:auto val="1"/>
        <c:lblOffset val="100"/>
        <c:baseTimeUnit val="years"/>
      </c:dateAx>
      <c:valAx>
        <c:axId val="194959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957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【336.51】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CD34" sqref="CD3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秋田県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流域下水道</v>
      </c>
      <c r="Q8" s="47"/>
      <c r="R8" s="47"/>
      <c r="S8" s="47"/>
      <c r="T8" s="47"/>
      <c r="U8" s="47"/>
      <c r="V8" s="47"/>
      <c r="W8" s="47" t="str">
        <f>データ!L6</f>
        <v>E1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1015057</v>
      </c>
      <c r="AM8" s="49"/>
      <c r="AN8" s="49"/>
      <c r="AO8" s="49"/>
      <c r="AP8" s="49"/>
      <c r="AQ8" s="49"/>
      <c r="AR8" s="49"/>
      <c r="AS8" s="49"/>
      <c r="AT8" s="44">
        <f>データ!T6</f>
        <v>11637.52</v>
      </c>
      <c r="AU8" s="44"/>
      <c r="AV8" s="44"/>
      <c r="AW8" s="44"/>
      <c r="AX8" s="44"/>
      <c r="AY8" s="44"/>
      <c r="AZ8" s="44"/>
      <c r="BA8" s="44"/>
      <c r="BB8" s="44">
        <f>データ!U6</f>
        <v>87.22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62.89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0</v>
      </c>
      <c r="AE10" s="49"/>
      <c r="AF10" s="49"/>
      <c r="AG10" s="49"/>
      <c r="AH10" s="49"/>
      <c r="AI10" s="49"/>
      <c r="AJ10" s="49"/>
      <c r="AK10" s="2"/>
      <c r="AL10" s="49">
        <f>データ!V6</f>
        <v>466392</v>
      </c>
      <c r="AM10" s="49"/>
      <c r="AN10" s="49"/>
      <c r="AO10" s="49"/>
      <c r="AP10" s="49"/>
      <c r="AQ10" s="49"/>
      <c r="AR10" s="49"/>
      <c r="AS10" s="49"/>
      <c r="AT10" s="44">
        <f>データ!W6</f>
        <v>148.24</v>
      </c>
      <c r="AU10" s="44"/>
      <c r="AV10" s="44"/>
      <c r="AW10" s="44"/>
      <c r="AX10" s="44"/>
      <c r="AY10" s="44"/>
      <c r="AZ10" s="44"/>
      <c r="BA10" s="44"/>
      <c r="BB10" s="44">
        <f>データ!X6</f>
        <v>3146.2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125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123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124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【336.51】</v>
      </c>
      <c r="I86" s="25" t="str">
        <f>データ!CA6</f>
        <v>【0.00】</v>
      </c>
      <c r="J86" s="25" t="str">
        <f>データ!CL6</f>
        <v>【57.73】</v>
      </c>
      <c r="K86" s="25" t="str">
        <f>データ!CW6</f>
        <v>【65.21】</v>
      </c>
      <c r="L86" s="25" t="str">
        <f>データ!DH6</f>
        <v>【92.35】</v>
      </c>
      <c r="M86" s="25" t="s">
        <v>55</v>
      </c>
      <c r="N86" s="25" t="s">
        <v>55</v>
      </c>
      <c r="O86" s="25" t="str">
        <f>データ!EO6</f>
        <v>【0.17】</v>
      </c>
    </row>
  </sheetData>
  <sheetProtection algorithmName="SHA-512" hashValue="bWzVzs/2WMNyHzflftA2p1a9NwORraM8ubmBAS23w6YMUndkoDkXbKBiruuf0nQ1JWmqwOpBNmJBp+znEEJzBw==" saltValue="xvmmed+f7tPLzByYbGGVy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50008</v>
      </c>
      <c r="D6" s="32">
        <f t="shared" si="3"/>
        <v>47</v>
      </c>
      <c r="E6" s="32">
        <f t="shared" si="3"/>
        <v>17</v>
      </c>
      <c r="F6" s="32">
        <f t="shared" si="3"/>
        <v>3</v>
      </c>
      <c r="G6" s="32">
        <f t="shared" si="3"/>
        <v>0</v>
      </c>
      <c r="H6" s="32" t="str">
        <f t="shared" si="3"/>
        <v>秋田県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流域下水道</v>
      </c>
      <c r="L6" s="32" t="str">
        <f t="shared" si="3"/>
        <v>E1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62.89</v>
      </c>
      <c r="Q6" s="33">
        <f t="shared" si="3"/>
        <v>100</v>
      </c>
      <c r="R6" s="33">
        <f t="shared" si="3"/>
        <v>0</v>
      </c>
      <c r="S6" s="33">
        <f t="shared" si="3"/>
        <v>1015057</v>
      </c>
      <c r="T6" s="33">
        <f t="shared" si="3"/>
        <v>11637.52</v>
      </c>
      <c r="U6" s="33">
        <f t="shared" si="3"/>
        <v>87.22</v>
      </c>
      <c r="V6" s="33">
        <f t="shared" si="3"/>
        <v>466392</v>
      </c>
      <c r="W6" s="33">
        <f t="shared" si="3"/>
        <v>148.24</v>
      </c>
      <c r="X6" s="33">
        <f t="shared" si="3"/>
        <v>3146.2</v>
      </c>
      <c r="Y6" s="34">
        <f>IF(Y7="",NA(),Y7)</f>
        <v>68.8</v>
      </c>
      <c r="Z6" s="34">
        <f t="shared" ref="Z6:AH6" si="4">IF(Z7="",NA(),Z7)</f>
        <v>68.400000000000006</v>
      </c>
      <c r="AA6" s="34">
        <f t="shared" si="4"/>
        <v>67.569999999999993</v>
      </c>
      <c r="AB6" s="34">
        <f t="shared" si="4"/>
        <v>67.900000000000006</v>
      </c>
      <c r="AC6" s="34">
        <f t="shared" si="4"/>
        <v>69.459999999999994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665.54</v>
      </c>
      <c r="BG6" s="34">
        <f t="shared" ref="BG6:BO6" si="7">IF(BG7="",NA(),BG7)</f>
        <v>596.4</v>
      </c>
      <c r="BH6" s="34">
        <f t="shared" si="7"/>
        <v>568.17999999999995</v>
      </c>
      <c r="BI6" s="34">
        <f t="shared" si="7"/>
        <v>454.23</v>
      </c>
      <c r="BJ6" s="34">
        <f t="shared" si="7"/>
        <v>416.2</v>
      </c>
      <c r="BK6" s="34">
        <f t="shared" si="7"/>
        <v>438.59</v>
      </c>
      <c r="BL6" s="34">
        <f t="shared" si="7"/>
        <v>407.62</v>
      </c>
      <c r="BM6" s="34">
        <f t="shared" si="7"/>
        <v>359.02</v>
      </c>
      <c r="BN6" s="34">
        <f t="shared" si="7"/>
        <v>306.97000000000003</v>
      </c>
      <c r="BO6" s="34">
        <f t="shared" si="7"/>
        <v>337.85</v>
      </c>
      <c r="BP6" s="33" t="str">
        <f>IF(BP7="","",IF(BP7="-","【-】","【"&amp;SUBSTITUTE(TEXT(BP7,"#,##0.00"),"-","△")&amp;"】"))</f>
        <v>【336.51】</v>
      </c>
      <c r="BQ6" s="33">
        <f>IF(BQ7="",NA(),BQ7)</f>
        <v>0</v>
      </c>
      <c r="BR6" s="33">
        <f t="shared" ref="BR6:BZ6" si="8">IF(BR7="",NA(),BR7)</f>
        <v>0</v>
      </c>
      <c r="BS6" s="33">
        <f t="shared" si="8"/>
        <v>0</v>
      </c>
      <c r="BT6" s="33">
        <f t="shared" si="8"/>
        <v>0</v>
      </c>
      <c r="BU6" s="33">
        <f t="shared" si="8"/>
        <v>0</v>
      </c>
      <c r="BV6" s="33">
        <f t="shared" si="8"/>
        <v>0</v>
      </c>
      <c r="BW6" s="33">
        <f t="shared" si="8"/>
        <v>0</v>
      </c>
      <c r="BX6" s="33">
        <f t="shared" si="8"/>
        <v>0</v>
      </c>
      <c r="BY6" s="33">
        <f t="shared" si="8"/>
        <v>0</v>
      </c>
      <c r="BZ6" s="33">
        <f t="shared" si="8"/>
        <v>0</v>
      </c>
      <c r="CA6" s="33" t="str">
        <f>IF(CA7="","",IF(CA7="-","【-】","【"&amp;SUBSTITUTE(TEXT(CA7,"#,##0.00"),"-","△")&amp;"】"))</f>
        <v>【0.00】</v>
      </c>
      <c r="CB6" s="34">
        <f>IF(CB7="",NA(),CB7)</f>
        <v>69.94</v>
      </c>
      <c r="CC6" s="34">
        <f t="shared" ref="CC6:CK6" si="9">IF(CC7="",NA(),CC7)</f>
        <v>73.36</v>
      </c>
      <c r="CD6" s="34">
        <f t="shared" si="9"/>
        <v>72.260000000000005</v>
      </c>
      <c r="CE6" s="34">
        <f t="shared" si="9"/>
        <v>70.95</v>
      </c>
      <c r="CF6" s="34">
        <f t="shared" si="9"/>
        <v>70.59</v>
      </c>
      <c r="CG6" s="34">
        <f t="shared" si="9"/>
        <v>61.27</v>
      </c>
      <c r="CH6" s="34">
        <f t="shared" si="9"/>
        <v>66.680000000000007</v>
      </c>
      <c r="CI6" s="34">
        <f t="shared" si="9"/>
        <v>60.18</v>
      </c>
      <c r="CJ6" s="34">
        <f t="shared" si="9"/>
        <v>58.19</v>
      </c>
      <c r="CK6" s="34">
        <f t="shared" si="9"/>
        <v>56.65</v>
      </c>
      <c r="CL6" s="33" t="str">
        <f>IF(CL7="","",IF(CL7="-","【-】","【"&amp;SUBSTITUTE(TEXT(CL7,"#,##0.00"),"-","△")&amp;"】"))</f>
        <v>【57.73】</v>
      </c>
      <c r="CM6" s="34">
        <f>IF(CM7="",NA(),CM7)</f>
        <v>60.11</v>
      </c>
      <c r="CN6" s="34">
        <f t="shared" ref="CN6:CV6" si="10">IF(CN7="",NA(),CN7)</f>
        <v>61.16</v>
      </c>
      <c r="CO6" s="34">
        <f t="shared" si="10"/>
        <v>62.93</v>
      </c>
      <c r="CP6" s="34">
        <f t="shared" si="10"/>
        <v>63.26</v>
      </c>
      <c r="CQ6" s="34">
        <f t="shared" si="10"/>
        <v>64.97</v>
      </c>
      <c r="CR6" s="34">
        <f t="shared" si="10"/>
        <v>65.430000000000007</v>
      </c>
      <c r="CS6" s="34">
        <f t="shared" si="10"/>
        <v>64.930000000000007</v>
      </c>
      <c r="CT6" s="34">
        <f t="shared" si="10"/>
        <v>66.02</v>
      </c>
      <c r="CU6" s="34">
        <f t="shared" si="10"/>
        <v>65.900000000000006</v>
      </c>
      <c r="CV6" s="34">
        <f t="shared" si="10"/>
        <v>65.33</v>
      </c>
      <c r="CW6" s="33" t="str">
        <f>IF(CW7="","",IF(CW7="-","【-】","【"&amp;SUBSTITUTE(TEXT(CW7,"#,##0.00"),"-","△")&amp;"】"))</f>
        <v>【65.21】</v>
      </c>
      <c r="CX6" s="34">
        <f>IF(CX7="",NA(),CX7)</f>
        <v>79.98</v>
      </c>
      <c r="CY6" s="34">
        <f t="shared" ref="CY6:DG6" si="11">IF(CY7="",NA(),CY7)</f>
        <v>80.75</v>
      </c>
      <c r="CZ6" s="34">
        <f t="shared" si="11"/>
        <v>81.430000000000007</v>
      </c>
      <c r="DA6" s="34">
        <f t="shared" si="11"/>
        <v>82.36</v>
      </c>
      <c r="DB6" s="34">
        <f t="shared" si="11"/>
        <v>83.13</v>
      </c>
      <c r="DC6" s="34">
        <f t="shared" si="11"/>
        <v>92.51</v>
      </c>
      <c r="DD6" s="34">
        <f t="shared" si="11"/>
        <v>92.69</v>
      </c>
      <c r="DE6" s="34">
        <f t="shared" si="11"/>
        <v>92.96</v>
      </c>
      <c r="DF6" s="34">
        <f t="shared" si="11"/>
        <v>92.8</v>
      </c>
      <c r="DG6" s="34">
        <f t="shared" si="11"/>
        <v>92.64</v>
      </c>
      <c r="DH6" s="33" t="str">
        <f>IF(DH7="","",IF(DH7="-","【-】","【"&amp;SUBSTITUTE(TEXT(DH7,"#,##0.00"),"-","△")&amp;"】"))</f>
        <v>【92.35】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4">
        <f>IF(EE7="",NA(),EE7)</f>
        <v>0.01</v>
      </c>
      <c r="EF6" s="34">
        <f t="shared" ref="EF6:EN6" si="14">IF(EF7="",NA(),EF7)</f>
        <v>0.16</v>
      </c>
      <c r="EG6" s="34">
        <f t="shared" si="14"/>
        <v>0.18</v>
      </c>
      <c r="EH6" s="34">
        <f t="shared" si="14"/>
        <v>0.33</v>
      </c>
      <c r="EI6" s="34">
        <f t="shared" si="14"/>
        <v>0.22</v>
      </c>
      <c r="EJ6" s="34">
        <f t="shared" si="14"/>
        <v>0.09</v>
      </c>
      <c r="EK6" s="34">
        <f t="shared" si="14"/>
        <v>0.12</v>
      </c>
      <c r="EL6" s="34">
        <f t="shared" si="14"/>
        <v>7.0000000000000007E-2</v>
      </c>
      <c r="EM6" s="34">
        <f t="shared" si="14"/>
        <v>7.0000000000000007E-2</v>
      </c>
      <c r="EN6" s="34">
        <f t="shared" si="14"/>
        <v>0.17</v>
      </c>
      <c r="EO6" s="33" t="str">
        <f>IF(EO7="","",IF(EO7="-","【-】","【"&amp;SUBSTITUTE(TEXT(EO7,"#,##0.00"),"-","△")&amp;"】"))</f>
        <v>【0.17】</v>
      </c>
    </row>
    <row r="7" spans="1:145" s="35" customFormat="1" x14ac:dyDescent="0.15">
      <c r="A7" s="27"/>
      <c r="B7" s="36">
        <v>2017</v>
      </c>
      <c r="C7" s="36">
        <v>50008</v>
      </c>
      <c r="D7" s="36">
        <v>47</v>
      </c>
      <c r="E7" s="36">
        <v>17</v>
      </c>
      <c r="F7" s="36">
        <v>3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62.89</v>
      </c>
      <c r="Q7" s="37">
        <v>100</v>
      </c>
      <c r="R7" s="37">
        <v>0</v>
      </c>
      <c r="S7" s="37">
        <v>1015057</v>
      </c>
      <c r="T7" s="37">
        <v>11637.52</v>
      </c>
      <c r="U7" s="37">
        <v>87.22</v>
      </c>
      <c r="V7" s="37">
        <v>466392</v>
      </c>
      <c r="W7" s="37">
        <v>148.24</v>
      </c>
      <c r="X7" s="37">
        <v>3146.2</v>
      </c>
      <c r="Y7" s="37">
        <v>68.8</v>
      </c>
      <c r="Z7" s="37">
        <v>68.400000000000006</v>
      </c>
      <c r="AA7" s="37">
        <v>67.569999999999993</v>
      </c>
      <c r="AB7" s="37">
        <v>67.900000000000006</v>
      </c>
      <c r="AC7" s="37">
        <v>69.459999999999994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665.54</v>
      </c>
      <c r="BG7" s="37">
        <v>596.4</v>
      </c>
      <c r="BH7" s="37">
        <v>568.17999999999995</v>
      </c>
      <c r="BI7" s="37">
        <v>454.23</v>
      </c>
      <c r="BJ7" s="37">
        <v>416.2</v>
      </c>
      <c r="BK7" s="37">
        <v>438.59</v>
      </c>
      <c r="BL7" s="37">
        <v>407.62</v>
      </c>
      <c r="BM7" s="37">
        <v>359.02</v>
      </c>
      <c r="BN7" s="37">
        <v>306.97000000000003</v>
      </c>
      <c r="BO7" s="37">
        <v>337.85</v>
      </c>
      <c r="BP7" s="37">
        <v>336.51</v>
      </c>
      <c r="BQ7" s="37">
        <v>0</v>
      </c>
      <c r="BR7" s="37">
        <v>0</v>
      </c>
      <c r="BS7" s="37">
        <v>0</v>
      </c>
      <c r="BT7" s="37">
        <v>0</v>
      </c>
      <c r="BU7" s="37">
        <v>0</v>
      </c>
      <c r="BV7" s="37">
        <v>0</v>
      </c>
      <c r="BW7" s="37">
        <v>0</v>
      </c>
      <c r="BX7" s="37">
        <v>0</v>
      </c>
      <c r="BY7" s="37">
        <v>0</v>
      </c>
      <c r="BZ7" s="37">
        <v>0</v>
      </c>
      <c r="CA7" s="37">
        <v>0</v>
      </c>
      <c r="CB7" s="37">
        <v>69.94</v>
      </c>
      <c r="CC7" s="37">
        <v>73.36</v>
      </c>
      <c r="CD7" s="37">
        <v>72.260000000000005</v>
      </c>
      <c r="CE7" s="37">
        <v>70.95</v>
      </c>
      <c r="CF7" s="37">
        <v>70.59</v>
      </c>
      <c r="CG7" s="37">
        <v>61.27</v>
      </c>
      <c r="CH7" s="37">
        <v>66.680000000000007</v>
      </c>
      <c r="CI7" s="37">
        <v>60.18</v>
      </c>
      <c r="CJ7" s="37">
        <v>58.19</v>
      </c>
      <c r="CK7" s="37">
        <v>56.65</v>
      </c>
      <c r="CL7" s="37">
        <v>57.73</v>
      </c>
      <c r="CM7" s="37">
        <v>60.11</v>
      </c>
      <c r="CN7" s="37">
        <v>61.16</v>
      </c>
      <c r="CO7" s="37">
        <v>62.93</v>
      </c>
      <c r="CP7" s="37">
        <v>63.26</v>
      </c>
      <c r="CQ7" s="37">
        <v>64.97</v>
      </c>
      <c r="CR7" s="37">
        <v>65.430000000000007</v>
      </c>
      <c r="CS7" s="37">
        <v>64.930000000000007</v>
      </c>
      <c r="CT7" s="37">
        <v>66.02</v>
      </c>
      <c r="CU7" s="37">
        <v>65.900000000000006</v>
      </c>
      <c r="CV7" s="37">
        <v>65.33</v>
      </c>
      <c r="CW7" s="37">
        <v>65.209999999999994</v>
      </c>
      <c r="CX7" s="37">
        <v>79.98</v>
      </c>
      <c r="CY7" s="37">
        <v>80.75</v>
      </c>
      <c r="CZ7" s="37">
        <v>81.430000000000007</v>
      </c>
      <c r="DA7" s="37">
        <v>82.36</v>
      </c>
      <c r="DB7" s="37">
        <v>83.13</v>
      </c>
      <c r="DC7" s="37">
        <v>92.51</v>
      </c>
      <c r="DD7" s="37">
        <v>92.69</v>
      </c>
      <c r="DE7" s="37">
        <v>92.96</v>
      </c>
      <c r="DF7" s="37">
        <v>92.8</v>
      </c>
      <c r="DG7" s="37">
        <v>92.64</v>
      </c>
      <c r="DH7" s="37">
        <v>92.35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0.01</v>
      </c>
      <c r="EF7" s="37">
        <v>0.16</v>
      </c>
      <c r="EG7" s="37">
        <v>0.18</v>
      </c>
      <c r="EH7" s="37">
        <v>0.33</v>
      </c>
      <c r="EI7" s="37">
        <v>0.22</v>
      </c>
      <c r="EJ7" s="37">
        <v>0.09</v>
      </c>
      <c r="EK7" s="37">
        <v>0.12</v>
      </c>
      <c r="EL7" s="37">
        <v>7.0000000000000007E-2</v>
      </c>
      <c r="EM7" s="37">
        <v>7.0000000000000007E-2</v>
      </c>
      <c r="EN7" s="37">
        <v>0.17</v>
      </c>
      <c r="EO7" s="37">
        <v>0.17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2019-01-31T13:44:51Z</cp:lastPrinted>
  <dcterms:created xsi:type="dcterms:W3CDTF">2018-12-03T09:09:28Z</dcterms:created>
  <dcterms:modified xsi:type="dcterms:W3CDTF">2019-01-31T13:44:53Z</dcterms:modified>
  <cp:category/>
</cp:coreProperties>
</file>