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07福島　〇\"/>
    </mc:Choice>
  </mc:AlternateContent>
  <workbookProtection workbookAlgorithmName="SHA-512" workbookHashValue="HlfQ9YdKRDWGVU/HsXa1UAL/Yl4CruFJo1fVhOWR5lddUC64CVOZD0b6A7WYYrOYe7kjazXgVIqTYrR4GcISQw==" workbookSaltValue="2jNeNt9xHQLqcD2Kn1LdIw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GA79" i="4" s="1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EH55" i="4" s="1"/>
  <c r="CL7" i="5"/>
  <c r="CK7" i="5"/>
  <c r="DD55" i="4" s="1"/>
  <c r="CI7" i="5"/>
  <c r="CH7" i="5"/>
  <c r="BI56" i="4" s="1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EH33" i="4" s="1"/>
  <c r="AT7" i="5"/>
  <c r="AS7" i="5"/>
  <c r="DD33" i="4" s="1"/>
  <c r="AQ7" i="5"/>
  <c r="AP7" i="5"/>
  <c r="BI34" i="4" s="1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U6" i="5"/>
  <c r="T6" i="5"/>
  <c r="FZ10" i="4" s="1"/>
  <c r="S6" i="5"/>
  <c r="R6" i="5"/>
  <c r="CN10" i="4" s="1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AT56" i="4"/>
  <c r="P56" i="4"/>
  <c r="LY55" i="4"/>
  <c r="LJ55" i="4"/>
  <c r="KU55" i="4"/>
  <c r="IZ55" i="4"/>
  <c r="IK55" i="4"/>
  <c r="HV55" i="4"/>
  <c r="HG55" i="4"/>
  <c r="GR55" i="4"/>
  <c r="EW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AT34" i="4"/>
  <c r="P34" i="4"/>
  <c r="LY33" i="4"/>
  <c r="LJ33" i="4"/>
  <c r="KU33" i="4"/>
  <c r="IZ33" i="4"/>
  <c r="IK33" i="4"/>
  <c r="HV33" i="4"/>
  <c r="HG33" i="4"/>
  <c r="GR33" i="4"/>
  <c r="EW33" i="4"/>
  <c r="DS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EG10" i="4"/>
  <c r="AU10" i="4"/>
  <c r="LP8" i="4"/>
  <c r="ID8" i="4"/>
  <c r="FZ8" i="4"/>
  <c r="EG8" i="4"/>
  <c r="CN8" i="4"/>
  <c r="AU8" i="4"/>
  <c r="B8" i="4"/>
  <c r="B6" i="4"/>
  <c r="MH78" i="4" l="1"/>
  <c r="IZ54" i="4"/>
  <c r="IZ32" i="4"/>
  <c r="FL54" i="4"/>
  <c r="MN32" i="4"/>
  <c r="HM78" i="4"/>
  <c r="FL32" i="4"/>
  <c r="CS78" i="4"/>
  <c r="BX54" i="4"/>
  <c r="BX32" i="4"/>
  <c r="MN54" i="4"/>
  <c r="C11" i="5"/>
  <c r="D11" i="5"/>
  <c r="E11" i="5"/>
  <c r="B11" i="5"/>
  <c r="KC78" i="4" l="1"/>
  <c r="HG32" i="4"/>
  <c r="FH78" i="4"/>
  <c r="DS54" i="4"/>
  <c r="DS32" i="4"/>
  <c r="AN78" i="4"/>
  <c r="AE54" i="4"/>
  <c r="AE32" i="4"/>
  <c r="KU54" i="4"/>
  <c r="KU32" i="4"/>
  <c r="HG54" i="4"/>
  <c r="JJ78" i="4"/>
  <c r="GR54" i="4"/>
  <c r="GR32" i="4"/>
  <c r="EO78" i="4"/>
  <c r="DD54" i="4"/>
  <c r="DD32" i="4"/>
  <c r="KF54" i="4"/>
  <c r="U78" i="4"/>
  <c r="P54" i="4"/>
  <c r="P32" i="4"/>
  <c r="KF32" i="4"/>
  <c r="LY54" i="4"/>
  <c r="LY32" i="4"/>
  <c r="IK54" i="4"/>
  <c r="IK32" i="4"/>
  <c r="BZ78" i="4"/>
  <c r="LO78" i="4"/>
  <c r="BI32" i="4"/>
  <c r="GT78" i="4"/>
  <c r="EW54" i="4"/>
  <c r="EW32" i="4"/>
  <c r="BI54" i="4"/>
  <c r="BG78" i="4"/>
  <c r="AT54" i="4"/>
  <c r="AT32" i="4"/>
  <c r="LJ54" i="4"/>
  <c r="EH54" i="4"/>
  <c r="EH32" i="4"/>
  <c r="LJ32" i="4"/>
  <c r="KV78" i="4"/>
  <c r="HV54" i="4"/>
  <c r="HV32" i="4"/>
  <c r="GA78" i="4"/>
</calcChain>
</file>

<file path=xl/sharedStrings.xml><?xml version="1.0" encoding="utf-8"?>
<sst xmlns="http://schemas.openxmlformats.org/spreadsheetml/2006/main" count="290" uniqueCount="149">
  <si>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</si>
  <si>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</si>
  <si>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</si>
  <si>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</si>
  <si>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</si>
  <si>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</si>
  <si>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</si>
  <si>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</si>
  <si>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</si>
  <si>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</si>
  <si>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</si>
  <si>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</si>
  <si>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</si>
  <si>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</si>
  <si>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</si>
  <si>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</si>
  <si>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</si>
  <si>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</si>
  <si>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</si>
  <si>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</si>
  <si>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</si>
  <si>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</si>
  <si>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</si>
  <si>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</si>
  <si>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</si>
  <si>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</si>
  <si>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</si>
  <si>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</si>
  <si>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</si>
  <si>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</si>
  <si>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</si>
  <si>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</si>
  <si>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</si>
  <si>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</si>
  <si>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</si>
  <si>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</si>
  <si>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</si>
  <si>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</si>
  <si>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</si>
  <si>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</si>
  <si>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</si>
  <si>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</si>
  <si>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</si>
  <si>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</si>
  <si>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</si>
  <si>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</si>
  <si>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</si>
  <si>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</si>
  <si>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</si>
  <si>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</si>
  <si>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</si>
  <si>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</si>
  <si>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</si>
  <si>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</si>
  <si>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</si>
  <si>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</si>
  <si>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</si>
  <si>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</si>
  <si>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</si>
  <si>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</si>
  <si>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</si>
  <si>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</si>
  <si>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</si>
  <si>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</si>
  <si>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</si>
  <si>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</si>
  <si>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</si>
  <si>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</si>
  <si>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</si>
  <si>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</si>
  <si>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</si>
  <si>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</si>
  <si>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</si>
  <si>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</si>
  <si>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</si>
  <si>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</si>
  <si>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</si>
  <si>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</si>
  <si>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</si>
  <si>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</si>
  <si>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</si>
  <si>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</si>
  <si>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</si>
  <si>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</si>
  <si>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</si>
  <si>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</si>
  <si>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</si>
  <si>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</si>
  <si>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</si>
  <si>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</si>
  <si>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</si>
  <si>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</si>
  <si>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</si>
  <si>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</si>
  <si>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</si>
  <si>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</si>
  <si>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</si>
  <si>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</si>
  <si>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</si>
  <si>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</si>
  <si>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</si>
  <si>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</si>
  <si>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</si>
  <si>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</si>
  <si>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</si>
  <si>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</si>
  <si>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</si>
  <si>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</si>
  <si>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</si>
  <si>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</si>
  <si>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</si>
  <si>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</si>
  <si>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</si>
  <si>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</si>
  <si>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</si>
  <si>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</si>
  <si>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</si>
  <si>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</si>
  <si>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</si>
  <si>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</si>
  <si>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</si>
  <si>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</si>
  <si>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</si>
  <si>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</si>
  <si>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</si>
  <si>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</si>
  <si>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</si>
  <si>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</si>
  <si>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</si>
  <si>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矢吹病院</t>
  </si>
  <si>
    <t>条例全部</t>
  </si>
  <si>
    <t>病院事業</t>
  </si>
  <si>
    <t>精神科病院</t>
  </si>
  <si>
    <t>精神病院</t>
  </si>
  <si>
    <t>自治体職員</t>
  </si>
  <si>
    <t>直営</t>
  </si>
  <si>
    <t>-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</si>
  <si>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</si>
  <si>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</si>
  <si>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</si>
  <si>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</si>
  <si>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</si>
  <si>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</si>
  <si>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</si>
  <si>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</si>
  <si>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入院患者数は、患者の早期退院と地域生活移行の促進により減少しているが、外来患者数は児童思春期・訪問看護などにより増加傾向となっている。
　こうした現状のなか、今後は、収益の確保と施設の老朽化への対応が必要である。</t>
    <rPh sb="1" eb="3">
      <t>ニュウイン</t>
    </rPh>
    <rPh sb="3" eb="6">
      <t>カンジャスウ</t>
    </rPh>
    <rPh sb="8" eb="10">
      <t>カンジャ</t>
    </rPh>
    <rPh sb="11" eb="13">
      <t>ソウキ</t>
    </rPh>
    <rPh sb="13" eb="15">
      <t>タイイン</t>
    </rPh>
    <rPh sb="16" eb="18">
      <t>チイキ</t>
    </rPh>
    <rPh sb="18" eb="20">
      <t>セイカツ</t>
    </rPh>
    <rPh sb="20" eb="22">
      <t>イコウ</t>
    </rPh>
    <rPh sb="23" eb="25">
      <t>ソクシン</t>
    </rPh>
    <rPh sb="28" eb="30">
      <t>ゲンショウ</t>
    </rPh>
    <rPh sb="36" eb="38">
      <t>ガイライ</t>
    </rPh>
    <rPh sb="38" eb="41">
      <t>カンジャスウ</t>
    </rPh>
    <rPh sb="42" eb="44">
      <t>ジドウ</t>
    </rPh>
    <rPh sb="44" eb="47">
      <t>シシュンキ</t>
    </rPh>
    <rPh sb="48" eb="50">
      <t>ホウモン</t>
    </rPh>
    <rPh sb="50" eb="52">
      <t>カンゴ</t>
    </rPh>
    <rPh sb="57" eb="59">
      <t>ゾウカ</t>
    </rPh>
    <rPh sb="59" eb="61">
      <t>ケイコウ</t>
    </rPh>
    <rPh sb="74" eb="76">
      <t>ゲンジョウ</t>
    </rPh>
    <rPh sb="80" eb="82">
      <t>コンゴ</t>
    </rPh>
    <rPh sb="84" eb="86">
      <t>シュウエキ</t>
    </rPh>
    <rPh sb="87" eb="89">
      <t>カクホ</t>
    </rPh>
    <rPh sb="90" eb="92">
      <t>シセツ</t>
    </rPh>
    <rPh sb="93" eb="96">
      <t>ロウキュウカ</t>
    </rPh>
    <rPh sb="98" eb="100">
      <t>タイオウ</t>
    </rPh>
    <rPh sb="101" eb="103">
      <t>ヒツヨウ</t>
    </rPh>
    <phoneticPr fontId="5"/>
  </si>
  <si>
    <t>①震災ストレスへの対応
②地域生活支援の強化
③精神科救急の強化</t>
    <rPh sb="1" eb="3">
      <t>シンサイ</t>
    </rPh>
    <rPh sb="9" eb="11">
      <t>タイオウ</t>
    </rPh>
    <rPh sb="14" eb="16">
      <t>チイキ</t>
    </rPh>
    <rPh sb="16" eb="18">
      <t>セイカツ</t>
    </rPh>
    <rPh sb="18" eb="20">
      <t>シエン</t>
    </rPh>
    <rPh sb="21" eb="23">
      <t>キョウカ</t>
    </rPh>
    <rPh sb="26" eb="29">
      <t>セイシンカ</t>
    </rPh>
    <rPh sb="29" eb="31">
      <t>キュウキュウ</t>
    </rPh>
    <rPh sb="32" eb="34">
      <t>キョウカ</t>
    </rPh>
    <phoneticPr fontId="5"/>
  </si>
  <si>
    <t>①経費の増により前年を下回ったが、類似病院を上回って推移している。
②外来収益の減に伴い、医業収益が減少したため、前年を下回っている。
③類似病院を下回っており、前年とほぼ横ばいで推移している。
④早期退院の促進の影響で、前年を下回ったが、類似病院と同等水準である。
⑤入院収益が増加したため、前年を上回っている。
⑥外来収益が減少したため、前年を下回っている。
⑦医師の増加に伴い、給与費が増加したため、前年を上回っている。
⑧院外処方の開始により前年を下回り、類似病院と同等水準になっている。</t>
    <rPh sb="1" eb="3">
      <t>ケイヒ</t>
    </rPh>
    <rPh sb="4" eb="5">
      <t>ゾウ</t>
    </rPh>
    <rPh sb="8" eb="10">
      <t>ゼンネン</t>
    </rPh>
    <rPh sb="11" eb="13">
      <t>シタマワ</t>
    </rPh>
    <rPh sb="17" eb="19">
      <t>ルイジ</t>
    </rPh>
    <rPh sb="19" eb="21">
      <t>ビョウイン</t>
    </rPh>
    <rPh sb="22" eb="24">
      <t>ウワマワ</t>
    </rPh>
    <rPh sb="26" eb="28">
      <t>スイイ</t>
    </rPh>
    <rPh sb="35" eb="37">
      <t>ガイライ</t>
    </rPh>
    <rPh sb="37" eb="39">
      <t>シュウエキ</t>
    </rPh>
    <rPh sb="40" eb="41">
      <t>ゲン</t>
    </rPh>
    <rPh sb="42" eb="43">
      <t>トモナ</t>
    </rPh>
    <rPh sb="45" eb="47">
      <t>イギョウ</t>
    </rPh>
    <rPh sb="47" eb="49">
      <t>シュウエキ</t>
    </rPh>
    <rPh sb="50" eb="52">
      <t>ゲンショウ</t>
    </rPh>
    <rPh sb="57" eb="59">
      <t>ゼンネン</t>
    </rPh>
    <rPh sb="60" eb="62">
      <t>シタマワ</t>
    </rPh>
    <rPh sb="69" eb="71">
      <t>ルイジ</t>
    </rPh>
    <rPh sb="71" eb="73">
      <t>ビョウイン</t>
    </rPh>
    <rPh sb="74" eb="76">
      <t>シタマワ</t>
    </rPh>
    <rPh sb="81" eb="83">
      <t>ゼンネン</t>
    </rPh>
    <rPh sb="86" eb="87">
      <t>ヨコ</t>
    </rPh>
    <rPh sb="90" eb="92">
      <t>スイイ</t>
    </rPh>
    <rPh sb="99" eb="101">
      <t>ソウキ</t>
    </rPh>
    <rPh sb="101" eb="103">
      <t>タイイン</t>
    </rPh>
    <rPh sb="104" eb="106">
      <t>ソクシン</t>
    </rPh>
    <rPh sb="107" eb="109">
      <t>エイキョウ</t>
    </rPh>
    <rPh sb="111" eb="113">
      <t>ゼンネン</t>
    </rPh>
    <rPh sb="114" eb="116">
      <t>シタマワ</t>
    </rPh>
    <rPh sb="120" eb="122">
      <t>ルイジ</t>
    </rPh>
    <rPh sb="122" eb="124">
      <t>ビョウイン</t>
    </rPh>
    <rPh sb="125" eb="127">
      <t>ドウトウ</t>
    </rPh>
    <rPh sb="127" eb="129">
      <t>スイジュン</t>
    </rPh>
    <rPh sb="135" eb="137">
      <t>ニュウイン</t>
    </rPh>
    <rPh sb="137" eb="139">
      <t>シュウエキ</t>
    </rPh>
    <rPh sb="140" eb="142">
      <t>ゾウカ</t>
    </rPh>
    <rPh sb="147" eb="149">
      <t>ゼンネン</t>
    </rPh>
    <rPh sb="150" eb="152">
      <t>ウワマワ</t>
    </rPh>
    <rPh sb="159" eb="161">
      <t>ガイライ</t>
    </rPh>
    <rPh sb="161" eb="163">
      <t>シュウエキ</t>
    </rPh>
    <rPh sb="164" eb="166">
      <t>ゲンショウ</t>
    </rPh>
    <rPh sb="171" eb="173">
      <t>ゼンネン</t>
    </rPh>
    <rPh sb="174" eb="176">
      <t>シタマワ</t>
    </rPh>
    <rPh sb="183" eb="185">
      <t>イシ</t>
    </rPh>
    <rPh sb="186" eb="188">
      <t>ゾウカ</t>
    </rPh>
    <rPh sb="189" eb="190">
      <t>トモナ</t>
    </rPh>
    <rPh sb="192" eb="194">
      <t>キュウヨ</t>
    </rPh>
    <rPh sb="194" eb="195">
      <t>ヒ</t>
    </rPh>
    <rPh sb="196" eb="198">
      <t>ゾウカ</t>
    </rPh>
    <rPh sb="203" eb="205">
      <t>ゼンネン</t>
    </rPh>
    <rPh sb="206" eb="208">
      <t>ウワマワ</t>
    </rPh>
    <rPh sb="215" eb="217">
      <t>インガイ</t>
    </rPh>
    <rPh sb="217" eb="219">
      <t>ショホウ</t>
    </rPh>
    <rPh sb="220" eb="222">
      <t>カイシ</t>
    </rPh>
    <rPh sb="225" eb="227">
      <t>ゼンネン</t>
    </rPh>
    <rPh sb="228" eb="230">
      <t>シタマワ</t>
    </rPh>
    <rPh sb="232" eb="234">
      <t>ルイジ</t>
    </rPh>
    <rPh sb="234" eb="236">
      <t>ビョウイン</t>
    </rPh>
    <rPh sb="237" eb="239">
      <t>ドウトウ</t>
    </rPh>
    <rPh sb="239" eb="241">
      <t>スイジュン</t>
    </rPh>
    <phoneticPr fontId="5"/>
  </si>
  <si>
    <t>①前年と横ばいで、類似病院を上回って推移している。
②前年と横ばいで、類似病院と同等水準で推移している。
③前年と横ばいで、類似病院を下回って推移している。</t>
    <rPh sb="1" eb="3">
      <t>ゼンネン</t>
    </rPh>
    <rPh sb="4" eb="5">
      <t>ヨコ</t>
    </rPh>
    <rPh sb="9" eb="11">
      <t>ルイジ</t>
    </rPh>
    <rPh sb="11" eb="13">
      <t>ビョウイン</t>
    </rPh>
    <rPh sb="14" eb="16">
      <t>ウワマワ</t>
    </rPh>
    <rPh sb="18" eb="20">
      <t>スイイ</t>
    </rPh>
    <rPh sb="27" eb="29">
      <t>ゼンネン</t>
    </rPh>
    <rPh sb="30" eb="31">
      <t>ヨコ</t>
    </rPh>
    <rPh sb="35" eb="37">
      <t>ルイジ</t>
    </rPh>
    <rPh sb="37" eb="39">
      <t>ビョウイン</t>
    </rPh>
    <rPh sb="40" eb="42">
      <t>ドウトウ</t>
    </rPh>
    <rPh sb="42" eb="44">
      <t>スイジュン</t>
    </rPh>
    <rPh sb="45" eb="47">
      <t>スイイ</t>
    </rPh>
    <rPh sb="54" eb="56">
      <t>ゼンネン</t>
    </rPh>
    <rPh sb="57" eb="58">
      <t>ヨコ</t>
    </rPh>
    <rPh sb="62" eb="64">
      <t>ルイジ</t>
    </rPh>
    <rPh sb="64" eb="66">
      <t>ビョウイン</t>
    </rPh>
    <rPh sb="67" eb="69">
      <t>シタマワ</t>
    </rPh>
    <rPh sb="71" eb="73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</si>
</sst>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62.1</c:v>
                </c:pt>
                <c:pt idx="2">
                  <c:v>78.599999999999994</c:v>
                </c:pt>
                <c:pt idx="3">
                  <c:v>78.599999999999994</c:v>
                </c:pt>
                <c:pt idx="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28-486D-82FB-B66D4544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99784"/>
        <c:axId val="35629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73.599999999999994</c:v>
                </c:pt>
                <c:pt idx="2">
                  <c:v>74.8</c:v>
                </c:pt>
                <c:pt idx="3">
                  <c:v>73.400000000000006</c:v>
                </c:pt>
                <c:pt idx="4">
                  <c:v>72.3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8-486D-82FB-B66D4544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99784"/>
        <c:axId val="356298216"/>
      </c:lineChart>
      <c:dateAx>
        <c:axId val="356299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298216"/>
        <c:crosses val="autoZero"/>
        <c:auto val="1"/>
        <c:lblOffset val="100"/>
        <c:baseTimeUnit val="years"/>
      </c:dateAx>
      <c:valAx>
        <c:axId val="35629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6299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172.1</c:v>
                </c:pt>
                <c:pt idx="1">
                  <c:v>214.7</c:v>
                </c:pt>
                <c:pt idx="2">
                  <c:v>164.9</c:v>
                </c:pt>
                <c:pt idx="3">
                  <c:v>157.9</c:v>
                </c:pt>
                <c:pt idx="4">
                  <c:v>162.4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6-4540-BCEE-A752F313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29872"/>
        <c:axId val="75183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153.30000000000001</c:v>
                </c:pt>
                <c:pt idx="1">
                  <c:v>145.30000000000001</c:v>
                </c:pt>
                <c:pt idx="2">
                  <c:v>184.4</c:v>
                </c:pt>
                <c:pt idx="3">
                  <c:v>163.19999999999999</c:v>
                </c:pt>
                <c:pt idx="4">
                  <c:v>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B6-4540-BCEE-A752F313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29872"/>
        <c:axId val="751830264"/>
      </c:lineChart>
      <c:dateAx>
        <c:axId val="75182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830264"/>
        <c:crosses val="autoZero"/>
        <c:auto val="1"/>
        <c:lblOffset val="100"/>
        <c:baseTimeUnit val="years"/>
      </c:dateAx>
      <c:valAx>
        <c:axId val="75183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82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50.9</c:v>
                </c:pt>
                <c:pt idx="2">
                  <c:v>53.3</c:v>
                </c:pt>
                <c:pt idx="3">
                  <c:v>55.4</c:v>
                </c:pt>
                <c:pt idx="4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F0-43DD-9E84-2895E2AD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29088"/>
        <c:axId val="65970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69.099999999999994</c:v>
                </c:pt>
                <c:pt idx="2">
                  <c:v>69.8</c:v>
                </c:pt>
                <c:pt idx="3">
                  <c:v>69.400000000000006</c:v>
                </c:pt>
                <c:pt idx="4">
                  <c:v>68.900000000000006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F0-43DD-9E84-2895E2AD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29088"/>
        <c:axId val="659704240"/>
      </c:lineChart>
      <c:dateAx>
        <c:axId val="7518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9704240"/>
        <c:crosses val="autoZero"/>
        <c:auto val="1"/>
        <c:lblOffset val="100"/>
        <c:baseTimeUnit val="years"/>
      </c:dateAx>
      <c:valAx>
        <c:axId val="65970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829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102.3</c:v>
                </c:pt>
                <c:pt idx="1">
                  <c:v>111.3</c:v>
                </c:pt>
                <c:pt idx="2">
                  <c:v>103</c:v>
                </c:pt>
                <c:pt idx="3">
                  <c:v>125.4</c:v>
                </c:pt>
                <c:pt idx="4">
                  <c:v>113.3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D9-46CA-BC33-36402C5D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05416"/>
        <c:axId val="36920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101.3</c:v>
                </c:pt>
                <c:pt idx="2">
                  <c:v>101.1</c:v>
                </c:pt>
                <c:pt idx="3">
                  <c:v>101.2</c:v>
                </c:pt>
                <c:pt idx="4">
                  <c:v>100.9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D9-46CA-BC33-36402C5D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05416"/>
        <c:axId val="369209768"/>
      </c:lineChart>
      <c:dateAx>
        <c:axId val="659705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209768"/>
        <c:crosses val="autoZero"/>
        <c:auto val="1"/>
        <c:lblOffset val="100"/>
        <c:baseTimeUnit val="years"/>
      </c:dateAx>
      <c:valAx>
        <c:axId val="36920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59705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72.5</c:v>
                </c:pt>
                <c:pt idx="1">
                  <c:v>74.8</c:v>
                </c:pt>
                <c:pt idx="2">
                  <c:v>76.5</c:v>
                </c:pt>
                <c:pt idx="3">
                  <c:v>77.900000000000006</c:v>
                </c:pt>
                <c:pt idx="4">
                  <c:v>79.400000000000006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91-4D85-84AC-C992D4D9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21960"/>
        <c:axId val="21382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43.7</c:v>
                </c:pt>
                <c:pt idx="2">
                  <c:v>44.3</c:v>
                </c:pt>
                <c:pt idx="3">
                  <c:v>46.7</c:v>
                </c:pt>
                <c:pt idx="4">
                  <c:v>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91-4D85-84AC-C992D4D9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21960"/>
        <c:axId val="213822352"/>
      </c:lineChart>
      <c:dateAx>
        <c:axId val="213821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822352"/>
        <c:crosses val="autoZero"/>
        <c:auto val="1"/>
        <c:lblOffset val="100"/>
        <c:baseTimeUnit val="years"/>
      </c:dateAx>
      <c:valAx>
        <c:axId val="21382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821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64.099999999999994</c:v>
                </c:pt>
                <c:pt idx="2">
                  <c:v>64.8</c:v>
                </c:pt>
                <c:pt idx="3">
                  <c:v>67.599999999999994</c:v>
                </c:pt>
                <c:pt idx="4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4-4C6C-8A2D-A30D0F2A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23136"/>
        <c:axId val="36553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59.8</c:v>
                </c:pt>
                <c:pt idx="2">
                  <c:v>61.8</c:v>
                </c:pt>
                <c:pt idx="3">
                  <c:v>66.3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04-4C6C-8A2D-A30D0F2A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23136"/>
        <c:axId val="365531112"/>
      </c:lineChart>
      <c:dateAx>
        <c:axId val="2138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531112"/>
        <c:crosses val="autoZero"/>
        <c:auto val="1"/>
        <c:lblOffset val="100"/>
        <c:baseTimeUnit val="years"/>
      </c:dateAx>
      <c:valAx>
        <c:axId val="36553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823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20515558</c:v>
                </c:pt>
                <c:pt idx="1">
                  <c:v>19612583</c:v>
                </c:pt>
                <c:pt idx="2">
                  <c:v>21099161</c:v>
                </c:pt>
                <c:pt idx="3">
                  <c:v>21211573</c:v>
                </c:pt>
                <c:pt idx="4">
                  <c:v>21371454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0D-41FD-8F7C-569AB999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31896"/>
        <c:axId val="3655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23558262</c:v>
                </c:pt>
                <c:pt idx="1">
                  <c:v>24879291</c:v>
                </c:pt>
                <c:pt idx="2">
                  <c:v>26363375</c:v>
                </c:pt>
                <c:pt idx="3">
                  <c:v>26996532</c:v>
                </c:pt>
                <c:pt idx="4">
                  <c:v>27577179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0D-41FD-8F7C-569AB999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31896"/>
        <c:axId val="365532288"/>
      </c:lineChart>
      <c:dateAx>
        <c:axId val="365531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532288"/>
        <c:crosses val="autoZero"/>
        <c:auto val="1"/>
        <c:lblOffset val="100"/>
        <c:baseTimeUnit val="years"/>
      </c:dateAx>
      <c:valAx>
        <c:axId val="3655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5531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16.8</c:v>
                </c:pt>
                <c:pt idx="1">
                  <c:v>18.600000000000001</c:v>
                </c:pt>
                <c:pt idx="2">
                  <c:v>19.2</c:v>
                </c:pt>
                <c:pt idx="3">
                  <c:v>16.2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F4-4160-840F-28050A29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34624"/>
        <c:axId val="64753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9.9</c:v>
                </c:pt>
                <c:pt idx="1">
                  <c:v>9</c:v>
                </c:pt>
                <c:pt idx="2">
                  <c:v>8.4</c:v>
                </c:pt>
                <c:pt idx="3">
                  <c:v>8.1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F4-4160-840F-28050A29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34624"/>
        <c:axId val="647535016"/>
      </c:lineChart>
      <c:dateAx>
        <c:axId val="6475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7535016"/>
        <c:crosses val="autoZero"/>
        <c:auto val="1"/>
        <c:lblOffset val="100"/>
        <c:baseTimeUnit val="years"/>
      </c:dateAx>
      <c:valAx>
        <c:axId val="64753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7534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130.5</c:v>
                </c:pt>
                <c:pt idx="1">
                  <c:v>137.1</c:v>
                </c:pt>
                <c:pt idx="2">
                  <c:v>140.30000000000001</c:v>
                </c:pt>
                <c:pt idx="3">
                  <c:v>133.30000000000001</c:v>
                </c:pt>
                <c:pt idx="4">
                  <c:v>150.1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83-4FA7-B562-37603A3B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35800"/>
        <c:axId val="6475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84.4</c:v>
                </c:pt>
                <c:pt idx="2">
                  <c:v>84.6</c:v>
                </c:pt>
                <c:pt idx="3">
                  <c:v>85.6</c:v>
                </c:pt>
                <c:pt idx="4">
                  <c:v>86.5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3-4FA7-B562-37603A3B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35800"/>
        <c:axId val="647536192"/>
      </c:lineChart>
      <c:dateAx>
        <c:axId val="64753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7536192"/>
        <c:crosses val="autoZero"/>
        <c:auto val="1"/>
        <c:lblOffset val="100"/>
        <c:baseTimeUnit val="years"/>
      </c:dateAx>
      <c:valAx>
        <c:axId val="6475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7535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11678</c:v>
                </c:pt>
                <c:pt idx="1">
                  <c:v>12046</c:v>
                </c:pt>
                <c:pt idx="2">
                  <c:v>12438</c:v>
                </c:pt>
                <c:pt idx="3">
                  <c:v>11191</c:v>
                </c:pt>
                <c:pt idx="4">
                  <c:v>7497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7B-4829-BDAA-D38C68D0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62096"/>
        <c:axId val="64156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8812</c:v>
                </c:pt>
                <c:pt idx="1">
                  <c:v>8588</c:v>
                </c:pt>
                <c:pt idx="2">
                  <c:v>8536</c:v>
                </c:pt>
                <c:pt idx="3">
                  <c:v>8502</c:v>
                </c:pt>
                <c:pt idx="4">
                  <c:v>8542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7B-4829-BDAA-D38C68D0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62096"/>
        <c:axId val="641562488"/>
      </c:lineChart>
      <c:dateAx>
        <c:axId val="64156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1562488"/>
        <c:crosses val="autoZero"/>
        <c:auto val="1"/>
        <c:lblOffset val="100"/>
        <c:baseTimeUnit val="years"/>
      </c:dateAx>
      <c:valAx>
        <c:axId val="64156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4156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13992</c:v>
                </c:pt>
                <c:pt idx="1">
                  <c:v>14264</c:v>
                </c:pt>
                <c:pt idx="2">
                  <c:v>14343</c:v>
                </c:pt>
                <c:pt idx="3">
                  <c:v>15445</c:v>
                </c:pt>
                <c:pt idx="4">
                  <c:v>16815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5-4476-B54C-51079A54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63272"/>
        <c:axId val="72816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18742</c:v>
                </c:pt>
                <c:pt idx="1">
                  <c:v>19795</c:v>
                </c:pt>
                <c:pt idx="2">
                  <c:v>20395</c:v>
                </c:pt>
                <c:pt idx="3">
                  <c:v>20681</c:v>
                </c:pt>
                <c:pt idx="4">
                  <c:v>21037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B5-4476-B54C-51079A54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63272"/>
        <c:axId val="728166432"/>
      </c:lineChart>
      <c:dateAx>
        <c:axId val="64156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166432"/>
        <c:crosses val="autoZero"/>
        <c:auto val="1"/>
        <c:lblOffset val="100"/>
        <c:baseTimeUnit val="years"/>
      </c:dateAx>
      <c:valAx>
        <c:axId val="72816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41563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M88" sqref="NM88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 x14ac:dyDescent="0.2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 x14ac:dyDescent="0.2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79" t="str">
        <f>データ!H6</f>
        <v>福島県　矢吹病院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精神科病院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精神病院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自治体職員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 t="str">
        <f>データ!Y6</f>
        <v>-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-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-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>
        <f>データ!AB6</f>
        <v>196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196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3">
        <f>データ!U6</f>
        <v>1919680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13431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１５：１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 t="str">
        <f>データ!AE6</f>
        <v>-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 t="str">
        <f>データ!AG6</f>
        <v>-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2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146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 x14ac:dyDescent="0.2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5" t="s">
        <v>147</v>
      </c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6"/>
      <c r="NX30" s="117"/>
    </row>
    <row r="31" spans="1:388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5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6"/>
      <c r="NX31" s="117"/>
    </row>
    <row r="32" spans="1:388" ht="13.5" customHeight="1" x14ac:dyDescent="0.2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21">
        <f>データ!$B$11</f>
        <v>41275</v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1">
        <f>データ!$C$11</f>
        <v>41640</v>
      </c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21">
        <f>データ!$D$11</f>
        <v>42005</v>
      </c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  <c r="BI32" s="121">
        <f>データ!$E$11</f>
        <v>42370</v>
      </c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3"/>
      <c r="BX32" s="121">
        <f>データ!$F$11</f>
        <v>42736</v>
      </c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21">
        <f>データ!$B$11</f>
        <v>41275</v>
      </c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3"/>
      <c r="DS32" s="121">
        <f>データ!$C$11</f>
        <v>41640</v>
      </c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3"/>
      <c r="EH32" s="121">
        <f>データ!$D$11</f>
        <v>42005</v>
      </c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3"/>
      <c r="EW32" s="121">
        <f>データ!$E$11</f>
        <v>42370</v>
      </c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>
        <f>データ!$F$11</f>
        <v>42736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21">
        <f>データ!$B$11</f>
        <v>41275</v>
      </c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3"/>
      <c r="HG32" s="121">
        <f>データ!$C$11</f>
        <v>41640</v>
      </c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3"/>
      <c r="HV32" s="121">
        <f>データ!$D$11</f>
        <v>42005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3"/>
      <c r="IK32" s="121">
        <f>データ!$E$11</f>
        <v>42370</v>
      </c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3"/>
      <c r="IZ32" s="121">
        <f>データ!$F$11</f>
        <v>42736</v>
      </c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21">
        <f>データ!$B$11</f>
        <v>41275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3"/>
      <c r="KU32" s="121">
        <f>データ!$C$11</f>
        <v>41640</v>
      </c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2"/>
      <c r="LH32" s="122"/>
      <c r="LI32" s="123"/>
      <c r="LJ32" s="121">
        <f>データ!$D$11</f>
        <v>42005</v>
      </c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3"/>
      <c r="LY32" s="121">
        <f>データ!$E$11</f>
        <v>42370</v>
      </c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>
        <f>データ!$F$11</f>
        <v>42736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3"/>
      <c r="ND32" s="5"/>
      <c r="NE32" s="5"/>
      <c r="NF32" s="5"/>
      <c r="NG32" s="5"/>
      <c r="NH32" s="27"/>
      <c r="NI32" s="2"/>
      <c r="NJ32" s="115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7"/>
    </row>
    <row r="33" spans="1:388" ht="13.5" customHeight="1" x14ac:dyDescent="0.2">
      <c r="A33" s="2"/>
      <c r="B33" s="25"/>
      <c r="D33" s="5"/>
      <c r="E33" s="5"/>
      <c r="F33" s="5"/>
      <c r="G33" s="127" t="s">
        <v>37</v>
      </c>
      <c r="H33" s="127"/>
      <c r="I33" s="127"/>
      <c r="J33" s="127"/>
      <c r="K33" s="127"/>
      <c r="L33" s="127"/>
      <c r="M33" s="127"/>
      <c r="N33" s="127"/>
      <c r="O33" s="127"/>
      <c r="P33" s="124">
        <f>データ!AH7</f>
        <v>102.3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4">
        <f>データ!AI7</f>
        <v>111.3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  <c r="AT33" s="124">
        <f>データ!AJ7</f>
        <v>103</v>
      </c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6"/>
      <c r="BI33" s="124">
        <f>データ!AK7</f>
        <v>125.4</v>
      </c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6"/>
      <c r="BX33" s="124">
        <f>データ!AL7</f>
        <v>113.3</v>
      </c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6"/>
      <c r="CO33" s="5"/>
      <c r="CP33" s="5"/>
      <c r="CQ33" s="5"/>
      <c r="CR33" s="5"/>
      <c r="CS33" s="5"/>
      <c r="CT33" s="5"/>
      <c r="CU33" s="127" t="s">
        <v>37</v>
      </c>
      <c r="CV33" s="127"/>
      <c r="CW33" s="127"/>
      <c r="CX33" s="127"/>
      <c r="CY33" s="127"/>
      <c r="CZ33" s="127"/>
      <c r="DA33" s="127"/>
      <c r="DB33" s="127"/>
      <c r="DC33" s="127"/>
      <c r="DD33" s="124">
        <f>データ!AS7</f>
        <v>55.8</v>
      </c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6"/>
      <c r="DS33" s="124">
        <f>データ!AT7</f>
        <v>50.9</v>
      </c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6"/>
      <c r="EH33" s="124">
        <f>データ!AU7</f>
        <v>53.3</v>
      </c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6"/>
      <c r="EW33" s="124">
        <f>データ!AV7</f>
        <v>55.4</v>
      </c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6"/>
      <c r="FL33" s="124">
        <f>データ!AW7</f>
        <v>50.5</v>
      </c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6"/>
      <c r="GA33" s="5"/>
      <c r="GB33" s="5"/>
      <c r="GC33" s="5"/>
      <c r="GD33" s="5"/>
      <c r="GE33" s="5"/>
      <c r="GF33" s="5"/>
      <c r="GG33" s="5"/>
      <c r="GH33" s="5"/>
      <c r="GI33" s="127" t="s">
        <v>37</v>
      </c>
      <c r="GJ33" s="127"/>
      <c r="GK33" s="127"/>
      <c r="GL33" s="127"/>
      <c r="GM33" s="127"/>
      <c r="GN33" s="127"/>
      <c r="GO33" s="127"/>
      <c r="GP33" s="127"/>
      <c r="GQ33" s="127"/>
      <c r="GR33" s="124">
        <f>データ!BD7</f>
        <v>172.1</v>
      </c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6"/>
      <c r="HG33" s="124">
        <f>データ!BE7</f>
        <v>214.7</v>
      </c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6"/>
      <c r="HV33" s="124">
        <f>データ!BF7</f>
        <v>164.9</v>
      </c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6"/>
      <c r="IK33" s="124">
        <f>データ!BG7</f>
        <v>157.9</v>
      </c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6"/>
      <c r="IZ33" s="124">
        <f>データ!BH7</f>
        <v>162.4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6"/>
      <c r="JO33" s="5"/>
      <c r="JP33" s="5"/>
      <c r="JQ33" s="5"/>
      <c r="JR33" s="5"/>
      <c r="JS33" s="5"/>
      <c r="JT33" s="5"/>
      <c r="JU33" s="5"/>
      <c r="JV33" s="5"/>
      <c r="JW33" s="127" t="s">
        <v>37</v>
      </c>
      <c r="JX33" s="127"/>
      <c r="JY33" s="127"/>
      <c r="JZ33" s="127"/>
      <c r="KA33" s="127"/>
      <c r="KB33" s="127"/>
      <c r="KC33" s="127"/>
      <c r="KD33" s="127"/>
      <c r="KE33" s="127"/>
      <c r="KF33" s="124">
        <f>データ!BO7</f>
        <v>65.3</v>
      </c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6"/>
      <c r="KU33" s="124">
        <f>データ!BP7</f>
        <v>62.1</v>
      </c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6"/>
      <c r="LJ33" s="124">
        <f>データ!BQ7</f>
        <v>78.599999999999994</v>
      </c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6"/>
      <c r="LY33" s="124">
        <f>データ!BR7</f>
        <v>78.599999999999994</v>
      </c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6"/>
      <c r="MN33" s="124">
        <f>データ!BS7</f>
        <v>73</v>
      </c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6"/>
      <c r="ND33" s="5"/>
      <c r="NE33" s="5"/>
      <c r="NF33" s="5"/>
      <c r="NG33" s="5"/>
      <c r="NH33" s="27"/>
      <c r="NI33" s="2"/>
      <c r="NJ33" s="115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7"/>
    </row>
    <row r="34" spans="1:388" ht="13.5" customHeight="1" x14ac:dyDescent="0.2">
      <c r="A34" s="2"/>
      <c r="B34" s="25"/>
      <c r="D34" s="5"/>
      <c r="E34" s="5"/>
      <c r="F34" s="5"/>
      <c r="G34" s="127" t="s">
        <v>38</v>
      </c>
      <c r="H34" s="127"/>
      <c r="I34" s="127"/>
      <c r="J34" s="127"/>
      <c r="K34" s="127"/>
      <c r="L34" s="127"/>
      <c r="M34" s="127"/>
      <c r="N34" s="127"/>
      <c r="O34" s="127"/>
      <c r="P34" s="124">
        <f>データ!AM7</f>
        <v>100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  <c r="AE34" s="124">
        <f>データ!AN7</f>
        <v>101.3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  <c r="AT34" s="124">
        <f>データ!AO7</f>
        <v>101.1</v>
      </c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6"/>
      <c r="BI34" s="124">
        <f>データ!AP7</f>
        <v>101.2</v>
      </c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6"/>
      <c r="BX34" s="124">
        <f>データ!AQ7</f>
        <v>100.9</v>
      </c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6"/>
      <c r="CO34" s="5"/>
      <c r="CP34" s="5"/>
      <c r="CQ34" s="5"/>
      <c r="CR34" s="5"/>
      <c r="CS34" s="5"/>
      <c r="CT34" s="5"/>
      <c r="CU34" s="127" t="s">
        <v>38</v>
      </c>
      <c r="CV34" s="127"/>
      <c r="CW34" s="127"/>
      <c r="CX34" s="127"/>
      <c r="CY34" s="127"/>
      <c r="CZ34" s="127"/>
      <c r="DA34" s="127"/>
      <c r="DB34" s="127"/>
      <c r="DC34" s="127"/>
      <c r="DD34" s="124">
        <f>データ!AX7</f>
        <v>69.599999999999994</v>
      </c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6"/>
      <c r="DS34" s="124">
        <f>データ!AY7</f>
        <v>69.099999999999994</v>
      </c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6"/>
      <c r="EH34" s="124">
        <f>データ!AZ7</f>
        <v>69.8</v>
      </c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6"/>
      <c r="EW34" s="124">
        <f>データ!BA7</f>
        <v>69.400000000000006</v>
      </c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6"/>
      <c r="FL34" s="124">
        <f>データ!BB7</f>
        <v>68.900000000000006</v>
      </c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6"/>
      <c r="GA34" s="5"/>
      <c r="GB34" s="5"/>
      <c r="GC34" s="5"/>
      <c r="GD34" s="5"/>
      <c r="GE34" s="5"/>
      <c r="GF34" s="5"/>
      <c r="GG34" s="5"/>
      <c r="GH34" s="5"/>
      <c r="GI34" s="127" t="s">
        <v>38</v>
      </c>
      <c r="GJ34" s="127"/>
      <c r="GK34" s="127"/>
      <c r="GL34" s="127"/>
      <c r="GM34" s="127"/>
      <c r="GN34" s="127"/>
      <c r="GO34" s="127"/>
      <c r="GP34" s="127"/>
      <c r="GQ34" s="127"/>
      <c r="GR34" s="124">
        <f>データ!BI7</f>
        <v>153.30000000000001</v>
      </c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6"/>
      <c r="HG34" s="124">
        <f>データ!BJ7</f>
        <v>145.30000000000001</v>
      </c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6"/>
      <c r="HV34" s="124">
        <f>データ!BK7</f>
        <v>184.4</v>
      </c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6"/>
      <c r="IK34" s="124">
        <f>データ!BL7</f>
        <v>163.19999999999999</v>
      </c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6"/>
      <c r="IZ34" s="124">
        <f>データ!BM7</f>
        <v>179</v>
      </c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6"/>
      <c r="JO34" s="5"/>
      <c r="JP34" s="5"/>
      <c r="JQ34" s="5"/>
      <c r="JR34" s="5"/>
      <c r="JS34" s="5"/>
      <c r="JT34" s="5"/>
      <c r="JU34" s="5"/>
      <c r="JV34" s="5"/>
      <c r="JW34" s="127" t="s">
        <v>38</v>
      </c>
      <c r="JX34" s="127"/>
      <c r="JY34" s="127"/>
      <c r="JZ34" s="127"/>
      <c r="KA34" s="127"/>
      <c r="KB34" s="127"/>
      <c r="KC34" s="127"/>
      <c r="KD34" s="127"/>
      <c r="KE34" s="127"/>
      <c r="KF34" s="124">
        <f>データ!BT7</f>
        <v>74.2</v>
      </c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6"/>
      <c r="KU34" s="124">
        <f>データ!BU7</f>
        <v>73.599999999999994</v>
      </c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6"/>
      <c r="LJ34" s="124">
        <f>データ!BV7</f>
        <v>74.8</v>
      </c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6"/>
      <c r="LY34" s="124">
        <f>データ!BW7</f>
        <v>73.400000000000006</v>
      </c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6"/>
      <c r="MN34" s="124">
        <f>データ!BX7</f>
        <v>72.3</v>
      </c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6"/>
      <c r="ND34" s="5"/>
      <c r="NE34" s="5"/>
      <c r="NF34" s="5"/>
      <c r="NG34" s="5"/>
      <c r="NH34" s="27"/>
      <c r="NI34" s="2"/>
      <c r="NJ34" s="115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7"/>
    </row>
    <row r="35" spans="1:388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7"/>
    </row>
    <row r="36" spans="1:388" ht="13.5" customHeight="1" x14ac:dyDescent="0.2">
      <c r="A36" s="2"/>
      <c r="B36" s="25"/>
      <c r="C36" s="26"/>
      <c r="D36" s="5"/>
      <c r="E36" s="128" t="s">
        <v>39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5"/>
      <c r="CQ36" s="5"/>
      <c r="CR36" s="5"/>
      <c r="CS36" s="128" t="s">
        <v>40</v>
      </c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26"/>
      <c r="GE36" s="26"/>
      <c r="GF36" s="26"/>
      <c r="GG36" s="128" t="s">
        <v>41</v>
      </c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5"/>
      <c r="JS36" s="5"/>
      <c r="JT36" s="5"/>
      <c r="JU36" s="128" t="s">
        <v>42</v>
      </c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26"/>
      <c r="NF36" s="26"/>
      <c r="NG36" s="26"/>
      <c r="NH36" s="27"/>
      <c r="NI36" s="2"/>
      <c r="NJ36" s="115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7"/>
    </row>
    <row r="37" spans="1:388" ht="13.5" customHeight="1" x14ac:dyDescent="0.2">
      <c r="A37" s="2"/>
      <c r="B37" s="25"/>
      <c r="C37" s="26"/>
      <c r="D37" s="5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5"/>
      <c r="CQ37" s="5"/>
      <c r="CR37" s="5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26"/>
      <c r="GE37" s="26"/>
      <c r="GF37" s="26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5"/>
      <c r="JS37" s="5"/>
      <c r="JT37" s="5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26"/>
      <c r="NF37" s="26"/>
      <c r="NG37" s="26"/>
      <c r="NH37" s="27"/>
      <c r="NI37" s="2"/>
      <c r="NJ37" s="115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7"/>
    </row>
    <row r="38" spans="1:388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5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7"/>
    </row>
    <row r="39" spans="1:388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5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7"/>
    </row>
    <row r="40" spans="1:388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5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7"/>
    </row>
    <row r="41" spans="1:388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5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7"/>
    </row>
    <row r="42" spans="1:388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5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7"/>
    </row>
    <row r="43" spans="1:388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5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7"/>
    </row>
    <row r="44" spans="1:388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5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7"/>
    </row>
    <row r="45" spans="1:388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5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7"/>
    </row>
    <row r="46" spans="1:388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</row>
    <row r="47" spans="1:388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5" t="s">
        <v>148</v>
      </c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7"/>
    </row>
    <row r="50" spans="1:388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5"/>
      <c r="NK50" s="116"/>
      <c r="NL50" s="116"/>
      <c r="NM50" s="116"/>
      <c r="NN50" s="116"/>
      <c r="NO50" s="116"/>
      <c r="NP50" s="116"/>
      <c r="NQ50" s="116"/>
      <c r="NR50" s="116"/>
      <c r="NS50" s="116"/>
      <c r="NT50" s="116"/>
      <c r="NU50" s="116"/>
      <c r="NV50" s="116"/>
      <c r="NW50" s="116"/>
      <c r="NX50" s="117"/>
    </row>
    <row r="51" spans="1:388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5"/>
      <c r="NK51" s="116"/>
      <c r="NL51" s="116"/>
      <c r="NM51" s="116"/>
      <c r="NN51" s="116"/>
      <c r="NO51" s="116"/>
      <c r="NP51" s="116"/>
      <c r="NQ51" s="116"/>
      <c r="NR51" s="116"/>
      <c r="NS51" s="116"/>
      <c r="NT51" s="116"/>
      <c r="NU51" s="116"/>
      <c r="NV51" s="116"/>
      <c r="NW51" s="116"/>
      <c r="NX51" s="117"/>
    </row>
    <row r="52" spans="1:388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15"/>
      <c r="NK52" s="116"/>
      <c r="NL52" s="116"/>
      <c r="NM52" s="116"/>
      <c r="NN52" s="116"/>
      <c r="NO52" s="116"/>
      <c r="NP52" s="116"/>
      <c r="NQ52" s="116"/>
      <c r="NR52" s="116"/>
      <c r="NS52" s="116"/>
      <c r="NT52" s="116"/>
      <c r="NU52" s="116"/>
      <c r="NV52" s="116"/>
      <c r="NW52" s="116"/>
      <c r="NX52" s="117"/>
    </row>
    <row r="53" spans="1:388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15"/>
      <c r="NK53" s="116"/>
      <c r="NL53" s="116"/>
      <c r="NM53" s="116"/>
      <c r="NN53" s="116"/>
      <c r="NO53" s="116"/>
      <c r="NP53" s="116"/>
      <c r="NQ53" s="116"/>
      <c r="NR53" s="116"/>
      <c r="NS53" s="116"/>
      <c r="NT53" s="116"/>
      <c r="NU53" s="116"/>
      <c r="NV53" s="116"/>
      <c r="NW53" s="116"/>
      <c r="NX53" s="117"/>
    </row>
    <row r="54" spans="1:388" ht="13.5" customHeight="1" x14ac:dyDescent="0.2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21">
        <f>データ!$B$11</f>
        <v>41275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1">
        <f>データ!$C$11</f>
        <v>41640</v>
      </c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121">
        <f>データ!$D$11</f>
        <v>42005</v>
      </c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3"/>
      <c r="BI54" s="121">
        <f>データ!$E$11</f>
        <v>42370</v>
      </c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  <c r="BX54" s="121">
        <f>データ!$F$11</f>
        <v>42736</v>
      </c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21">
        <f>データ!$B$11</f>
        <v>41275</v>
      </c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3"/>
      <c r="DS54" s="121">
        <f>データ!$C$11</f>
        <v>41640</v>
      </c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3"/>
      <c r="EH54" s="121">
        <f>データ!$D$11</f>
        <v>42005</v>
      </c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3"/>
      <c r="EW54" s="121">
        <f>データ!$E$11</f>
        <v>42370</v>
      </c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3"/>
      <c r="FL54" s="121">
        <f>データ!$F$11</f>
        <v>42736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21">
        <f>データ!$B$11</f>
        <v>41275</v>
      </c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3"/>
      <c r="HG54" s="121">
        <f>データ!$C$11</f>
        <v>41640</v>
      </c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3"/>
      <c r="HV54" s="121">
        <f>データ!$D$11</f>
        <v>42005</v>
      </c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3"/>
      <c r="IK54" s="121">
        <f>データ!$E$11</f>
        <v>42370</v>
      </c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3"/>
      <c r="IZ54" s="121">
        <f>データ!$F$11</f>
        <v>42736</v>
      </c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21">
        <f>データ!$B$11</f>
        <v>41275</v>
      </c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3"/>
      <c r="KU54" s="121">
        <f>データ!$C$11</f>
        <v>41640</v>
      </c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データ!$D$11</f>
        <v>42005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3"/>
      <c r="LY54" s="121">
        <f>データ!$E$11</f>
        <v>42370</v>
      </c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3"/>
      <c r="MN54" s="121">
        <f>データ!$F$11</f>
        <v>42736</v>
      </c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3"/>
      <c r="NC54" s="5"/>
      <c r="ND54" s="5"/>
      <c r="NE54" s="5"/>
      <c r="NF54" s="5"/>
      <c r="NG54" s="5"/>
      <c r="NH54" s="27"/>
      <c r="NI54" s="2"/>
      <c r="NJ54" s="115"/>
      <c r="NK54" s="116"/>
      <c r="NL54" s="116"/>
      <c r="NM54" s="116"/>
      <c r="NN54" s="116"/>
      <c r="NO54" s="116"/>
      <c r="NP54" s="116"/>
      <c r="NQ54" s="116"/>
      <c r="NR54" s="116"/>
      <c r="NS54" s="116"/>
      <c r="NT54" s="116"/>
      <c r="NU54" s="116"/>
      <c r="NV54" s="116"/>
      <c r="NW54" s="116"/>
      <c r="NX54" s="117"/>
    </row>
    <row r="55" spans="1:388" ht="13.5" customHeight="1" x14ac:dyDescent="0.2">
      <c r="A55" s="2"/>
      <c r="B55" s="25"/>
      <c r="C55" s="5"/>
      <c r="D55" s="5"/>
      <c r="E55" s="5"/>
      <c r="F55" s="5"/>
      <c r="G55" s="127" t="s">
        <v>37</v>
      </c>
      <c r="H55" s="127"/>
      <c r="I55" s="127"/>
      <c r="J55" s="127"/>
      <c r="K55" s="127"/>
      <c r="L55" s="127"/>
      <c r="M55" s="127"/>
      <c r="N55" s="127"/>
      <c r="O55" s="127"/>
      <c r="P55" s="129">
        <f>データ!BZ7</f>
        <v>13992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1"/>
      <c r="AE55" s="129">
        <f>データ!CA7</f>
        <v>14264</v>
      </c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1"/>
      <c r="AT55" s="129">
        <f>データ!CB7</f>
        <v>14343</v>
      </c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1"/>
      <c r="BI55" s="129">
        <f>データ!CC7</f>
        <v>15445</v>
      </c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1"/>
      <c r="BX55" s="129">
        <f>データ!CD7</f>
        <v>16815</v>
      </c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1"/>
      <c r="CO55" s="5"/>
      <c r="CP55" s="5"/>
      <c r="CQ55" s="5"/>
      <c r="CR55" s="5"/>
      <c r="CS55" s="5"/>
      <c r="CT55" s="5"/>
      <c r="CU55" s="127" t="s">
        <v>37</v>
      </c>
      <c r="CV55" s="127"/>
      <c r="CW55" s="127"/>
      <c r="CX55" s="127"/>
      <c r="CY55" s="127"/>
      <c r="CZ55" s="127"/>
      <c r="DA55" s="127"/>
      <c r="DB55" s="127"/>
      <c r="DC55" s="127"/>
      <c r="DD55" s="129">
        <f>データ!CK7</f>
        <v>11678</v>
      </c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1"/>
      <c r="DS55" s="129">
        <f>データ!CL7</f>
        <v>12046</v>
      </c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1"/>
      <c r="EH55" s="129">
        <f>データ!CM7</f>
        <v>12438</v>
      </c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1"/>
      <c r="EW55" s="129">
        <f>データ!CN7</f>
        <v>11191</v>
      </c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1"/>
      <c r="FL55" s="129">
        <f>データ!CO7</f>
        <v>7497</v>
      </c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1"/>
      <c r="GA55" s="5"/>
      <c r="GB55" s="5"/>
      <c r="GC55" s="5"/>
      <c r="GD55" s="5"/>
      <c r="GE55" s="5"/>
      <c r="GF55" s="5"/>
      <c r="GG55" s="5"/>
      <c r="GH55" s="5"/>
      <c r="GI55" s="127" t="s">
        <v>37</v>
      </c>
      <c r="GJ55" s="127"/>
      <c r="GK55" s="127"/>
      <c r="GL55" s="127"/>
      <c r="GM55" s="127"/>
      <c r="GN55" s="127"/>
      <c r="GO55" s="127"/>
      <c r="GP55" s="127"/>
      <c r="GQ55" s="127"/>
      <c r="GR55" s="124">
        <f>データ!CV7</f>
        <v>130.5</v>
      </c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6"/>
      <c r="HG55" s="124">
        <f>データ!CW7</f>
        <v>137.1</v>
      </c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6"/>
      <c r="HV55" s="124">
        <f>データ!CX7</f>
        <v>140.30000000000001</v>
      </c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6"/>
      <c r="IK55" s="124">
        <f>データ!CY7</f>
        <v>133.30000000000001</v>
      </c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  <c r="IW55" s="125"/>
      <c r="IX55" s="125"/>
      <c r="IY55" s="126"/>
      <c r="IZ55" s="124">
        <f>データ!CZ7</f>
        <v>150.1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6"/>
      <c r="JO55" s="5"/>
      <c r="JP55" s="5"/>
      <c r="JQ55" s="5"/>
      <c r="JR55" s="5"/>
      <c r="JS55" s="5"/>
      <c r="JT55" s="5"/>
      <c r="JU55" s="5"/>
      <c r="JV55" s="5"/>
      <c r="JW55" s="127" t="s">
        <v>37</v>
      </c>
      <c r="JX55" s="127"/>
      <c r="JY55" s="127"/>
      <c r="JZ55" s="127"/>
      <c r="KA55" s="127"/>
      <c r="KB55" s="127"/>
      <c r="KC55" s="127"/>
      <c r="KD55" s="127"/>
      <c r="KE55" s="127"/>
      <c r="KF55" s="124">
        <f>データ!DG7</f>
        <v>16.8</v>
      </c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6"/>
      <c r="KU55" s="124">
        <f>データ!DH7</f>
        <v>18.600000000000001</v>
      </c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6"/>
      <c r="LJ55" s="124">
        <f>データ!DI7</f>
        <v>19.2</v>
      </c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6"/>
      <c r="LY55" s="124">
        <f>データ!DJ7</f>
        <v>16.2</v>
      </c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6"/>
      <c r="MN55" s="124">
        <f>データ!DK7</f>
        <v>9.6</v>
      </c>
      <c r="MO55" s="125"/>
      <c r="MP55" s="125"/>
      <c r="MQ55" s="125"/>
      <c r="MR55" s="125"/>
      <c r="MS55" s="125"/>
      <c r="MT55" s="125"/>
      <c r="MU55" s="125"/>
      <c r="MV55" s="125"/>
      <c r="MW55" s="125"/>
      <c r="MX55" s="125"/>
      <c r="MY55" s="125"/>
      <c r="MZ55" s="125"/>
      <c r="NA55" s="125"/>
      <c r="NB55" s="126"/>
      <c r="NC55" s="5"/>
      <c r="ND55" s="5"/>
      <c r="NE55" s="5"/>
      <c r="NF55" s="5"/>
      <c r="NG55" s="5"/>
      <c r="NH55" s="27"/>
      <c r="NI55" s="2"/>
      <c r="NJ55" s="115"/>
      <c r="NK55" s="116"/>
      <c r="NL55" s="116"/>
      <c r="NM55" s="116"/>
      <c r="NN55" s="116"/>
      <c r="NO55" s="116"/>
      <c r="NP55" s="116"/>
      <c r="NQ55" s="116"/>
      <c r="NR55" s="116"/>
      <c r="NS55" s="116"/>
      <c r="NT55" s="116"/>
      <c r="NU55" s="116"/>
      <c r="NV55" s="116"/>
      <c r="NW55" s="116"/>
      <c r="NX55" s="117"/>
    </row>
    <row r="56" spans="1:388" ht="13.5" customHeight="1" x14ac:dyDescent="0.2">
      <c r="A56" s="2"/>
      <c r="B56" s="25"/>
      <c r="C56" s="5"/>
      <c r="D56" s="5"/>
      <c r="E56" s="5"/>
      <c r="F56" s="5"/>
      <c r="G56" s="127" t="s">
        <v>38</v>
      </c>
      <c r="H56" s="127"/>
      <c r="I56" s="127"/>
      <c r="J56" s="127"/>
      <c r="K56" s="127"/>
      <c r="L56" s="127"/>
      <c r="M56" s="127"/>
      <c r="N56" s="127"/>
      <c r="O56" s="127"/>
      <c r="P56" s="129">
        <f>データ!CE7</f>
        <v>18742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1"/>
      <c r="AE56" s="129">
        <f>データ!CF7</f>
        <v>19795</v>
      </c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1"/>
      <c r="AT56" s="129">
        <f>データ!CG7</f>
        <v>20395</v>
      </c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1"/>
      <c r="BI56" s="129">
        <f>データ!CH7</f>
        <v>20681</v>
      </c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1"/>
      <c r="BX56" s="129">
        <f>データ!CI7</f>
        <v>21037</v>
      </c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1"/>
      <c r="CO56" s="5"/>
      <c r="CP56" s="5"/>
      <c r="CQ56" s="5"/>
      <c r="CR56" s="5"/>
      <c r="CS56" s="5"/>
      <c r="CT56" s="5"/>
      <c r="CU56" s="127" t="s">
        <v>38</v>
      </c>
      <c r="CV56" s="127"/>
      <c r="CW56" s="127"/>
      <c r="CX56" s="127"/>
      <c r="CY56" s="127"/>
      <c r="CZ56" s="127"/>
      <c r="DA56" s="127"/>
      <c r="DB56" s="127"/>
      <c r="DC56" s="127"/>
      <c r="DD56" s="129">
        <f>データ!CP7</f>
        <v>8812</v>
      </c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1"/>
      <c r="DS56" s="129">
        <f>データ!CQ7</f>
        <v>8588</v>
      </c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1"/>
      <c r="EH56" s="129">
        <f>データ!CR7</f>
        <v>8536</v>
      </c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1"/>
      <c r="EW56" s="129">
        <f>データ!CS7</f>
        <v>8502</v>
      </c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1"/>
      <c r="FL56" s="129">
        <f>データ!CT7</f>
        <v>8542</v>
      </c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1"/>
      <c r="GA56" s="5"/>
      <c r="GB56" s="5"/>
      <c r="GC56" s="5"/>
      <c r="GD56" s="5"/>
      <c r="GE56" s="5"/>
      <c r="GF56" s="5"/>
      <c r="GG56" s="5"/>
      <c r="GH56" s="5"/>
      <c r="GI56" s="127" t="s">
        <v>38</v>
      </c>
      <c r="GJ56" s="127"/>
      <c r="GK56" s="127"/>
      <c r="GL56" s="127"/>
      <c r="GM56" s="127"/>
      <c r="GN56" s="127"/>
      <c r="GO56" s="127"/>
      <c r="GP56" s="127"/>
      <c r="GQ56" s="127"/>
      <c r="GR56" s="124">
        <f>データ!DA7</f>
        <v>84.5</v>
      </c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6"/>
      <c r="HG56" s="124">
        <f>データ!DB7</f>
        <v>84.4</v>
      </c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6"/>
      <c r="HV56" s="124">
        <f>データ!DC7</f>
        <v>84.6</v>
      </c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6"/>
      <c r="IK56" s="124">
        <f>データ!DD7</f>
        <v>85.6</v>
      </c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  <c r="IW56" s="125"/>
      <c r="IX56" s="125"/>
      <c r="IY56" s="126"/>
      <c r="IZ56" s="124">
        <f>データ!DE7</f>
        <v>86.5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6"/>
      <c r="JO56" s="5"/>
      <c r="JP56" s="5"/>
      <c r="JQ56" s="5"/>
      <c r="JR56" s="5"/>
      <c r="JS56" s="5"/>
      <c r="JT56" s="5"/>
      <c r="JU56" s="5"/>
      <c r="JV56" s="5"/>
      <c r="JW56" s="127" t="s">
        <v>38</v>
      </c>
      <c r="JX56" s="127"/>
      <c r="JY56" s="127"/>
      <c r="JZ56" s="127"/>
      <c r="KA56" s="127"/>
      <c r="KB56" s="127"/>
      <c r="KC56" s="127"/>
      <c r="KD56" s="127"/>
      <c r="KE56" s="127"/>
      <c r="KF56" s="124">
        <f>データ!DL7</f>
        <v>9.9</v>
      </c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6"/>
      <c r="KU56" s="124">
        <f>データ!DM7</f>
        <v>9</v>
      </c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6"/>
      <c r="LJ56" s="124">
        <f>データ!DN7</f>
        <v>8.4</v>
      </c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6"/>
      <c r="LY56" s="124">
        <f>データ!DO7</f>
        <v>8.1</v>
      </c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6"/>
      <c r="MN56" s="124">
        <f>データ!DP7</f>
        <v>8.1</v>
      </c>
      <c r="MO56" s="125"/>
      <c r="MP56" s="125"/>
      <c r="MQ56" s="125"/>
      <c r="MR56" s="125"/>
      <c r="MS56" s="125"/>
      <c r="MT56" s="125"/>
      <c r="MU56" s="125"/>
      <c r="MV56" s="125"/>
      <c r="MW56" s="125"/>
      <c r="MX56" s="125"/>
      <c r="MY56" s="125"/>
      <c r="MZ56" s="125"/>
      <c r="NA56" s="125"/>
      <c r="NB56" s="126"/>
      <c r="NC56" s="5"/>
      <c r="ND56" s="5"/>
      <c r="NE56" s="5"/>
      <c r="NF56" s="5"/>
      <c r="NG56" s="5"/>
      <c r="NH56" s="27"/>
      <c r="NI56" s="2"/>
      <c r="NJ56" s="115"/>
      <c r="NK56" s="116"/>
      <c r="NL56" s="116"/>
      <c r="NM56" s="116"/>
      <c r="NN56" s="116"/>
      <c r="NO56" s="116"/>
      <c r="NP56" s="116"/>
      <c r="NQ56" s="116"/>
      <c r="NR56" s="116"/>
      <c r="NS56" s="116"/>
      <c r="NT56" s="116"/>
      <c r="NU56" s="116"/>
      <c r="NV56" s="116"/>
      <c r="NW56" s="116"/>
      <c r="NX56" s="117"/>
    </row>
    <row r="57" spans="1:388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5"/>
      <c r="NK57" s="116"/>
      <c r="NL57" s="116"/>
      <c r="NM57" s="116"/>
      <c r="NN57" s="116"/>
      <c r="NO57" s="116"/>
      <c r="NP57" s="116"/>
      <c r="NQ57" s="116"/>
      <c r="NR57" s="116"/>
      <c r="NS57" s="116"/>
      <c r="NT57" s="116"/>
      <c r="NU57" s="116"/>
      <c r="NV57" s="116"/>
      <c r="NW57" s="116"/>
      <c r="NX57" s="117"/>
    </row>
    <row r="58" spans="1:388" ht="13.5" customHeight="1" x14ac:dyDescent="0.2">
      <c r="A58" s="2"/>
      <c r="B58" s="25"/>
      <c r="C58" s="26"/>
      <c r="D58" s="5"/>
      <c r="E58" s="128" t="s">
        <v>44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5"/>
      <c r="CQ58" s="5"/>
      <c r="CR58" s="5"/>
      <c r="CS58" s="128" t="s">
        <v>45</v>
      </c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26"/>
      <c r="GE58" s="26"/>
      <c r="GF58" s="26"/>
      <c r="GG58" s="128" t="s">
        <v>46</v>
      </c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5"/>
      <c r="JS58" s="5"/>
      <c r="JT58" s="5"/>
      <c r="JU58" s="128" t="s">
        <v>47</v>
      </c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26"/>
      <c r="NF58" s="26"/>
      <c r="NG58" s="26"/>
      <c r="NH58" s="27"/>
      <c r="NI58" s="2"/>
      <c r="NJ58" s="115"/>
      <c r="NK58" s="116"/>
      <c r="NL58" s="116"/>
      <c r="NM58" s="116"/>
      <c r="NN58" s="116"/>
      <c r="NO58" s="116"/>
      <c r="NP58" s="116"/>
      <c r="NQ58" s="116"/>
      <c r="NR58" s="116"/>
      <c r="NS58" s="116"/>
      <c r="NT58" s="116"/>
      <c r="NU58" s="116"/>
      <c r="NV58" s="116"/>
      <c r="NW58" s="116"/>
      <c r="NX58" s="117"/>
    </row>
    <row r="59" spans="1:388" ht="13.5" customHeight="1" x14ac:dyDescent="0.2">
      <c r="A59" s="2"/>
      <c r="B59" s="25"/>
      <c r="C59" s="26"/>
      <c r="D59" s="5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5"/>
      <c r="CQ59" s="5"/>
      <c r="CR59" s="5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26"/>
      <c r="GE59" s="26"/>
      <c r="GF59" s="26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5"/>
      <c r="JS59" s="5"/>
      <c r="JT59" s="5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26"/>
      <c r="NF59" s="26"/>
      <c r="NG59" s="26"/>
      <c r="NH59" s="27"/>
      <c r="NI59" s="2"/>
      <c r="NJ59" s="115"/>
      <c r="NK59" s="116"/>
      <c r="NL59" s="116"/>
      <c r="NM59" s="116"/>
      <c r="NN59" s="116"/>
      <c r="NO59" s="116"/>
      <c r="NP59" s="116"/>
      <c r="NQ59" s="116"/>
      <c r="NR59" s="116"/>
      <c r="NS59" s="116"/>
      <c r="NT59" s="116"/>
      <c r="NU59" s="116"/>
      <c r="NV59" s="116"/>
      <c r="NW59" s="116"/>
      <c r="NX59" s="117"/>
    </row>
    <row r="60" spans="1:388" ht="13.5" customHeight="1" x14ac:dyDescent="0.2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15"/>
      <c r="NK60" s="116"/>
      <c r="NL60" s="116"/>
      <c r="NM60" s="116"/>
      <c r="NN60" s="116"/>
      <c r="NO60" s="116"/>
      <c r="NP60" s="116"/>
      <c r="NQ60" s="116"/>
      <c r="NR60" s="116"/>
      <c r="NS60" s="116"/>
      <c r="NT60" s="116"/>
      <c r="NU60" s="116"/>
      <c r="NV60" s="116"/>
      <c r="NW60" s="116"/>
      <c r="NX60" s="117"/>
    </row>
    <row r="61" spans="1:388" ht="13.5" customHeight="1" x14ac:dyDescent="0.2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15"/>
      <c r="NK61" s="116"/>
      <c r="NL61" s="116"/>
      <c r="NM61" s="116"/>
      <c r="NN61" s="116"/>
      <c r="NO61" s="116"/>
      <c r="NP61" s="116"/>
      <c r="NQ61" s="116"/>
      <c r="NR61" s="116"/>
      <c r="NS61" s="116"/>
      <c r="NT61" s="116"/>
      <c r="NU61" s="116"/>
      <c r="NV61" s="116"/>
      <c r="NW61" s="116"/>
      <c r="NX61" s="117"/>
    </row>
    <row r="62" spans="1:388" ht="13.5" customHeight="1" x14ac:dyDescent="0.2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15"/>
      <c r="NK62" s="116"/>
      <c r="NL62" s="116"/>
      <c r="NM62" s="116"/>
      <c r="NN62" s="116"/>
      <c r="NO62" s="116"/>
      <c r="NP62" s="116"/>
      <c r="NQ62" s="116"/>
      <c r="NR62" s="116"/>
      <c r="NS62" s="116"/>
      <c r="NT62" s="116"/>
      <c r="NU62" s="116"/>
      <c r="NV62" s="116"/>
      <c r="NW62" s="116"/>
      <c r="NX62" s="117"/>
    </row>
    <row r="63" spans="1:388" ht="13.5" customHeight="1" x14ac:dyDescent="0.2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15"/>
      <c r="NK63" s="116"/>
      <c r="NL63" s="116"/>
      <c r="NM63" s="116"/>
      <c r="NN63" s="116"/>
      <c r="NO63" s="116"/>
      <c r="NP63" s="116"/>
      <c r="NQ63" s="116"/>
      <c r="NR63" s="116"/>
      <c r="NS63" s="116"/>
      <c r="NT63" s="116"/>
      <c r="NU63" s="116"/>
      <c r="NV63" s="116"/>
      <c r="NW63" s="116"/>
      <c r="NX63" s="117"/>
    </row>
    <row r="64" spans="1:388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5"/>
      <c r="NK64" s="116"/>
      <c r="NL64" s="116"/>
      <c r="NM64" s="116"/>
      <c r="NN64" s="116"/>
      <c r="NO64" s="116"/>
      <c r="NP64" s="116"/>
      <c r="NQ64" s="116"/>
      <c r="NR64" s="116"/>
      <c r="NS64" s="116"/>
      <c r="NT64" s="116"/>
      <c r="NU64" s="116"/>
      <c r="NV64" s="116"/>
      <c r="NW64" s="116"/>
      <c r="NX64" s="117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15" t="s">
        <v>145</v>
      </c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7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15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15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7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15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7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15"/>
      <c r="NK72" s="116"/>
      <c r="NL72" s="116"/>
      <c r="NM72" s="116"/>
      <c r="NN72" s="116"/>
      <c r="NO72" s="116"/>
      <c r="NP72" s="116"/>
      <c r="NQ72" s="116"/>
      <c r="NR72" s="116"/>
      <c r="NS72" s="116"/>
      <c r="NT72" s="116"/>
      <c r="NU72" s="116"/>
      <c r="NV72" s="116"/>
      <c r="NW72" s="116"/>
      <c r="NX72" s="117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15"/>
      <c r="NK73" s="116"/>
      <c r="NL73" s="116"/>
      <c r="NM73" s="116"/>
      <c r="NN73" s="116"/>
      <c r="NO73" s="116"/>
      <c r="NP73" s="116"/>
      <c r="NQ73" s="116"/>
      <c r="NR73" s="116"/>
      <c r="NS73" s="116"/>
      <c r="NT73" s="116"/>
      <c r="NU73" s="116"/>
      <c r="NV73" s="116"/>
      <c r="NW73" s="116"/>
      <c r="NX73" s="117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15"/>
      <c r="NK74" s="116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116"/>
      <c r="NW74" s="116"/>
      <c r="NX74" s="117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15"/>
      <c r="NK75" s="116"/>
      <c r="NL75" s="116"/>
      <c r="NM75" s="116"/>
      <c r="NN75" s="116"/>
      <c r="NO75" s="116"/>
      <c r="NP75" s="116"/>
      <c r="NQ75" s="116"/>
      <c r="NR75" s="116"/>
      <c r="NS75" s="116"/>
      <c r="NT75" s="116"/>
      <c r="NU75" s="116"/>
      <c r="NV75" s="116"/>
      <c r="NW75" s="116"/>
      <c r="NX75" s="117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15"/>
      <c r="NK76" s="116"/>
      <c r="NL76" s="116"/>
      <c r="NM76" s="116"/>
      <c r="NN76" s="116"/>
      <c r="NO76" s="116"/>
      <c r="NP76" s="116"/>
      <c r="NQ76" s="116"/>
      <c r="NR76" s="116"/>
      <c r="NS76" s="116"/>
      <c r="NT76" s="116"/>
      <c r="NU76" s="116"/>
      <c r="NV76" s="116"/>
      <c r="NW76" s="116"/>
      <c r="NX76" s="117"/>
    </row>
    <row r="77" spans="1:388" ht="13.5" customHeight="1" x14ac:dyDescent="0.2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15"/>
      <c r="NK77" s="116"/>
      <c r="NL77" s="116"/>
      <c r="NM77" s="116"/>
      <c r="NN77" s="116"/>
      <c r="NO77" s="116"/>
      <c r="NP77" s="116"/>
      <c r="NQ77" s="116"/>
      <c r="NR77" s="116"/>
      <c r="NS77" s="116"/>
      <c r="NT77" s="116"/>
      <c r="NU77" s="116"/>
      <c r="NV77" s="116"/>
      <c r="NW77" s="116"/>
      <c r="NX77" s="117"/>
    </row>
    <row r="78" spans="1:388" ht="13.5" customHeight="1" x14ac:dyDescent="0.2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32">
        <f>データ!$B$11</f>
        <v>41275</v>
      </c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>
        <f>データ!$C$11</f>
        <v>41640</v>
      </c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>
        <f>データ!$D$11</f>
        <v>42005</v>
      </c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>
        <f>データ!$E$11</f>
        <v>42370</v>
      </c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>
        <f>データ!$F$11</f>
        <v>42736</v>
      </c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32">
        <f>データ!$B$11</f>
        <v>41275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>
        <f>データ!$C$11</f>
        <v>41640</v>
      </c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>
        <f>データ!$D$11</f>
        <v>42005</v>
      </c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>
        <f>データ!$E$11</f>
        <v>42370</v>
      </c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>
        <f>データ!$F$11</f>
        <v>42736</v>
      </c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32">
        <f>データ!$B$11</f>
        <v>41275</v>
      </c>
      <c r="JK78" s="132"/>
      <c r="JL78" s="132"/>
      <c r="JM78" s="132"/>
      <c r="JN78" s="132"/>
      <c r="JO78" s="132"/>
      <c r="JP78" s="132"/>
      <c r="JQ78" s="132"/>
      <c r="JR78" s="132"/>
      <c r="JS78" s="132"/>
      <c r="JT78" s="132"/>
      <c r="JU78" s="132"/>
      <c r="JV78" s="132"/>
      <c r="JW78" s="132"/>
      <c r="JX78" s="132"/>
      <c r="JY78" s="132"/>
      <c r="JZ78" s="132"/>
      <c r="KA78" s="132"/>
      <c r="KB78" s="132"/>
      <c r="KC78" s="132">
        <f>データ!$C$11</f>
        <v>41640</v>
      </c>
      <c r="KD78" s="132"/>
      <c r="KE78" s="132"/>
      <c r="KF78" s="132"/>
      <c r="KG78" s="132"/>
      <c r="KH78" s="132"/>
      <c r="KI78" s="132"/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32"/>
      <c r="KV78" s="132">
        <f>データ!$D$11</f>
        <v>42005</v>
      </c>
      <c r="KW78" s="132"/>
      <c r="KX78" s="132"/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32"/>
      <c r="LK78" s="132"/>
      <c r="LL78" s="132"/>
      <c r="LM78" s="132"/>
      <c r="LN78" s="132"/>
      <c r="LO78" s="132">
        <f>データ!$E$11</f>
        <v>42370</v>
      </c>
      <c r="LP78" s="132"/>
      <c r="LQ78" s="132"/>
      <c r="LR78" s="132"/>
      <c r="LS78" s="132"/>
      <c r="LT78" s="132"/>
      <c r="LU78" s="132"/>
      <c r="LV78" s="132"/>
      <c r="LW78" s="132"/>
      <c r="LX78" s="132"/>
      <c r="LY78" s="132"/>
      <c r="LZ78" s="132"/>
      <c r="MA78" s="132"/>
      <c r="MB78" s="132"/>
      <c r="MC78" s="132"/>
      <c r="MD78" s="132"/>
      <c r="ME78" s="132"/>
      <c r="MF78" s="132"/>
      <c r="MG78" s="132"/>
      <c r="MH78" s="132">
        <f>データ!$F$11</f>
        <v>42736</v>
      </c>
      <c r="MI78" s="132"/>
      <c r="MJ78" s="132"/>
      <c r="MK78" s="132"/>
      <c r="ML78" s="132"/>
      <c r="MM78" s="132"/>
      <c r="MN78" s="132"/>
      <c r="MO78" s="132"/>
      <c r="MP78" s="132"/>
      <c r="MQ78" s="132"/>
      <c r="MR78" s="132"/>
      <c r="MS78" s="132"/>
      <c r="MT78" s="132"/>
      <c r="MU78" s="132"/>
      <c r="MV78" s="132"/>
      <c r="MW78" s="132"/>
      <c r="MX78" s="132"/>
      <c r="MY78" s="132"/>
      <c r="MZ78" s="132"/>
      <c r="NA78" s="5"/>
      <c r="NB78" s="5"/>
      <c r="NC78" s="5"/>
      <c r="ND78" s="5"/>
      <c r="NE78" s="5"/>
      <c r="NF78" s="5"/>
      <c r="NG78" s="38"/>
      <c r="NH78" s="27"/>
      <c r="NI78" s="2"/>
      <c r="NJ78" s="115"/>
      <c r="NK78" s="116"/>
      <c r="NL78" s="116"/>
      <c r="NM78" s="116"/>
      <c r="NN78" s="116"/>
      <c r="NO78" s="116"/>
      <c r="NP78" s="116"/>
      <c r="NQ78" s="116"/>
      <c r="NR78" s="116"/>
      <c r="NS78" s="116"/>
      <c r="NT78" s="116"/>
      <c r="NU78" s="116"/>
      <c r="NV78" s="116"/>
      <c r="NW78" s="116"/>
      <c r="NX78" s="117"/>
    </row>
    <row r="79" spans="1:388" ht="13.5" customHeight="1" x14ac:dyDescent="0.2">
      <c r="A79" s="2"/>
      <c r="B79" s="25"/>
      <c r="C79" s="5"/>
      <c r="D79" s="5"/>
      <c r="E79" s="5"/>
      <c r="F79" s="5"/>
      <c r="G79" s="35"/>
      <c r="H79" s="35"/>
      <c r="I79" s="39"/>
      <c r="J79" s="135" t="s">
        <v>37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72.5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74.8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76.5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77.900000000000006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79.400000000000006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35" t="s">
        <v>37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72.099999999999994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64.099999999999994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64.8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67.599999999999994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69.8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35" t="s">
        <v>37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3">
        <f>データ!EN7</f>
        <v>20515558</v>
      </c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>
        <f>データ!EO7</f>
        <v>19612583</v>
      </c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>
        <f>データ!EP7</f>
        <v>21099161</v>
      </c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>
        <f>データ!EQ7</f>
        <v>21211573</v>
      </c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>
        <f>データ!ER7</f>
        <v>21371454</v>
      </c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5"/>
      <c r="NB79" s="5"/>
      <c r="NC79" s="5"/>
      <c r="ND79" s="5"/>
      <c r="NE79" s="5"/>
      <c r="NF79" s="5"/>
      <c r="NG79" s="38"/>
      <c r="NH79" s="27"/>
      <c r="NI79" s="2"/>
      <c r="NJ79" s="115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7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39"/>
      <c r="J80" s="135" t="s">
        <v>38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39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43.7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44.3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46.7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48.4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35" t="s">
        <v>38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52.4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59.8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61.8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66.3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70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35" t="s">
        <v>38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3">
        <f>データ!ES7</f>
        <v>23558262</v>
      </c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>
        <f>データ!ET7</f>
        <v>24879291</v>
      </c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>
        <f>データ!EU7</f>
        <v>26363375</v>
      </c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>
        <f>データ!EV7</f>
        <v>26996532</v>
      </c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>
        <f>データ!EW7</f>
        <v>27577179</v>
      </c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5"/>
      <c r="NB80" s="5"/>
      <c r="NC80" s="5"/>
      <c r="ND80" s="5"/>
      <c r="NE80" s="5"/>
      <c r="NF80" s="5"/>
      <c r="NG80" s="38"/>
      <c r="NH80" s="27"/>
      <c r="NI80" s="2"/>
      <c r="NJ80" s="115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7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15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7"/>
    </row>
    <row r="82" spans="1:388" ht="13.5" customHeight="1" x14ac:dyDescent="0.2">
      <c r="A82" s="2"/>
      <c r="B82" s="25"/>
      <c r="C82" s="26"/>
      <c r="D82" s="5"/>
      <c r="E82" s="5"/>
      <c r="F82" s="128" t="s">
        <v>50</v>
      </c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4" t="s">
        <v>51</v>
      </c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8" t="s">
        <v>52</v>
      </c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26"/>
      <c r="NF82" s="26"/>
      <c r="NG82" s="26"/>
      <c r="NH82" s="27"/>
      <c r="NI82" s="2"/>
      <c r="NJ82" s="115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6"/>
      <c r="NX82" s="117"/>
    </row>
    <row r="83" spans="1:388" ht="13.5" customHeight="1" x14ac:dyDescent="0.2">
      <c r="A83" s="2"/>
      <c r="B83" s="25"/>
      <c r="C83" s="26"/>
      <c r="D83" s="5"/>
      <c r="E83" s="5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8"/>
      <c r="IV83" s="128"/>
      <c r="IW83" s="128"/>
      <c r="IX83" s="128"/>
      <c r="IY83" s="128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28"/>
      <c r="JM83" s="128"/>
      <c r="JN83" s="128"/>
      <c r="JO83" s="128"/>
      <c r="JP83" s="128"/>
      <c r="JQ83" s="128"/>
      <c r="JR83" s="128"/>
      <c r="JS83" s="128"/>
      <c r="JT83" s="128"/>
      <c r="JU83" s="128"/>
      <c r="JV83" s="128"/>
      <c r="JW83" s="128"/>
      <c r="JX83" s="128"/>
      <c r="JY83" s="128"/>
      <c r="JZ83" s="128"/>
      <c r="KA83" s="128"/>
      <c r="KB83" s="128"/>
      <c r="KC83" s="128"/>
      <c r="KD83" s="128"/>
      <c r="KE83" s="128"/>
      <c r="KF83" s="128"/>
      <c r="KG83" s="128"/>
      <c r="KH83" s="128"/>
      <c r="KI83" s="128"/>
      <c r="KJ83" s="128"/>
      <c r="KK83" s="128"/>
      <c r="KL83" s="128"/>
      <c r="KM83" s="128"/>
      <c r="KN83" s="128"/>
      <c r="KO83" s="128"/>
      <c r="KP83" s="128"/>
      <c r="KQ83" s="128"/>
      <c r="KR83" s="128"/>
      <c r="KS83" s="128"/>
      <c r="KT83" s="128"/>
      <c r="KU83" s="128"/>
      <c r="KV83" s="128"/>
      <c r="KW83" s="128"/>
      <c r="KX83" s="128"/>
      <c r="KY83" s="128"/>
      <c r="KZ83" s="128"/>
      <c r="LA83" s="128"/>
      <c r="LB83" s="128"/>
      <c r="LC83" s="128"/>
      <c r="LD83" s="128"/>
      <c r="LE83" s="128"/>
      <c r="LF83" s="128"/>
      <c r="LG83" s="128"/>
      <c r="LH83" s="128"/>
      <c r="LI83" s="128"/>
      <c r="LJ83" s="128"/>
      <c r="LK83" s="128"/>
      <c r="LL83" s="128"/>
      <c r="LM83" s="128"/>
      <c r="LN83" s="128"/>
      <c r="LO83" s="128"/>
      <c r="LP83" s="128"/>
      <c r="LQ83" s="128"/>
      <c r="LR83" s="128"/>
      <c r="LS83" s="128"/>
      <c r="LT83" s="128"/>
      <c r="LU83" s="128"/>
      <c r="LV83" s="128"/>
      <c r="LW83" s="128"/>
      <c r="LX83" s="128"/>
      <c r="LY83" s="128"/>
      <c r="LZ83" s="128"/>
      <c r="MA83" s="128"/>
      <c r="MB83" s="128"/>
      <c r="MC83" s="128"/>
      <c r="MD83" s="128"/>
      <c r="ME83" s="128"/>
      <c r="MF83" s="128"/>
      <c r="MG83" s="128"/>
      <c r="MH83" s="128"/>
      <c r="MI83" s="128"/>
      <c r="MJ83" s="128"/>
      <c r="MK83" s="128"/>
      <c r="ML83" s="128"/>
      <c r="MM83" s="128"/>
      <c r="MN83" s="128"/>
      <c r="MO83" s="128"/>
      <c r="MP83" s="128"/>
      <c r="MQ83" s="128"/>
      <c r="MR83" s="128"/>
      <c r="MS83" s="128"/>
      <c r="MT83" s="128"/>
      <c r="MU83" s="128"/>
      <c r="MV83" s="128"/>
      <c r="MW83" s="128"/>
      <c r="MX83" s="128"/>
      <c r="MY83" s="128"/>
      <c r="MZ83" s="128"/>
      <c r="NA83" s="128"/>
      <c r="NB83" s="128"/>
      <c r="NC83" s="128"/>
      <c r="ND83" s="128"/>
      <c r="NE83" s="26"/>
      <c r="NF83" s="26"/>
      <c r="NG83" s="26"/>
      <c r="NH83" s="27"/>
      <c r="NI83" s="2"/>
      <c r="NJ83" s="115"/>
      <c r="NK83" s="116"/>
      <c r="NL83" s="116"/>
      <c r="NM83" s="116"/>
      <c r="NN83" s="116"/>
      <c r="NO83" s="116"/>
      <c r="NP83" s="116"/>
      <c r="NQ83" s="116"/>
      <c r="NR83" s="116"/>
      <c r="NS83" s="116"/>
      <c r="NT83" s="116"/>
      <c r="NU83" s="116"/>
      <c r="NV83" s="116"/>
      <c r="NW83" s="116"/>
      <c r="NX83" s="117"/>
    </row>
    <row r="84" spans="1:388" ht="13.5" customHeight="1" x14ac:dyDescent="0.2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18"/>
      <c r="NK84" s="119"/>
      <c r="NL84" s="119"/>
      <c r="NM84" s="119"/>
      <c r="NN84" s="119"/>
      <c r="NO84" s="119"/>
      <c r="NP84" s="119"/>
      <c r="NQ84" s="119"/>
      <c r="NR84" s="119"/>
      <c r="NS84" s="119"/>
      <c r="NT84" s="119"/>
      <c r="NU84" s="119"/>
      <c r="NV84" s="119"/>
      <c r="NW84" s="119"/>
      <c r="NX84" s="120"/>
    </row>
    <row r="85" spans="1:388" x14ac:dyDescent="0.2">
      <c r="B85" t="s">
        <v>53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 x14ac:dyDescent="0.2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 x14ac:dyDescent="0.2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 x14ac:dyDescent="0.2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Ki7v+YL+s3ZZ8enPuAd+1rmBOzwXDrwfHZjrsen9yqWQejNnNMiP/GK0VRtdxpAqKAXdVuNCh5UFjs1VPc5HQg==" saltValue="DLWfAe8zpsFzeIJj4hPrFw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 x14ac:dyDescent="0.2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 x14ac:dyDescent="0.2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 x14ac:dyDescent="0.2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0" t="s">
        <v>76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 t="s">
        <v>77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39" t="s">
        <v>79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0" t="s">
        <v>80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81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82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39" t="s">
        <v>84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85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 x14ac:dyDescent="0.2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121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122</v>
      </c>
      <c r="BR5" s="61" t="s">
        <v>112</v>
      </c>
      <c r="BS5" s="61" t="s">
        <v>121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111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121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123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120</v>
      </c>
      <c r="DS5" s="61" t="s">
        <v>124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123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125</v>
      </c>
      <c r="EN5" s="61" t="s">
        <v>120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 x14ac:dyDescent="0.2">
      <c r="A6" s="47" t="s">
        <v>126</v>
      </c>
      <c r="B6" s="62">
        <f>B8</f>
        <v>2017</v>
      </c>
      <c r="C6" s="62">
        <f t="shared" ref="C6:M6" si="2">C8</f>
        <v>70009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9</v>
      </c>
      <c r="H6" s="141" t="str">
        <f>IF(H8&lt;&gt;I8,H8,"")&amp;IF(I8&lt;&gt;J8,I8,"")&amp;"　"&amp;J8</f>
        <v>福島県　矢吹病院</v>
      </c>
      <c r="I6" s="142"/>
      <c r="J6" s="143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精神科病院</v>
      </c>
      <c r="N6" s="62" t="str">
        <f>N8</f>
        <v>精神病院</v>
      </c>
      <c r="O6" s="62" t="str">
        <f>O8</f>
        <v>自治体職員</v>
      </c>
      <c r="P6" s="62" t="str">
        <f>P8</f>
        <v>直営</v>
      </c>
      <c r="Q6" s="63">
        <f t="shared" ref="Q6:AG6" si="3">Q8</f>
        <v>3</v>
      </c>
      <c r="R6" s="62" t="str">
        <f t="shared" si="3"/>
        <v>-</v>
      </c>
      <c r="S6" s="62" t="str">
        <f t="shared" si="3"/>
        <v>-</v>
      </c>
      <c r="T6" s="62" t="str">
        <f t="shared" si="3"/>
        <v>-</v>
      </c>
      <c r="U6" s="63">
        <f>U8</f>
        <v>1919680</v>
      </c>
      <c r="V6" s="63">
        <f>V8</f>
        <v>13431</v>
      </c>
      <c r="W6" s="62" t="str">
        <f>W8</f>
        <v>非該当</v>
      </c>
      <c r="X6" s="62" t="str">
        <f t="shared" si="3"/>
        <v>１５：１</v>
      </c>
      <c r="Y6" s="63" t="str">
        <f t="shared" si="3"/>
        <v>-</v>
      </c>
      <c r="Z6" s="63" t="str">
        <f t="shared" si="3"/>
        <v>-</v>
      </c>
      <c r="AA6" s="63" t="str">
        <f t="shared" si="3"/>
        <v>-</v>
      </c>
      <c r="AB6" s="63">
        <f t="shared" si="3"/>
        <v>196</v>
      </c>
      <c r="AC6" s="63" t="str">
        <f t="shared" si="3"/>
        <v>-</v>
      </c>
      <c r="AD6" s="63">
        <f t="shared" si="3"/>
        <v>196</v>
      </c>
      <c r="AE6" s="63" t="str">
        <f t="shared" si="3"/>
        <v>-</v>
      </c>
      <c r="AF6" s="63" t="str">
        <f t="shared" si="3"/>
        <v>-</v>
      </c>
      <c r="AG6" s="63" t="str">
        <f t="shared" si="3"/>
        <v>-</v>
      </c>
      <c r="AH6" s="64">
        <f>IF(AH8="-",NA(),AH8)</f>
        <v>102.3</v>
      </c>
      <c r="AI6" s="64">
        <f t="shared" ref="AI6:AQ6" si="4">IF(AI8="-",NA(),AI8)</f>
        <v>111.3</v>
      </c>
      <c r="AJ6" s="64">
        <f t="shared" si="4"/>
        <v>103</v>
      </c>
      <c r="AK6" s="64">
        <f t="shared" si="4"/>
        <v>125.4</v>
      </c>
      <c r="AL6" s="64">
        <f t="shared" si="4"/>
        <v>113.3</v>
      </c>
      <c r="AM6" s="64">
        <f t="shared" si="4"/>
        <v>100</v>
      </c>
      <c r="AN6" s="64">
        <f t="shared" si="4"/>
        <v>101.3</v>
      </c>
      <c r="AO6" s="64">
        <f t="shared" si="4"/>
        <v>101.1</v>
      </c>
      <c r="AP6" s="64">
        <f t="shared" si="4"/>
        <v>101.2</v>
      </c>
      <c r="AQ6" s="64">
        <f t="shared" si="4"/>
        <v>100.9</v>
      </c>
      <c r="AR6" s="64" t="str">
        <f>IF(AR8="-","【-】","【"&amp;SUBSTITUTE(TEXT(AR8,"#,##0.0"),"-","△")&amp;"】")</f>
        <v>【98.5】</v>
      </c>
      <c r="AS6" s="64">
        <f>IF(AS8="-",NA(),AS8)</f>
        <v>55.8</v>
      </c>
      <c r="AT6" s="64">
        <f t="shared" ref="AT6:BB6" si="5">IF(AT8="-",NA(),AT8)</f>
        <v>50.9</v>
      </c>
      <c r="AU6" s="64">
        <f t="shared" si="5"/>
        <v>53.3</v>
      </c>
      <c r="AV6" s="64">
        <f t="shared" si="5"/>
        <v>55.4</v>
      </c>
      <c r="AW6" s="64">
        <f t="shared" si="5"/>
        <v>50.5</v>
      </c>
      <c r="AX6" s="64">
        <f t="shared" si="5"/>
        <v>69.599999999999994</v>
      </c>
      <c r="AY6" s="64">
        <f t="shared" si="5"/>
        <v>69.099999999999994</v>
      </c>
      <c r="AZ6" s="64">
        <f t="shared" si="5"/>
        <v>69.8</v>
      </c>
      <c r="BA6" s="64">
        <f t="shared" si="5"/>
        <v>69.400000000000006</v>
      </c>
      <c r="BB6" s="64">
        <f t="shared" si="5"/>
        <v>68.900000000000006</v>
      </c>
      <c r="BC6" s="64" t="str">
        <f>IF(BC8="-","【-】","【"&amp;SUBSTITUTE(TEXT(BC8,"#,##0.0"),"-","△")&amp;"】")</f>
        <v>【89.7】</v>
      </c>
      <c r="BD6" s="64">
        <f>IF(BD8="-",NA(),BD8)</f>
        <v>172.1</v>
      </c>
      <c r="BE6" s="64">
        <f t="shared" ref="BE6:BM6" si="6">IF(BE8="-",NA(),BE8)</f>
        <v>214.7</v>
      </c>
      <c r="BF6" s="64">
        <f t="shared" si="6"/>
        <v>164.9</v>
      </c>
      <c r="BG6" s="64">
        <f t="shared" si="6"/>
        <v>157.9</v>
      </c>
      <c r="BH6" s="64">
        <f t="shared" si="6"/>
        <v>162.4</v>
      </c>
      <c r="BI6" s="64">
        <f t="shared" si="6"/>
        <v>153.30000000000001</v>
      </c>
      <c r="BJ6" s="64">
        <f t="shared" si="6"/>
        <v>145.30000000000001</v>
      </c>
      <c r="BK6" s="64">
        <f t="shared" si="6"/>
        <v>184.4</v>
      </c>
      <c r="BL6" s="64">
        <f t="shared" si="6"/>
        <v>163.19999999999999</v>
      </c>
      <c r="BM6" s="64">
        <f t="shared" si="6"/>
        <v>179</v>
      </c>
      <c r="BN6" s="64" t="str">
        <f>IF(BN8="-","【-】","【"&amp;SUBSTITUTE(TEXT(BN8,"#,##0.0"),"-","△")&amp;"】")</f>
        <v>【64.7】</v>
      </c>
      <c r="BO6" s="64">
        <f>IF(BO8="-",NA(),BO8)</f>
        <v>65.3</v>
      </c>
      <c r="BP6" s="64">
        <f t="shared" ref="BP6:BX6" si="7">IF(BP8="-",NA(),BP8)</f>
        <v>62.1</v>
      </c>
      <c r="BQ6" s="64">
        <f t="shared" si="7"/>
        <v>78.599999999999994</v>
      </c>
      <c r="BR6" s="64">
        <f t="shared" si="7"/>
        <v>78.599999999999994</v>
      </c>
      <c r="BS6" s="64">
        <f t="shared" si="7"/>
        <v>73</v>
      </c>
      <c r="BT6" s="64">
        <f t="shared" si="7"/>
        <v>74.2</v>
      </c>
      <c r="BU6" s="64">
        <f t="shared" si="7"/>
        <v>73.599999999999994</v>
      </c>
      <c r="BV6" s="64">
        <f t="shared" si="7"/>
        <v>74.8</v>
      </c>
      <c r="BW6" s="64">
        <f t="shared" si="7"/>
        <v>73.400000000000006</v>
      </c>
      <c r="BX6" s="64">
        <f t="shared" si="7"/>
        <v>72.3</v>
      </c>
      <c r="BY6" s="64" t="str">
        <f>IF(BY8="-","【-】","【"&amp;SUBSTITUTE(TEXT(BY8,"#,##0.0"),"-","△")&amp;"】")</f>
        <v>【74.8】</v>
      </c>
      <c r="BZ6" s="65">
        <f>IF(BZ8="-",NA(),BZ8)</f>
        <v>13992</v>
      </c>
      <c r="CA6" s="65">
        <f t="shared" ref="CA6:CI6" si="8">IF(CA8="-",NA(),CA8)</f>
        <v>14264</v>
      </c>
      <c r="CB6" s="65">
        <f t="shared" si="8"/>
        <v>14343</v>
      </c>
      <c r="CC6" s="65">
        <f t="shared" si="8"/>
        <v>15445</v>
      </c>
      <c r="CD6" s="65">
        <f t="shared" si="8"/>
        <v>16815</v>
      </c>
      <c r="CE6" s="65">
        <f t="shared" si="8"/>
        <v>18742</v>
      </c>
      <c r="CF6" s="65">
        <f t="shared" si="8"/>
        <v>19795</v>
      </c>
      <c r="CG6" s="65">
        <f t="shared" si="8"/>
        <v>20395</v>
      </c>
      <c r="CH6" s="65">
        <f t="shared" si="8"/>
        <v>20681</v>
      </c>
      <c r="CI6" s="65">
        <f t="shared" si="8"/>
        <v>21037</v>
      </c>
      <c r="CJ6" s="64" t="str">
        <f>IF(CJ8="-","【-】","【"&amp;SUBSTITUTE(TEXT(CJ8,"#,##0"),"-","△")&amp;"】")</f>
        <v>【50,718】</v>
      </c>
      <c r="CK6" s="65">
        <f>IF(CK8="-",NA(),CK8)</f>
        <v>11678</v>
      </c>
      <c r="CL6" s="65">
        <f t="shared" ref="CL6:CT6" si="9">IF(CL8="-",NA(),CL8)</f>
        <v>12046</v>
      </c>
      <c r="CM6" s="65">
        <f t="shared" si="9"/>
        <v>12438</v>
      </c>
      <c r="CN6" s="65">
        <f t="shared" si="9"/>
        <v>11191</v>
      </c>
      <c r="CO6" s="65">
        <f t="shared" si="9"/>
        <v>7497</v>
      </c>
      <c r="CP6" s="65">
        <f t="shared" si="9"/>
        <v>8812</v>
      </c>
      <c r="CQ6" s="65">
        <f t="shared" si="9"/>
        <v>8588</v>
      </c>
      <c r="CR6" s="65">
        <f t="shared" si="9"/>
        <v>8536</v>
      </c>
      <c r="CS6" s="65">
        <f t="shared" si="9"/>
        <v>8502</v>
      </c>
      <c r="CT6" s="65">
        <f t="shared" si="9"/>
        <v>8542</v>
      </c>
      <c r="CU6" s="64" t="str">
        <f>IF(CU8="-","【-】","【"&amp;SUBSTITUTE(TEXT(CU8,"#,##0"),"-","△")&amp;"】")</f>
        <v>【14,202】</v>
      </c>
      <c r="CV6" s="64">
        <f>IF(CV8="-",NA(),CV8)</f>
        <v>130.5</v>
      </c>
      <c r="CW6" s="64">
        <f t="shared" ref="CW6:DE6" si="10">IF(CW8="-",NA(),CW8)</f>
        <v>137.1</v>
      </c>
      <c r="CX6" s="64">
        <f t="shared" si="10"/>
        <v>140.30000000000001</v>
      </c>
      <c r="CY6" s="64">
        <f t="shared" si="10"/>
        <v>133.30000000000001</v>
      </c>
      <c r="CZ6" s="64">
        <f t="shared" si="10"/>
        <v>150.1</v>
      </c>
      <c r="DA6" s="64">
        <f t="shared" si="10"/>
        <v>84.5</v>
      </c>
      <c r="DB6" s="64">
        <f t="shared" si="10"/>
        <v>84.4</v>
      </c>
      <c r="DC6" s="64">
        <f t="shared" si="10"/>
        <v>84.6</v>
      </c>
      <c r="DD6" s="64">
        <f t="shared" si="10"/>
        <v>85.6</v>
      </c>
      <c r="DE6" s="64">
        <f t="shared" si="10"/>
        <v>86.5</v>
      </c>
      <c r="DF6" s="64" t="str">
        <f>IF(DF8="-","【-】","【"&amp;SUBSTITUTE(TEXT(DF8,"#,##0.0"),"-","△")&amp;"】")</f>
        <v>【55.0】</v>
      </c>
      <c r="DG6" s="64">
        <f>IF(DG8="-",NA(),DG8)</f>
        <v>16.8</v>
      </c>
      <c r="DH6" s="64">
        <f t="shared" ref="DH6:DP6" si="11">IF(DH8="-",NA(),DH8)</f>
        <v>18.600000000000001</v>
      </c>
      <c r="DI6" s="64">
        <f t="shared" si="11"/>
        <v>19.2</v>
      </c>
      <c r="DJ6" s="64">
        <f t="shared" si="11"/>
        <v>16.2</v>
      </c>
      <c r="DK6" s="64">
        <f t="shared" si="11"/>
        <v>9.6</v>
      </c>
      <c r="DL6" s="64">
        <f t="shared" si="11"/>
        <v>9.9</v>
      </c>
      <c r="DM6" s="64">
        <f t="shared" si="11"/>
        <v>9</v>
      </c>
      <c r="DN6" s="64">
        <f t="shared" si="11"/>
        <v>8.4</v>
      </c>
      <c r="DO6" s="64">
        <f t="shared" si="11"/>
        <v>8.1</v>
      </c>
      <c r="DP6" s="64">
        <f t="shared" si="11"/>
        <v>8.1</v>
      </c>
      <c r="DQ6" s="64" t="str">
        <f>IF(DQ8="-","【-】","【"&amp;SUBSTITUTE(TEXT(DQ8,"#,##0.0"),"-","△")&amp;"】")</f>
        <v>【24.3】</v>
      </c>
      <c r="DR6" s="64">
        <f>IF(DR8="-",NA(),DR8)</f>
        <v>72.5</v>
      </c>
      <c r="DS6" s="64">
        <f t="shared" ref="DS6:EA6" si="12">IF(DS8="-",NA(),DS8)</f>
        <v>74.8</v>
      </c>
      <c r="DT6" s="64">
        <f t="shared" si="12"/>
        <v>76.5</v>
      </c>
      <c r="DU6" s="64">
        <f t="shared" si="12"/>
        <v>77.900000000000006</v>
      </c>
      <c r="DV6" s="64">
        <f t="shared" si="12"/>
        <v>79.400000000000006</v>
      </c>
      <c r="DW6" s="64">
        <f t="shared" si="12"/>
        <v>39</v>
      </c>
      <c r="DX6" s="64">
        <f t="shared" si="12"/>
        <v>43.7</v>
      </c>
      <c r="DY6" s="64">
        <f t="shared" si="12"/>
        <v>44.3</v>
      </c>
      <c r="DZ6" s="64">
        <f t="shared" si="12"/>
        <v>46.7</v>
      </c>
      <c r="EA6" s="64">
        <f t="shared" si="12"/>
        <v>48.4</v>
      </c>
      <c r="EB6" s="64" t="str">
        <f>IF(EB8="-","【-】","【"&amp;SUBSTITUTE(TEXT(EB8,"#,##0.0"),"-","△")&amp;"】")</f>
        <v>【51.6】</v>
      </c>
      <c r="EC6" s="64">
        <f>IF(EC8="-",NA(),EC8)</f>
        <v>72.099999999999994</v>
      </c>
      <c r="ED6" s="64">
        <f t="shared" ref="ED6:EL6" si="13">IF(ED8="-",NA(),ED8)</f>
        <v>64.099999999999994</v>
      </c>
      <c r="EE6" s="64">
        <f t="shared" si="13"/>
        <v>64.8</v>
      </c>
      <c r="EF6" s="64">
        <f t="shared" si="13"/>
        <v>67.599999999999994</v>
      </c>
      <c r="EG6" s="64">
        <f t="shared" si="13"/>
        <v>69.8</v>
      </c>
      <c r="EH6" s="64">
        <f t="shared" si="13"/>
        <v>52.4</v>
      </c>
      <c r="EI6" s="64">
        <f t="shared" si="13"/>
        <v>59.8</v>
      </c>
      <c r="EJ6" s="64">
        <f t="shared" si="13"/>
        <v>61.8</v>
      </c>
      <c r="EK6" s="64">
        <f t="shared" si="13"/>
        <v>66.3</v>
      </c>
      <c r="EL6" s="64">
        <f t="shared" si="13"/>
        <v>70</v>
      </c>
      <c r="EM6" s="64" t="str">
        <f>IF(EM8="-","【-】","【"&amp;SUBSTITUTE(TEXT(EM8,"#,##0.0"),"-","△")&amp;"】")</f>
        <v>【67.6】</v>
      </c>
      <c r="EN6" s="65">
        <f>IF(EN8="-",NA(),EN8)</f>
        <v>20515558</v>
      </c>
      <c r="EO6" s="65">
        <f t="shared" ref="EO6:EW6" si="14">IF(EO8="-",NA(),EO8)</f>
        <v>19612583</v>
      </c>
      <c r="EP6" s="65">
        <f t="shared" si="14"/>
        <v>21099161</v>
      </c>
      <c r="EQ6" s="65">
        <f t="shared" si="14"/>
        <v>21211573</v>
      </c>
      <c r="ER6" s="65">
        <f t="shared" si="14"/>
        <v>21371454</v>
      </c>
      <c r="ES6" s="65">
        <f t="shared" si="14"/>
        <v>23558262</v>
      </c>
      <c r="ET6" s="65">
        <f t="shared" si="14"/>
        <v>24879291</v>
      </c>
      <c r="EU6" s="65">
        <f t="shared" si="14"/>
        <v>26363375</v>
      </c>
      <c r="EV6" s="65">
        <f t="shared" si="14"/>
        <v>26996532</v>
      </c>
      <c r="EW6" s="65">
        <f t="shared" si="14"/>
        <v>27577179</v>
      </c>
      <c r="EX6" s="65" t="str">
        <f>IF(EX8="-","【-】","【"&amp;SUBSTITUTE(TEXT(EX8,"#,##0"),"-","△")&amp;"】")</f>
        <v>【45,442,498】</v>
      </c>
    </row>
    <row r="7" spans="1:154" s="66" customFormat="1" x14ac:dyDescent="0.2">
      <c r="A7" s="47" t="s">
        <v>127</v>
      </c>
      <c r="B7" s="62">
        <f t="shared" ref="B7:AG7" si="15">B8</f>
        <v>2017</v>
      </c>
      <c r="C7" s="62">
        <f t="shared" si="15"/>
        <v>70009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9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精神科病院</v>
      </c>
      <c r="N7" s="62" t="str">
        <f>N8</f>
        <v>精神病院</v>
      </c>
      <c r="O7" s="62" t="str">
        <f>O8</f>
        <v>自治体職員</v>
      </c>
      <c r="P7" s="62" t="str">
        <f>P8</f>
        <v>直営</v>
      </c>
      <c r="Q7" s="63">
        <f t="shared" si="15"/>
        <v>3</v>
      </c>
      <c r="R7" s="62" t="str">
        <f t="shared" si="15"/>
        <v>-</v>
      </c>
      <c r="S7" s="62" t="str">
        <f t="shared" si="15"/>
        <v>-</v>
      </c>
      <c r="T7" s="62" t="str">
        <f t="shared" si="15"/>
        <v>-</v>
      </c>
      <c r="U7" s="63">
        <f>U8</f>
        <v>1919680</v>
      </c>
      <c r="V7" s="63">
        <f>V8</f>
        <v>13431</v>
      </c>
      <c r="W7" s="62" t="str">
        <f>W8</f>
        <v>非該当</v>
      </c>
      <c r="X7" s="62" t="str">
        <f t="shared" si="15"/>
        <v>１５：１</v>
      </c>
      <c r="Y7" s="63" t="str">
        <f t="shared" si="15"/>
        <v>-</v>
      </c>
      <c r="Z7" s="63" t="str">
        <f t="shared" si="15"/>
        <v>-</v>
      </c>
      <c r="AA7" s="63" t="str">
        <f t="shared" si="15"/>
        <v>-</v>
      </c>
      <c r="AB7" s="63">
        <f t="shared" si="15"/>
        <v>196</v>
      </c>
      <c r="AC7" s="63" t="str">
        <f t="shared" si="15"/>
        <v>-</v>
      </c>
      <c r="AD7" s="63">
        <f t="shared" si="15"/>
        <v>196</v>
      </c>
      <c r="AE7" s="63" t="str">
        <f t="shared" si="15"/>
        <v>-</v>
      </c>
      <c r="AF7" s="63" t="str">
        <f t="shared" si="15"/>
        <v>-</v>
      </c>
      <c r="AG7" s="63" t="str">
        <f t="shared" si="15"/>
        <v>-</v>
      </c>
      <c r="AH7" s="64">
        <f>AH8</f>
        <v>102.3</v>
      </c>
      <c r="AI7" s="64">
        <f t="shared" ref="AI7:AQ7" si="16">AI8</f>
        <v>111.3</v>
      </c>
      <c r="AJ7" s="64">
        <f t="shared" si="16"/>
        <v>103</v>
      </c>
      <c r="AK7" s="64">
        <f t="shared" si="16"/>
        <v>125.4</v>
      </c>
      <c r="AL7" s="64">
        <f t="shared" si="16"/>
        <v>113.3</v>
      </c>
      <c r="AM7" s="64">
        <f t="shared" si="16"/>
        <v>100</v>
      </c>
      <c r="AN7" s="64">
        <f t="shared" si="16"/>
        <v>101.3</v>
      </c>
      <c r="AO7" s="64">
        <f t="shared" si="16"/>
        <v>101.1</v>
      </c>
      <c r="AP7" s="64">
        <f t="shared" si="16"/>
        <v>101.2</v>
      </c>
      <c r="AQ7" s="64">
        <f t="shared" si="16"/>
        <v>100.9</v>
      </c>
      <c r="AR7" s="64"/>
      <c r="AS7" s="64">
        <f>AS8</f>
        <v>55.8</v>
      </c>
      <c r="AT7" s="64">
        <f t="shared" ref="AT7:BB7" si="17">AT8</f>
        <v>50.9</v>
      </c>
      <c r="AU7" s="64">
        <f t="shared" si="17"/>
        <v>53.3</v>
      </c>
      <c r="AV7" s="64">
        <f t="shared" si="17"/>
        <v>55.4</v>
      </c>
      <c r="AW7" s="64">
        <f t="shared" si="17"/>
        <v>50.5</v>
      </c>
      <c r="AX7" s="64">
        <f t="shared" si="17"/>
        <v>69.599999999999994</v>
      </c>
      <c r="AY7" s="64">
        <f t="shared" si="17"/>
        <v>69.099999999999994</v>
      </c>
      <c r="AZ7" s="64">
        <f t="shared" si="17"/>
        <v>69.8</v>
      </c>
      <c r="BA7" s="64">
        <f t="shared" si="17"/>
        <v>69.400000000000006</v>
      </c>
      <c r="BB7" s="64">
        <f t="shared" si="17"/>
        <v>68.900000000000006</v>
      </c>
      <c r="BC7" s="64"/>
      <c r="BD7" s="64">
        <f>BD8</f>
        <v>172.1</v>
      </c>
      <c r="BE7" s="64">
        <f t="shared" ref="BE7:BM7" si="18">BE8</f>
        <v>214.7</v>
      </c>
      <c r="BF7" s="64">
        <f t="shared" si="18"/>
        <v>164.9</v>
      </c>
      <c r="BG7" s="64">
        <f t="shared" si="18"/>
        <v>157.9</v>
      </c>
      <c r="BH7" s="64">
        <f t="shared" si="18"/>
        <v>162.4</v>
      </c>
      <c r="BI7" s="64">
        <f t="shared" si="18"/>
        <v>153.30000000000001</v>
      </c>
      <c r="BJ7" s="64">
        <f t="shared" si="18"/>
        <v>145.30000000000001</v>
      </c>
      <c r="BK7" s="64">
        <f t="shared" si="18"/>
        <v>184.4</v>
      </c>
      <c r="BL7" s="64">
        <f t="shared" si="18"/>
        <v>163.19999999999999</v>
      </c>
      <c r="BM7" s="64">
        <f t="shared" si="18"/>
        <v>179</v>
      </c>
      <c r="BN7" s="64"/>
      <c r="BO7" s="64">
        <f>BO8</f>
        <v>65.3</v>
      </c>
      <c r="BP7" s="64">
        <f t="shared" ref="BP7:BX7" si="19">BP8</f>
        <v>62.1</v>
      </c>
      <c r="BQ7" s="64">
        <f t="shared" si="19"/>
        <v>78.599999999999994</v>
      </c>
      <c r="BR7" s="64">
        <f t="shared" si="19"/>
        <v>78.599999999999994</v>
      </c>
      <c r="BS7" s="64">
        <f t="shared" si="19"/>
        <v>73</v>
      </c>
      <c r="BT7" s="64">
        <f t="shared" si="19"/>
        <v>74.2</v>
      </c>
      <c r="BU7" s="64">
        <f t="shared" si="19"/>
        <v>73.599999999999994</v>
      </c>
      <c r="BV7" s="64">
        <f t="shared" si="19"/>
        <v>74.8</v>
      </c>
      <c r="BW7" s="64">
        <f t="shared" si="19"/>
        <v>73.400000000000006</v>
      </c>
      <c r="BX7" s="64">
        <f t="shared" si="19"/>
        <v>72.3</v>
      </c>
      <c r="BY7" s="64"/>
      <c r="BZ7" s="65">
        <f>BZ8</f>
        <v>13992</v>
      </c>
      <c r="CA7" s="65">
        <f t="shared" ref="CA7:CI7" si="20">CA8</f>
        <v>14264</v>
      </c>
      <c r="CB7" s="65">
        <f t="shared" si="20"/>
        <v>14343</v>
      </c>
      <c r="CC7" s="65">
        <f t="shared" si="20"/>
        <v>15445</v>
      </c>
      <c r="CD7" s="65">
        <f t="shared" si="20"/>
        <v>16815</v>
      </c>
      <c r="CE7" s="65">
        <f t="shared" si="20"/>
        <v>18742</v>
      </c>
      <c r="CF7" s="65">
        <f t="shared" si="20"/>
        <v>19795</v>
      </c>
      <c r="CG7" s="65">
        <f t="shared" si="20"/>
        <v>20395</v>
      </c>
      <c r="CH7" s="65">
        <f t="shared" si="20"/>
        <v>20681</v>
      </c>
      <c r="CI7" s="65">
        <f t="shared" si="20"/>
        <v>21037</v>
      </c>
      <c r="CJ7" s="64"/>
      <c r="CK7" s="65">
        <f>CK8</f>
        <v>11678</v>
      </c>
      <c r="CL7" s="65">
        <f t="shared" ref="CL7:CT7" si="21">CL8</f>
        <v>12046</v>
      </c>
      <c r="CM7" s="65">
        <f t="shared" si="21"/>
        <v>12438</v>
      </c>
      <c r="CN7" s="65">
        <f t="shared" si="21"/>
        <v>11191</v>
      </c>
      <c r="CO7" s="65">
        <f t="shared" si="21"/>
        <v>7497</v>
      </c>
      <c r="CP7" s="65">
        <f t="shared" si="21"/>
        <v>8812</v>
      </c>
      <c r="CQ7" s="65">
        <f t="shared" si="21"/>
        <v>8588</v>
      </c>
      <c r="CR7" s="65">
        <f t="shared" si="21"/>
        <v>8536</v>
      </c>
      <c r="CS7" s="65">
        <f t="shared" si="21"/>
        <v>8502</v>
      </c>
      <c r="CT7" s="65">
        <f t="shared" si="21"/>
        <v>8542</v>
      </c>
      <c r="CU7" s="64"/>
      <c r="CV7" s="64">
        <f>CV8</f>
        <v>130.5</v>
      </c>
      <c r="CW7" s="64">
        <f t="shared" ref="CW7:DE7" si="22">CW8</f>
        <v>137.1</v>
      </c>
      <c r="CX7" s="64">
        <f t="shared" si="22"/>
        <v>140.30000000000001</v>
      </c>
      <c r="CY7" s="64">
        <f t="shared" si="22"/>
        <v>133.30000000000001</v>
      </c>
      <c r="CZ7" s="64">
        <f t="shared" si="22"/>
        <v>150.1</v>
      </c>
      <c r="DA7" s="64">
        <f t="shared" si="22"/>
        <v>84.5</v>
      </c>
      <c r="DB7" s="64">
        <f t="shared" si="22"/>
        <v>84.4</v>
      </c>
      <c r="DC7" s="64">
        <f t="shared" si="22"/>
        <v>84.6</v>
      </c>
      <c r="DD7" s="64">
        <f t="shared" si="22"/>
        <v>85.6</v>
      </c>
      <c r="DE7" s="64">
        <f t="shared" si="22"/>
        <v>86.5</v>
      </c>
      <c r="DF7" s="64"/>
      <c r="DG7" s="64">
        <f>DG8</f>
        <v>16.8</v>
      </c>
      <c r="DH7" s="64">
        <f t="shared" ref="DH7:DP7" si="23">DH8</f>
        <v>18.600000000000001</v>
      </c>
      <c r="DI7" s="64">
        <f t="shared" si="23"/>
        <v>19.2</v>
      </c>
      <c r="DJ7" s="64">
        <f t="shared" si="23"/>
        <v>16.2</v>
      </c>
      <c r="DK7" s="64">
        <f t="shared" si="23"/>
        <v>9.6</v>
      </c>
      <c r="DL7" s="64">
        <f t="shared" si="23"/>
        <v>9.9</v>
      </c>
      <c r="DM7" s="64">
        <f t="shared" si="23"/>
        <v>9</v>
      </c>
      <c r="DN7" s="64">
        <f t="shared" si="23"/>
        <v>8.4</v>
      </c>
      <c r="DO7" s="64">
        <f t="shared" si="23"/>
        <v>8.1</v>
      </c>
      <c r="DP7" s="64">
        <f t="shared" si="23"/>
        <v>8.1</v>
      </c>
      <c r="DQ7" s="64"/>
      <c r="DR7" s="64">
        <f>DR8</f>
        <v>72.5</v>
      </c>
      <c r="DS7" s="64">
        <f t="shared" ref="DS7:EA7" si="24">DS8</f>
        <v>74.8</v>
      </c>
      <c r="DT7" s="64">
        <f t="shared" si="24"/>
        <v>76.5</v>
      </c>
      <c r="DU7" s="64">
        <f t="shared" si="24"/>
        <v>77.900000000000006</v>
      </c>
      <c r="DV7" s="64">
        <f t="shared" si="24"/>
        <v>79.400000000000006</v>
      </c>
      <c r="DW7" s="64">
        <f t="shared" si="24"/>
        <v>39</v>
      </c>
      <c r="DX7" s="64">
        <f t="shared" si="24"/>
        <v>43.7</v>
      </c>
      <c r="DY7" s="64">
        <f t="shared" si="24"/>
        <v>44.3</v>
      </c>
      <c r="DZ7" s="64">
        <f t="shared" si="24"/>
        <v>46.7</v>
      </c>
      <c r="EA7" s="64">
        <f t="shared" si="24"/>
        <v>48.4</v>
      </c>
      <c r="EB7" s="64"/>
      <c r="EC7" s="64">
        <f>EC8</f>
        <v>72.099999999999994</v>
      </c>
      <c r="ED7" s="64">
        <f t="shared" ref="ED7:EL7" si="25">ED8</f>
        <v>64.099999999999994</v>
      </c>
      <c r="EE7" s="64">
        <f t="shared" si="25"/>
        <v>64.8</v>
      </c>
      <c r="EF7" s="64">
        <f t="shared" si="25"/>
        <v>67.599999999999994</v>
      </c>
      <c r="EG7" s="64">
        <f t="shared" si="25"/>
        <v>69.8</v>
      </c>
      <c r="EH7" s="64">
        <f t="shared" si="25"/>
        <v>52.4</v>
      </c>
      <c r="EI7" s="64">
        <f t="shared" si="25"/>
        <v>59.8</v>
      </c>
      <c r="EJ7" s="64">
        <f t="shared" si="25"/>
        <v>61.8</v>
      </c>
      <c r="EK7" s="64">
        <f t="shared" si="25"/>
        <v>66.3</v>
      </c>
      <c r="EL7" s="64">
        <f t="shared" si="25"/>
        <v>70</v>
      </c>
      <c r="EM7" s="64"/>
      <c r="EN7" s="65">
        <f>EN8</f>
        <v>20515558</v>
      </c>
      <c r="EO7" s="65">
        <f t="shared" ref="EO7:EW7" si="26">EO8</f>
        <v>19612583</v>
      </c>
      <c r="EP7" s="65">
        <f t="shared" si="26"/>
        <v>21099161</v>
      </c>
      <c r="EQ7" s="65">
        <f t="shared" si="26"/>
        <v>21211573</v>
      </c>
      <c r="ER7" s="65">
        <f t="shared" si="26"/>
        <v>21371454</v>
      </c>
      <c r="ES7" s="65">
        <f t="shared" si="26"/>
        <v>23558262</v>
      </c>
      <c r="ET7" s="65">
        <f t="shared" si="26"/>
        <v>24879291</v>
      </c>
      <c r="EU7" s="65">
        <f t="shared" si="26"/>
        <v>26363375</v>
      </c>
      <c r="EV7" s="65">
        <f t="shared" si="26"/>
        <v>26996532</v>
      </c>
      <c r="EW7" s="65">
        <f t="shared" si="26"/>
        <v>27577179</v>
      </c>
      <c r="EX7" s="65"/>
    </row>
    <row r="8" spans="1:154" s="66" customFormat="1" x14ac:dyDescent="0.2">
      <c r="A8" s="47"/>
      <c r="B8" s="67">
        <v>2017</v>
      </c>
      <c r="C8" s="67">
        <v>70009</v>
      </c>
      <c r="D8" s="67">
        <v>46</v>
      </c>
      <c r="E8" s="67">
        <v>6</v>
      </c>
      <c r="F8" s="67">
        <v>0</v>
      </c>
      <c r="G8" s="67">
        <v>9</v>
      </c>
      <c r="H8" s="67" t="s">
        <v>128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7" t="s">
        <v>134</v>
      </c>
      <c r="P8" s="67" t="s">
        <v>135</v>
      </c>
      <c r="Q8" s="68">
        <v>3</v>
      </c>
      <c r="R8" s="67" t="s">
        <v>136</v>
      </c>
      <c r="S8" s="67" t="s">
        <v>136</v>
      </c>
      <c r="T8" s="67" t="s">
        <v>136</v>
      </c>
      <c r="U8" s="68">
        <v>1919680</v>
      </c>
      <c r="V8" s="68">
        <v>13431</v>
      </c>
      <c r="W8" s="67" t="s">
        <v>137</v>
      </c>
      <c r="X8" s="69" t="s">
        <v>138</v>
      </c>
      <c r="Y8" s="68" t="s">
        <v>136</v>
      </c>
      <c r="Z8" s="68" t="s">
        <v>136</v>
      </c>
      <c r="AA8" s="68" t="s">
        <v>136</v>
      </c>
      <c r="AB8" s="68">
        <v>196</v>
      </c>
      <c r="AC8" s="68" t="s">
        <v>136</v>
      </c>
      <c r="AD8" s="68">
        <v>196</v>
      </c>
      <c r="AE8" s="68" t="s">
        <v>136</v>
      </c>
      <c r="AF8" s="68" t="s">
        <v>136</v>
      </c>
      <c r="AG8" s="68" t="s">
        <v>136</v>
      </c>
      <c r="AH8" s="70">
        <v>102.3</v>
      </c>
      <c r="AI8" s="70">
        <v>111.3</v>
      </c>
      <c r="AJ8" s="70">
        <v>103</v>
      </c>
      <c r="AK8" s="70">
        <v>125.4</v>
      </c>
      <c r="AL8" s="70">
        <v>113.3</v>
      </c>
      <c r="AM8" s="70">
        <v>100</v>
      </c>
      <c r="AN8" s="70">
        <v>101.3</v>
      </c>
      <c r="AO8" s="70">
        <v>101.1</v>
      </c>
      <c r="AP8" s="70">
        <v>101.2</v>
      </c>
      <c r="AQ8" s="70">
        <v>100.9</v>
      </c>
      <c r="AR8" s="70">
        <v>98.5</v>
      </c>
      <c r="AS8" s="70">
        <v>55.8</v>
      </c>
      <c r="AT8" s="70">
        <v>50.9</v>
      </c>
      <c r="AU8" s="70">
        <v>53.3</v>
      </c>
      <c r="AV8" s="70">
        <v>55.4</v>
      </c>
      <c r="AW8" s="70">
        <v>50.5</v>
      </c>
      <c r="AX8" s="70">
        <v>69.599999999999994</v>
      </c>
      <c r="AY8" s="70">
        <v>69.099999999999994</v>
      </c>
      <c r="AZ8" s="70">
        <v>69.8</v>
      </c>
      <c r="BA8" s="70">
        <v>69.400000000000006</v>
      </c>
      <c r="BB8" s="70">
        <v>68.900000000000006</v>
      </c>
      <c r="BC8" s="70">
        <v>89.7</v>
      </c>
      <c r="BD8" s="71">
        <v>172.1</v>
      </c>
      <c r="BE8" s="71">
        <v>214.7</v>
      </c>
      <c r="BF8" s="71">
        <v>164.9</v>
      </c>
      <c r="BG8" s="71">
        <v>157.9</v>
      </c>
      <c r="BH8" s="71">
        <v>162.4</v>
      </c>
      <c r="BI8" s="71">
        <v>153.30000000000001</v>
      </c>
      <c r="BJ8" s="71">
        <v>145.30000000000001</v>
      </c>
      <c r="BK8" s="71">
        <v>184.4</v>
      </c>
      <c r="BL8" s="71">
        <v>163.19999999999999</v>
      </c>
      <c r="BM8" s="71">
        <v>179</v>
      </c>
      <c r="BN8" s="71">
        <v>64.7</v>
      </c>
      <c r="BO8" s="70">
        <v>65.3</v>
      </c>
      <c r="BP8" s="70">
        <v>62.1</v>
      </c>
      <c r="BQ8" s="70">
        <v>78.599999999999994</v>
      </c>
      <c r="BR8" s="70">
        <v>78.599999999999994</v>
      </c>
      <c r="BS8" s="70">
        <v>73</v>
      </c>
      <c r="BT8" s="70">
        <v>74.2</v>
      </c>
      <c r="BU8" s="70">
        <v>73.599999999999994</v>
      </c>
      <c r="BV8" s="70">
        <v>74.8</v>
      </c>
      <c r="BW8" s="70">
        <v>73.400000000000006</v>
      </c>
      <c r="BX8" s="70">
        <v>72.3</v>
      </c>
      <c r="BY8" s="70">
        <v>74.8</v>
      </c>
      <c r="BZ8" s="71">
        <v>13992</v>
      </c>
      <c r="CA8" s="71">
        <v>14264</v>
      </c>
      <c r="CB8" s="71">
        <v>14343</v>
      </c>
      <c r="CC8" s="71">
        <v>15445</v>
      </c>
      <c r="CD8" s="71">
        <v>16815</v>
      </c>
      <c r="CE8" s="71">
        <v>18742</v>
      </c>
      <c r="CF8" s="71">
        <v>19795</v>
      </c>
      <c r="CG8" s="71">
        <v>20395</v>
      </c>
      <c r="CH8" s="71">
        <v>20681</v>
      </c>
      <c r="CI8" s="71">
        <v>21037</v>
      </c>
      <c r="CJ8" s="70">
        <v>50718</v>
      </c>
      <c r="CK8" s="71">
        <v>11678</v>
      </c>
      <c r="CL8" s="71">
        <v>12046</v>
      </c>
      <c r="CM8" s="71">
        <v>12438</v>
      </c>
      <c r="CN8" s="71">
        <v>11191</v>
      </c>
      <c r="CO8" s="71">
        <v>7497</v>
      </c>
      <c r="CP8" s="71">
        <v>8812</v>
      </c>
      <c r="CQ8" s="71">
        <v>8588</v>
      </c>
      <c r="CR8" s="71">
        <v>8536</v>
      </c>
      <c r="CS8" s="71">
        <v>8502</v>
      </c>
      <c r="CT8" s="71">
        <v>8542</v>
      </c>
      <c r="CU8" s="70">
        <v>14202</v>
      </c>
      <c r="CV8" s="71">
        <v>130.5</v>
      </c>
      <c r="CW8" s="71">
        <v>137.1</v>
      </c>
      <c r="CX8" s="71">
        <v>140.30000000000001</v>
      </c>
      <c r="CY8" s="71">
        <v>133.30000000000001</v>
      </c>
      <c r="CZ8" s="71">
        <v>150.1</v>
      </c>
      <c r="DA8" s="71">
        <v>84.5</v>
      </c>
      <c r="DB8" s="71">
        <v>84.4</v>
      </c>
      <c r="DC8" s="71">
        <v>84.6</v>
      </c>
      <c r="DD8" s="71">
        <v>85.6</v>
      </c>
      <c r="DE8" s="71">
        <v>86.5</v>
      </c>
      <c r="DF8" s="71">
        <v>55</v>
      </c>
      <c r="DG8" s="71">
        <v>16.8</v>
      </c>
      <c r="DH8" s="71">
        <v>18.600000000000001</v>
      </c>
      <c r="DI8" s="71">
        <v>19.2</v>
      </c>
      <c r="DJ8" s="71">
        <v>16.2</v>
      </c>
      <c r="DK8" s="71">
        <v>9.6</v>
      </c>
      <c r="DL8" s="71">
        <v>9.9</v>
      </c>
      <c r="DM8" s="71">
        <v>9</v>
      </c>
      <c r="DN8" s="71">
        <v>8.4</v>
      </c>
      <c r="DO8" s="71">
        <v>8.1</v>
      </c>
      <c r="DP8" s="71">
        <v>8.1</v>
      </c>
      <c r="DQ8" s="71">
        <v>24.3</v>
      </c>
      <c r="DR8" s="70">
        <v>72.5</v>
      </c>
      <c r="DS8" s="70">
        <v>74.8</v>
      </c>
      <c r="DT8" s="70">
        <v>76.5</v>
      </c>
      <c r="DU8" s="70">
        <v>77.900000000000006</v>
      </c>
      <c r="DV8" s="70">
        <v>79.400000000000006</v>
      </c>
      <c r="DW8" s="70">
        <v>39</v>
      </c>
      <c r="DX8" s="70">
        <v>43.7</v>
      </c>
      <c r="DY8" s="70">
        <v>44.3</v>
      </c>
      <c r="DZ8" s="70">
        <v>46.7</v>
      </c>
      <c r="EA8" s="70">
        <v>48.4</v>
      </c>
      <c r="EB8" s="70">
        <v>51.6</v>
      </c>
      <c r="EC8" s="70">
        <v>72.099999999999994</v>
      </c>
      <c r="ED8" s="70">
        <v>64.099999999999994</v>
      </c>
      <c r="EE8" s="70">
        <v>64.8</v>
      </c>
      <c r="EF8" s="70">
        <v>67.599999999999994</v>
      </c>
      <c r="EG8" s="70">
        <v>69.8</v>
      </c>
      <c r="EH8" s="70">
        <v>52.4</v>
      </c>
      <c r="EI8" s="70">
        <v>59.8</v>
      </c>
      <c r="EJ8" s="70">
        <v>61.8</v>
      </c>
      <c r="EK8" s="70">
        <v>66.3</v>
      </c>
      <c r="EL8" s="70">
        <v>70</v>
      </c>
      <c r="EM8" s="70">
        <v>67.599999999999994</v>
      </c>
      <c r="EN8" s="71">
        <v>20515558</v>
      </c>
      <c r="EO8" s="71">
        <v>19612583</v>
      </c>
      <c r="EP8" s="71">
        <v>21099161</v>
      </c>
      <c r="EQ8" s="71">
        <v>21211573</v>
      </c>
      <c r="ER8" s="71">
        <v>21371454</v>
      </c>
      <c r="ES8" s="71">
        <v>23558262</v>
      </c>
      <c r="ET8" s="71">
        <v>24879291</v>
      </c>
      <c r="EU8" s="71">
        <v>26363375</v>
      </c>
      <c r="EV8" s="71">
        <v>26996532</v>
      </c>
      <c r="EW8" s="71">
        <v>27577179</v>
      </c>
      <c r="EX8" s="71">
        <v>45442498</v>
      </c>
    </row>
    <row r="9" spans="1:154" x14ac:dyDescent="0.2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 x14ac:dyDescent="0.2">
      <c r="A10" s="76"/>
      <c r="B10" s="76" t="s">
        <v>139</v>
      </c>
      <c r="C10" s="76" t="s">
        <v>140</v>
      </c>
      <c r="D10" s="76" t="s">
        <v>141</v>
      </c>
      <c r="E10" s="76" t="s">
        <v>142</v>
      </c>
      <c r="F10" s="76" t="s">
        <v>143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 x14ac:dyDescent="0.2">
      <c r="A11" s="76" t="s">
        <v>144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 x14ac:dyDescent="0.2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 x14ac:dyDescent="0.2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 x14ac:dyDescent="0.2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 x14ac:dyDescent="0.2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 x14ac:dyDescent="0.2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 x14ac:dyDescent="0.2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 x14ac:dyDescent="0.2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 x14ac:dyDescent="0.2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 x14ac:dyDescent="0.2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2018-12-07T10:40:45Z</dcterms:created>
  <dcterms:modified xsi:type="dcterms:W3CDTF">2019-02-01T13:02:30Z</dcterms:modified>
  <cp:category/>
</cp:coreProperties>
</file>