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7FC342\share\21課内共通\11 決算\H30年度（H29年度分）会計決算一式\07経営比較分析表\310121 提出\"/>
    </mc:Choice>
  </mc:AlternateContent>
  <workbookProtection workbookAlgorithmName="SHA-512" workbookHashValue="kxF+Y/KkJwzBsO2a/Ut/iQSlpCX4xw/SMgw/lvtpJDWBT6ib2UCc3QP5Y9GmM3IeUDqEQjBkpJF2sfqqyqcpHg==" workbookSaltValue="u1XtL8KVdEBmyW9Uph5t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<sst xmlns="http://schemas.openxmlformats.org/spreadsheetml/2006/main" count="240" uniqueCount="126">
  <si>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</si>
  <si>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</si>
  <si>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</si>
  <si>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</si>
  <si>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</si>
  <si>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</si>
  <si>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</si>
  <si>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</si>
  <si>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</si>
  <si>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</si>
  <si>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</si>
  <si>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</si>
  <si>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</si>
  <si>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</si>
  <si>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</si>
  <si>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</si>
  <si>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</si>
  <si>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</si>
  <si>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</si>
  <si>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</si>
  <si>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</si>
  <si>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</si>
  <si>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</si>
  <si>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</si>
  <si>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</si>
  <si>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</si>
  <si>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</si>
  <si>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</si>
  <si>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</si>
  <si>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</si>
  <si>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</si>
  <si>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</si>
  <si>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</si>
  <si>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</si>
  <si>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</si>
  <si>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</si>
  <si>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</si>
  <si>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</si>
  <si>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</si>
  <si>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</si>
  <si>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</si>
  <si>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</si>
  <si>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</si>
  <si>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</si>
  <si>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</si>
  <si>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</si>
  <si>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</si>
  <si>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</si>
  <si>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</si>
  <si>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</si>
  <si>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</si>
  <si>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</si>
  <si>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</si>
  <si>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</si>
  <si>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</si>
  <si>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</si>
  <si>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</si>
  <si>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</si>
  <si>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</si>
  <si>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</si>
  <si>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</si>
  <si>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</si>
  <si>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</si>
  <si>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</si>
  <si>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</si>
  <si>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</si>
  <si>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</si>
  <si>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</si>
  <si>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</si>
  <si>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</si>
  <si>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</si>
  <si>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</si>
  <si>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</si>
  <si>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</si>
  <si>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</si>
  <si>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</si>
  <si>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</si>
  <si>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</si>
  <si>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</si>
  <si>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</si>
  <si>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</si>
  <si>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</si>
  <si>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</si>
  <si>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</si>
  <si>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</si>
  <si>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</si>
  <si>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</si>
  <si>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</si>
  <si>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</si>
  <si>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</si>
  <si>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</si>
  <si>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</si>
  <si>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</si>
  <si>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</si>
  <si>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</si>
  <si>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</si>
  <si>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</si>
  <si>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</si>
  <si>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</si>
  <si>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</si>
  <si>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</si>
  <si>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</si>
  <si>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</si>
  <si>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</si>
  <si>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</si>
  <si>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</si>
  <si>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</si>
  <si>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</si>
  <si>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</si>
  <si>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</si>
  <si>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</si>
  <si>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</si>
  <si>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</si>
  <si>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</si>
  <si>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</si>
  <si>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</si>
  <si>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</si>
  <si>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</si>
  <si>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</si>
  <si>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</si>
  <si>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</si>
  <si>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</si>
  <si>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</si>
  <si>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・管渠改善率については、管渠の更新時期が到来していないため、低い数値となっており、類似団体と比較しても同様の数値となっている。</t>
  </si>
  <si>
    <t>・経営面の問題としては、公共下水道整備が完了していないことと接続率の低さがあり、それが各数値に大きな影響を与えていると考えられる。関係市町村と協力して計画的に公共下水道整備を進めるとともに、行政部門との連携を図って市町村への支援を充実させることで、接続率の向上につなげて有収水量を増加させる必要がある。
また、資本費回収に向けて取り組んでいく必要がある。
・管渠については、将来の更新時期の到来を見据え長寿命化計画により更新事業費の平準化を図っていく必要がある。
・経営戦略について、今後の策定に向けて経営分析を踏まえた取組方針等の検討を進めていく必要がある。</t>
  </si>
  <si>
    <t>・収益的収支比率については、100％を下回っているが、総収益には地方債償還金の財源である一般会計繰入金等が含まれておらず、これらを考慮すれば収支はほぼ100％となり均衡している。
・企業債残高対事業規模比率については、類似団体と比較すると大きく上回っているが、要因としては
（１）６処理区のうち２処理区において、協定に基づいて市町村に維持管理委託をしていることから料金収入が当団体に入ってこないことや、供用開始からあまり年数が経っておらず償還が進んでいないこと
（２）全処理区において資本費回収ができていないこと
などがあげられる。
　なお、建設が一段落したことから、今後は償還が進むにつれて比率は減少していく見込みである。
・汚水処理原価については、類似団体と比較して３０円程度高くなっている。また、施設利用率については類似団体と比較して１０％以上低く、水洗化率も１００％には到達せず類似団体よりも低い状況にある。これは主に一部処理区において、供用開始からあまり年数がたっておらず、市町村が実施する公共下水道の整備がすべて終わっていないことや接続率が低い状況にあることが要因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</si>
</sst>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0.08</c:v>
                </c:pt>
                <c:pt idx="1">
                  <c:v>0.05</c:v>
                </c:pt>
                <c:pt idx="2" formatCode="#,##0.00;&quot;△&quot;#,##0.00">
                  <c:v>0</c:v>
                </c:pt>
                <c:pt idx="3">
                  <c:v>0.02</c:v>
                </c:pt>
                <c:pt idx="4">
                  <c:v>7.0000000000000007E-2</c:v>
                </c:pt>
              </c:numCache>
            </c:numRef>
          </c:val>
          <c:extLst>
            <c:ext xmlns:c16="http://schemas.microsoft.com/office/drawing/2014/chart" uri="{C3380CC4-5D6E-409C-BE32-E72D297353CC}">
              <c16:uniqueId val="{00000000-58BE-4935-9CB6-F68715469B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c:ext xmlns:c16="http://schemas.microsoft.com/office/drawing/2014/chart" uri="{C3380CC4-5D6E-409C-BE32-E72D297353CC}">
              <c16:uniqueId val="{00000001-58BE-4935-9CB6-F68715469B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48.22</c:v>
                </c:pt>
                <c:pt idx="1">
                  <c:v>49.14</c:v>
                </c:pt>
                <c:pt idx="2">
                  <c:v>51.16</c:v>
                </c:pt>
                <c:pt idx="3">
                  <c:v>52.11</c:v>
                </c:pt>
                <c:pt idx="4">
                  <c:v>53.4</c:v>
                </c:pt>
              </c:numCache>
            </c:numRef>
          </c:val>
          <c:extLst>
            <c:ext xmlns:c16="http://schemas.microsoft.com/office/drawing/2014/chart" uri="{C3380CC4-5D6E-409C-BE32-E72D297353CC}">
              <c16:uniqueId val="{00000000-B582-4CF2-AAC5-481DBA5022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c:ext xmlns:c16="http://schemas.microsoft.com/office/drawing/2014/chart" uri="{C3380CC4-5D6E-409C-BE32-E72D297353CC}">
              <c16:uniqueId val="{00000001-B582-4CF2-AAC5-481DBA5022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84.36</c:v>
                </c:pt>
                <c:pt idx="1">
                  <c:v>85.68</c:v>
                </c:pt>
                <c:pt idx="2">
                  <c:v>85.75</c:v>
                </c:pt>
                <c:pt idx="3">
                  <c:v>85.39</c:v>
                </c:pt>
                <c:pt idx="4">
                  <c:v>85.76</c:v>
                </c:pt>
              </c:numCache>
            </c:numRef>
          </c:val>
          <c:extLst>
            <c:ext xmlns:c16="http://schemas.microsoft.com/office/drawing/2014/chart" uri="{C3380CC4-5D6E-409C-BE32-E72D297353CC}">
              <c16:uniqueId val="{00000000-367F-4424-A3C2-3FD958BC21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c:ext xmlns:c16="http://schemas.microsoft.com/office/drawing/2014/chart" uri="{C3380CC4-5D6E-409C-BE32-E72D297353CC}">
              <c16:uniqueId val="{00000001-367F-4424-A3C2-3FD958BC21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72.8</c:v>
                </c:pt>
                <c:pt idx="1">
                  <c:v>72.930000000000007</c:v>
                </c:pt>
                <c:pt idx="2">
                  <c:v>70.92</c:v>
                </c:pt>
                <c:pt idx="3">
                  <c:v>71.55</c:v>
                </c:pt>
                <c:pt idx="4">
                  <c:v>69.38</c:v>
                </c:pt>
              </c:numCache>
            </c:numRef>
          </c:val>
          <c:extLst>
            <c:ext xmlns:c16="http://schemas.microsoft.com/office/drawing/2014/chart" uri="{C3380CC4-5D6E-409C-BE32-E72D297353CC}">
              <c16:uniqueId val="{00000000-9D82-48BE-A3DB-549806D2B1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2-48BE-A3DB-549806D2B1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40-42FF-A991-C1349FB638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0-42FF-A991-C1349FB638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2-4C35-993E-17E1918346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2-4C35-993E-17E1918346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0-44A5-B905-01A75903FB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0-44A5-B905-01A75903FB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C7-4C4B-A160-115A8CA864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C7-4C4B-A160-115A8CA864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596.79</c:v>
                </c:pt>
                <c:pt idx="1">
                  <c:v>566.91999999999996</c:v>
                </c:pt>
                <c:pt idx="2">
                  <c:v>502.52</c:v>
                </c:pt>
                <c:pt idx="3">
                  <c:v>495.88</c:v>
                </c:pt>
                <c:pt idx="4">
                  <c:v>457.21</c:v>
                </c:pt>
              </c:numCache>
            </c:numRef>
          </c:val>
          <c:extLst>
            <c:ext xmlns:c16="http://schemas.microsoft.com/office/drawing/2014/chart" uri="{C3380CC4-5D6E-409C-BE32-E72D297353CC}">
              <c16:uniqueId val="{00000000-9AC4-4A86-A84A-CBFAB23910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c:ext xmlns:c16="http://schemas.microsoft.com/office/drawing/2014/chart" uri="{C3380CC4-5D6E-409C-BE32-E72D297353CC}">
              <c16:uniqueId val="{00000001-9AC4-4A86-A84A-CBFAB23910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2C-4841-BC40-C61D051350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2C-4841-BC40-C61D051350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94.09</c:v>
                </c:pt>
                <c:pt idx="1">
                  <c:v>100.6</c:v>
                </c:pt>
                <c:pt idx="2">
                  <c:v>97.5</c:v>
                </c:pt>
                <c:pt idx="3">
                  <c:v>87.96</c:v>
                </c:pt>
                <c:pt idx="4">
                  <c:v>88.31</c:v>
                </c:pt>
              </c:numCache>
            </c:numRef>
          </c:val>
          <c:extLst>
            <c:ext xmlns:c16="http://schemas.microsoft.com/office/drawing/2014/chart" uri="{C3380CC4-5D6E-409C-BE32-E72D297353CC}">
              <c16:uniqueId val="{00000000-EDB8-4B49-A951-20ABB1DF34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c:ext xmlns:c16="http://schemas.microsoft.com/office/drawing/2014/chart" uri="{C3380CC4-5D6E-409C-BE32-E72D297353CC}">
              <c16:uniqueId val="{00000001-EDB8-4B49-A951-20ABB1DF34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1990584</v>
      </c>
      <c r="AM8" s="68"/>
      <c r="AN8" s="68"/>
      <c r="AO8" s="68"/>
      <c r="AP8" s="68"/>
      <c r="AQ8" s="68"/>
      <c r="AR8" s="68"/>
      <c r="AS8" s="68"/>
      <c r="AT8" s="67">
        <f>データ!T6</f>
        <v>6362.28</v>
      </c>
      <c r="AU8" s="67"/>
      <c r="AV8" s="67"/>
      <c r="AW8" s="67"/>
      <c r="AX8" s="67"/>
      <c r="AY8" s="67"/>
      <c r="AZ8" s="67"/>
      <c r="BA8" s="67"/>
      <c r="BB8" s="67">
        <f>データ!U6</f>
        <v>312.87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35.96</v>
      </c>
      <c r="Q10" s="67"/>
      <c r="R10" s="67"/>
      <c r="S10" s="67"/>
      <c r="T10" s="67"/>
      <c r="U10" s="67"/>
      <c r="V10" s="67"/>
      <c r="W10" s="67">
        <f>データ!Q6</f>
        <v>86.25</v>
      </c>
      <c r="X10" s="67"/>
      <c r="Y10" s="67"/>
      <c r="Z10" s="67"/>
      <c r="AA10" s="67"/>
      <c r="AB10" s="67"/>
      <c r="AC10" s="67"/>
      <c r="AD10" s="68">
        <f>データ!R6</f>
        <v>0</v>
      </c>
      <c r="AE10" s="68"/>
      <c r="AF10" s="68"/>
      <c r="AG10" s="68"/>
      <c r="AH10" s="68"/>
      <c r="AI10" s="68"/>
      <c r="AJ10" s="68"/>
      <c r="AK10" s="2"/>
      <c r="AL10" s="68">
        <f>データ!V6</f>
        <v>646713</v>
      </c>
      <c r="AM10" s="68"/>
      <c r="AN10" s="68"/>
      <c r="AO10" s="68"/>
      <c r="AP10" s="68"/>
      <c r="AQ10" s="68"/>
      <c r="AR10" s="68"/>
      <c r="AS10" s="68"/>
      <c r="AT10" s="67">
        <f>データ!W6</f>
        <v>178.13</v>
      </c>
      <c r="AU10" s="67"/>
      <c r="AV10" s="67"/>
      <c r="AW10" s="67"/>
      <c r="AX10" s="67"/>
      <c r="AY10" s="67"/>
      <c r="AZ10" s="67"/>
      <c r="BA10" s="67"/>
      <c r="BB10" s="67">
        <f>データ!X6</f>
        <v>3630.57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55</v>
      </c>
      <c r="N86" s="25" t="s">
        <v>56</v>
      </c>
      <c r="O86" s="25" t="str">
        <f>データ!EO6</f>
        <v>【0.17】</v>
      </c>
    </row>
  </sheetData>
  <sheetProtection algorithmName="SHA-512" hashValue="bkHWY5bBa29c+INGkSgICLEPT7ePQUZxaYUc4fYiWCJG0fXfvaocHSQcfKzoCN0PoeHr5zic2uLV6SMtiaNRLQ==" saltValue="L1CTsNL9+fqSoqrVIOAvl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100005</v>
      </c>
      <c r="D6" s="32">
        <f t="shared" si="3"/>
        <v>47</v>
      </c>
      <c r="E6" s="32">
        <f t="shared" si="3"/>
        <v>17</v>
      </c>
      <c r="F6" s="32">
        <f t="shared" si="3"/>
        <v>3</v>
      </c>
      <c r="G6" s="32">
        <f t="shared" si="3"/>
        <v>0</v>
      </c>
      <c r="H6" s="32" t="str">
        <f t="shared" si="3"/>
        <v>群馬県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35.96</v>
      </c>
      <c r="Q6" s="33">
        <f t="shared" si="3"/>
        <v>86.25</v>
      </c>
      <c r="R6" s="33">
        <f t="shared" si="3"/>
        <v>0</v>
      </c>
      <c r="S6" s="33">
        <f t="shared" si="3"/>
        <v>1990584</v>
      </c>
      <c r="T6" s="33">
        <f t="shared" si="3"/>
        <v>6362.28</v>
      </c>
      <c r="U6" s="33">
        <f t="shared" si="3"/>
        <v>312.87</v>
      </c>
      <c r="V6" s="33">
        <f t="shared" si="3"/>
        <v>646713</v>
      </c>
      <c r="W6" s="33">
        <f t="shared" si="3"/>
        <v>178.13</v>
      </c>
      <c r="X6" s="33">
        <f t="shared" si="3"/>
        <v>3630.57</v>
      </c>
      <c r="Y6" s="34">
        <f>IF(Y7="",NA(),Y7)</f>
        <v>72.8</v>
      </c>
      <c r="Z6" s="34">
        <f t="shared" ref="Z6:AH6" si="4">IF(Z7="",NA(),Z7)</f>
        <v>72.930000000000007</v>
      </c>
      <c r="AA6" s="34">
        <f t="shared" si="4"/>
        <v>70.92</v>
      </c>
      <c r="AB6" s="34">
        <f t="shared" si="4"/>
        <v>71.55</v>
      </c>
      <c r="AC6" s="34">
        <f t="shared" si="4"/>
        <v>69.38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596.79</v>
      </c>
      <c r="BG6" s="34">
        <f t="shared" ref="BG6:BO6" si="7">IF(BG7="",NA(),BG7)</f>
        <v>566.91999999999996</v>
      </c>
      <c r="BH6" s="34">
        <f t="shared" si="7"/>
        <v>502.52</v>
      </c>
      <c r="BI6" s="34">
        <f t="shared" si="7"/>
        <v>495.88</v>
      </c>
      <c r="BJ6" s="34">
        <f t="shared" si="7"/>
        <v>457.21</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94.09</v>
      </c>
      <c r="CC6" s="34">
        <f t="shared" ref="CC6:CK6" si="9">IF(CC7="",NA(),CC7)</f>
        <v>100.6</v>
      </c>
      <c r="CD6" s="34">
        <f t="shared" si="9"/>
        <v>97.5</v>
      </c>
      <c r="CE6" s="34">
        <f t="shared" si="9"/>
        <v>87.96</v>
      </c>
      <c r="CF6" s="34">
        <f t="shared" si="9"/>
        <v>88.31</v>
      </c>
      <c r="CG6" s="34">
        <f t="shared" si="9"/>
        <v>61.27</v>
      </c>
      <c r="CH6" s="34">
        <f t="shared" si="9"/>
        <v>66.680000000000007</v>
      </c>
      <c r="CI6" s="34">
        <f t="shared" si="9"/>
        <v>60.18</v>
      </c>
      <c r="CJ6" s="34">
        <f t="shared" si="9"/>
        <v>58.19</v>
      </c>
      <c r="CK6" s="34">
        <f t="shared" si="9"/>
        <v>56.65</v>
      </c>
      <c r="CL6" s="33" t="str">
        <f>IF(CL7="","",IF(CL7="-","【-】","【"&amp;SUBSTITUTE(TEXT(CL7,"#,##0.00"),"-","△")&amp;"】"))</f>
        <v>【57.73】</v>
      </c>
      <c r="CM6" s="34">
        <f>IF(CM7="",NA(),CM7)</f>
        <v>48.22</v>
      </c>
      <c r="CN6" s="34">
        <f t="shared" ref="CN6:CV6" si="10">IF(CN7="",NA(),CN7)</f>
        <v>49.14</v>
      </c>
      <c r="CO6" s="34">
        <f t="shared" si="10"/>
        <v>51.16</v>
      </c>
      <c r="CP6" s="34">
        <f t="shared" si="10"/>
        <v>52.11</v>
      </c>
      <c r="CQ6" s="34">
        <f t="shared" si="10"/>
        <v>53.4</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84.36</v>
      </c>
      <c r="CY6" s="34">
        <f t="shared" ref="CY6:DG6" si="11">IF(CY7="",NA(),CY7)</f>
        <v>85.68</v>
      </c>
      <c r="CZ6" s="34">
        <f t="shared" si="11"/>
        <v>85.75</v>
      </c>
      <c r="DA6" s="34">
        <f t="shared" si="11"/>
        <v>85.39</v>
      </c>
      <c r="DB6" s="34">
        <f t="shared" si="11"/>
        <v>85.76</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0.08</v>
      </c>
      <c r="EF6" s="34">
        <f t="shared" ref="EF6:EN6" si="14">IF(EF7="",NA(),EF7)</f>
        <v>0.05</v>
      </c>
      <c r="EG6" s="33">
        <f t="shared" si="14"/>
        <v>0</v>
      </c>
      <c r="EH6" s="34">
        <f t="shared" si="14"/>
        <v>0.02</v>
      </c>
      <c r="EI6" s="34">
        <f t="shared" si="14"/>
        <v>7.0000000000000007E-2</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100005</v>
      </c>
      <c r="D7" s="36">
        <v>47</v>
      </c>
      <c r="E7" s="36">
        <v>17</v>
      </c>
      <c r="F7" s="36">
        <v>3</v>
      </c>
      <c r="G7" s="36">
        <v>0</v>
      </c>
      <c r="H7" s="36" t="s">
        <v>110</v>
      </c>
      <c r="I7" s="36" t="s">
        <v>111</v>
      </c>
      <c r="J7" s="36" t="s">
        <v>112</v>
      </c>
      <c r="K7" s="36" t="s">
        <v>113</v>
      </c>
      <c r="L7" s="36" t="s">
        <v>114</v>
      </c>
      <c r="M7" s="36" t="s">
        <v>115</v>
      </c>
      <c r="N7" s="37" t="s">
        <v>116</v>
      </c>
      <c r="O7" s="37" t="s">
        <v>117</v>
      </c>
      <c r="P7" s="37">
        <v>35.96</v>
      </c>
      <c r="Q7" s="37">
        <v>86.25</v>
      </c>
      <c r="R7" s="37">
        <v>0</v>
      </c>
      <c r="S7" s="37">
        <v>1990584</v>
      </c>
      <c r="T7" s="37">
        <v>6362.28</v>
      </c>
      <c r="U7" s="37">
        <v>312.87</v>
      </c>
      <c r="V7" s="37">
        <v>646713</v>
      </c>
      <c r="W7" s="37">
        <v>178.13</v>
      </c>
      <c r="X7" s="37">
        <v>3630.57</v>
      </c>
      <c r="Y7" s="37">
        <v>72.8</v>
      </c>
      <c r="Z7" s="37">
        <v>72.930000000000007</v>
      </c>
      <c r="AA7" s="37">
        <v>70.92</v>
      </c>
      <c r="AB7" s="37">
        <v>71.55</v>
      </c>
      <c r="AC7" s="37">
        <v>69.38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596.79</v>
      </c>
      <c r="BG7" s="37">
        <v>566.91999999999996</v>
      </c>
      <c r="BH7" s="37">
        <v>502.52</v>
      </c>
      <c r="BI7" s="37">
        <v>495.88</v>
      </c>
      <c r="BJ7" s="37">
        <v>457.21</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94.09</v>
      </c>
      <c r="CC7" s="37">
        <v>100.6</v>
      </c>
      <c r="CD7" s="37">
        <v>97.5</v>
      </c>
      <c r="CE7" s="37">
        <v>87.96</v>
      </c>
      <c r="CF7" s="37">
        <v>88.31</v>
      </c>
      <c r="CG7" s="37">
        <v>61.27</v>
      </c>
      <c r="CH7" s="37">
        <v>66.680000000000007</v>
      </c>
      <c r="CI7" s="37">
        <v>60.18</v>
      </c>
      <c r="CJ7" s="37">
        <v>58.19</v>
      </c>
      <c r="CK7" s="37">
        <v>56.65</v>
      </c>
      <c r="CL7" s="37">
        <v>57.73</v>
      </c>
      <c r="CM7" s="37">
        <v>48.22</v>
      </c>
      <c r="CN7" s="37">
        <v>49.14</v>
      </c>
      <c r="CO7" s="37">
        <v>51.16</v>
      </c>
      <c r="CP7" s="37">
        <v>52.11</v>
      </c>
      <c r="CQ7" s="37">
        <v>53.4</v>
      </c>
      <c r="CR7" s="37">
        <v>65.430000000000007</v>
      </c>
      <c r="CS7" s="37">
        <v>64.930000000000007</v>
      </c>
      <c r="CT7" s="37">
        <v>66.02</v>
      </c>
      <c r="CU7" s="37">
        <v>65.900000000000006</v>
      </c>
      <c r="CV7" s="37">
        <v>65.33</v>
      </c>
      <c r="CW7" s="37">
        <v>65.209999999999994</v>
      </c>
      <c r="CX7" s="37">
        <v>84.36</v>
      </c>
      <c r="CY7" s="37">
        <v>85.68</v>
      </c>
      <c r="CZ7" s="37">
        <v>85.75</v>
      </c>
      <c r="DA7" s="37">
        <v>85.39</v>
      </c>
      <c r="DB7" s="37">
        <v>85.76</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0.08</v>
      </c>
      <c r="EF7" s="37">
        <v>0.05</v>
      </c>
      <c r="EG7" s="37">
        <v>0</v>
      </c>
      <c r="EH7" s="37">
        <v>0.02</v>
      </c>
      <c r="EI7" s="37">
        <v>7.0000000000000007E-2</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見城 直紀６５</cp:lastModifiedBy>
  <dcterms:created xsi:type="dcterms:W3CDTF">2018-12-03T09:09:32Z</dcterms:created>
  <dcterms:modified xsi:type="dcterms:W3CDTF">2019-01-21T02:56:02Z</dcterms:modified>
  <cp:category/>
</cp:coreProperties>
</file>