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0.6.14\水道企画課\経営担当\２０１８（Ｈ３０）\12_経営\08_経営分析\総務省経営比較分析表\"/>
    </mc:Choice>
  </mc:AlternateContent>
  <workbookProtection workbookAlgorithmName="SHA-512" workbookHashValue="IGuKIl7oN9o/w8VPvKJEBkByfbRHpKiAv6VzZDUPPIBI6MgoEJMUgD828fESUFSXtCivQPrW5EQMd6Flj+PHgQ==" workbookSaltValue="hWFK74tLCadYkeIuG+Vgpg==" workbookSpinCount="100000" lockStructure="1"/>
  <bookViews>
    <workbookView xWindow="0" yWindow="0" windowWidth="15360" windowHeight="7635" activeTab="0"/>
  </bookViews>
  <sheets>
    <sheet name="法適用_水道事業" sheetId="4" r:id="rId2"/>
    <sheet name="データ" sheetId="5" state="hidden"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<sst xmlns="http://schemas.openxmlformats.org/spreadsheetml/2006/main" count="232" uniqueCount="120">
  <si>
    <t>経営比較分析表（平成29年度決算）</t>
  </si>
  <si>
    <t>業務名</t>
    <rPh sb="2" eb="3">
      <t>メイ</t>
    </rPh>
    <phoneticPr fontId="4"/>
  </si>
  <si>
    <t>業種名</t>
    <rPh sb="2" eb="3">
      <t>メイ</t>
    </rPh>
    <phoneticPr fontId="4"/>
  </si>
  <si>
    <t>事業名</t>
  </si>
  <si>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</si>
  <si>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</si>
  <si>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</si>
  <si>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</si>
  <si>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</si>
  <si>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4"/>
  </si>
  <si>
    <t>■</t>
  </si>
  <si>
    <t>当該団体値（当該値）</t>
    <rPh sb="2" eb="4">
      <t>ダンタイ</t>
    </rPh>
    <phoneticPr fontId="4"/>
  </si>
  <si>
    <t>資金不足比率(％)</t>
  </si>
  <si>
    <t>自己資本構成比率(％)</t>
  </si>
  <si>
    <t>普及率(％)</t>
  </si>
  <si>
    <r>
      <t>1か月20ｍ</t>
    </r>
    <r>
      <rPr>
        <b/>
        <vertAlign val="superscript"/>
        <sz val="12"/>
        <color theme="1"/>
        <rFont val="ＭＳ ゴシック"/>
        <family val="3"/>
        <charset val="128"/>
      </rPr>
      <t>3</t>
    </r>
    <r>
      <rPr>
        <b/>
        <sz val="11"/>
        <color theme="1"/>
        <rFont val="ＭＳ ゴシック"/>
        <family val="3"/>
        <charset val="128"/>
      </rPr>
      <t>当たり家庭料金(円)</t>
    </r>
  </si>
  <si>
    <t>現在給水人口(人)</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</si>
  <si>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</si>
  <si>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</si>
  <si>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</si>
  <si>
    <t>類似団体平均値（平均値）</t>
  </si>
  <si>
    <t>【】</t>
  </si>
  <si>
    <t>平成29年度全国平均</t>
  </si>
  <si>
    <t>分析欄</t>
    <rPh sb="0" eb="2">
      <t>ブンセキ</t>
    </rPh>
    <rPh sb="2" eb="3">
      <t>ラン</t>
    </rPh>
    <phoneticPr fontId="4"/>
  </si>
  <si>
    <t>1. 経営の健全性・効率性</t>
  </si>
  <si>
    <t>1. 経営の健全性・効率性について</t>
  </si>
  <si>
    <t>「経常損益」</t>
  </si>
  <si>
    <t>「累積欠損」</t>
    <rPh sb="1" eb="3">
      <t>ルイセキ</t>
    </rPh>
    <rPh sb="3" eb="5">
      <t>ケッソン</t>
    </rPh>
    <phoneticPr fontId="4"/>
  </si>
  <si>
    <t>「支払能力」</t>
  </si>
  <si>
    <t>「債務残高」</t>
    <rPh sb="1" eb="3">
      <t>サイム</t>
    </rPh>
    <rPh sb="3" eb="5">
      <t>ザンダカ</t>
    </rPh>
    <phoneticPr fontId="4"/>
  </si>
  <si>
    <t>2. 老朽化の状況について</t>
  </si>
  <si>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</si>
  <si>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</si>
  <si>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</si>
  <si>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</si>
  <si>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</si>
  <si>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</si>
  <si>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</si>
  <si>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</si>
  <si>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</si>
  <si>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</si>
  <si>
    <t>全国平均</t>
    <rPh sb="0" eb="2">
      <t>ゼンコク</t>
    </rPh>
    <rPh sb="2" eb="4">
      <t>ヘイキン</t>
    </rPh>
    <phoneticPr fontId="4"/>
  </si>
  <si>
    <t>1①</t>
  </si>
  <si>
    <t>1②</t>
  </si>
  <si>
    <t>1③</t>
  </si>
  <si>
    <t>1④</t>
  </si>
  <si>
    <t>1⑤</t>
  </si>
  <si>
    <t>1⑥</t>
  </si>
  <si>
    <t>1⑦</t>
  </si>
  <si>
    <t>1⑧</t>
  </si>
  <si>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</si>
  <si>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</si>
  <si>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</si>
  <si>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</si>
  <si>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</si>
  <si>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</si>
  <si>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</si>
  <si>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</si>
  <si>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</si>
  <si>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</si>
  <si>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</si>
  <si>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</si>
  <si>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</si>
  <si>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</si>
  <si>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</si>
  <si>
    <t>中項目</t>
    <rPh sb="0" eb="1">
      <t>チュウ</t>
    </rPh>
    <rPh sb="1" eb="3">
      <t>コウモク</t>
    </rPh>
    <phoneticPr fontId="4"/>
  </si>
  <si>
    <t>①経常収支比率(％)</t>
  </si>
  <si>
    <t>②累積欠損金比率(％)</t>
  </si>
  <si>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</si>
  <si>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</si>
  <si>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</si>
  <si>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</si>
  <si>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</si>
  <si>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</si>
  <si>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</si>
  <si>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</si>
  <si>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</si>
  <si>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</si>
  <si>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</si>
  <si>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</si>
  <si>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</si>
  <si>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</si>
  <si>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</si>
  <si>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</si>
  <si>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</si>
  <si>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</si>
  <si>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</si>
  <si>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</si>
  <si>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</si>
  <si>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</si>
  <si>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</si>
  <si>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</si>
  <si>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</si>
  <si>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</si>
  <si>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</si>
  <si>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</si>
  <si>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</si>
  <si>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</si>
  <si>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</si>
  <si>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</si>
  <si>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</si>
  <si>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</si>
  <si>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</si>
  <si>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</si>
  <si>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</si>
  <si>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</si>
  <si>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</si>
  <si>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</si>
  <si>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</si>
  <si>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</si>
  <si>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</si>
  <si>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</si>
  <si>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</si>
  <si>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</si>
  <si>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</si>
  <si>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</si>
  <si>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</si>
  <si>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100％を超え、平成4年度から26年連続で純利益を計上していることから、本県の経営状況は比較的安定していると言える。平成６年度以降、累積欠損金は発生しておらず「②累積欠損金比率」は0％と健全経営を維持している。
　「③流動比率」は、短期債務に対して十分な支払能力を有しているとされる、概ね200％の水準を確保しており財務状況は良好である。
　「④企業債残高対給水収益比率」は類似団体と同水準であるが、比率は毎年減少している。償還に伴う企業債残高の減少により、企業債残高は施設整備のピークと比例して平成2年度の2,761億円から減少し、平成29年度末では半分以下の1,318億円となった。
　本県は、類似団体の中で給水能力、総送水量が第1位であり、そのスケールメリット等から「⑥給水原価」は低い水準にある。また、「⑤料金回収率」は100％をやや超える水準となっている。このことから、「⑥給水原価」と比較して「供給単価」は適正水準であると言える。
　水需要の減少により「⑦施設利用率」は減少傾向である。耐震化工事完了後、水需要にあわせた施設規模となるよう、施設の更新時期に合わせたダウンサイジングを計画している。
　本県の「⑧有収率」は水道施設を適正に維持管理していることにより概ね100％で安定している。
</t>
    <rPh sb="55" eb="58">
      <t>ヒカクテキ</t>
    </rPh>
    <phoneticPr fontId="4"/>
  </si>
  <si>
    <t xml:space="preserve">　これまでのところ、経営の健全性・効率性はいずれも概ね良好な状況である。企業債残高等の外部負債の削減にも努め、財務内容の健全化が進んでいる。
　しかし、節水型社会や人口減少の進展に伴い、水需要は平成13年度の一日平均送水量186.4万㎥をピークに、平成29年度には172.9万㎥と減少傾向にあり、施設の効率性は低下傾向にある。また、老朽化した施設や管路の更新に伴う建設費用の負担が経営を圧迫することが見込まれる。
　そのため、今後の水需要を見据え、施設規模の最適化（ダウンサイジング）を図ることで、適切な施設利用率を維持し、サービス水準を維持しつつ、効率的な事業運営を行っていく。
　また、引き続き維持管理コストや建設コストの縮減を徹底し、水道施設や管路を適切に維持管理し、健全経営を維持するよう努めていく。
</t>
  </si>
  <si>
    <t>　「①有形固定資産減価償却率」は類似団体と同水準である。水道施設や送水管路などは、古いもので稼働開始後50年が経過しており、償却率は上昇傾向にある。
　「②管路経年化率」は、事業創設時に布設した管路が既に法定耐用年数を経過しており、また、本県の事業開始が比較的早かったことから、類似団体と比べて高い数字となっている。
「③管路更新率」は、0.23％と前年度比で0.01ポイント減少した。管路更新は計画的に実施しているが、完成延長が年度により異なるため、多少の差が生じている。住宅等の密集区域で、いかに効率よく管路更新を進めていくかが課題である。　
　今後、経年化の進む水道施設や送水管路等のアセットマネジメントにより、施設の健全度を適切に評価し、健全経営を維持しながら、効率的かつ計画的に更新等を進めていく。</t>
    <rPh sb="119" eb="121">
      <t>ホンケン</t>
    </rPh>
    <rPh sb="122" eb="124">
      <t>ジギョウ</t>
    </rPh>
    <rPh sb="124" eb="126">
      <t>カイシ</t>
    </rPh>
    <rPh sb="127" eb="130">
      <t>ヒカクテキ</t>
    </rPh>
    <rPh sb="130" eb="131">
      <t>ハヤ</t>
    </rPh>
    <rPh sb="149" eb="151">
      <t>スウジ</t>
    </rPh>
    <rPh sb="193" eb="195">
      <t>カンロ</t>
    </rPh>
    <rPh sb="237" eb="239">
      <t>ジュウタク</t>
    </rPh>
    <rPh sb="239" eb="240">
      <t>トウ</t>
    </rPh>
    <rPh sb="241" eb="243">
      <t>ミッシュウ</t>
    </rPh>
    <rPh sb="243" eb="245">
      <t>クイキ</t>
    </rPh>
    <rPh sb="259" eb="26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</si>
</sst>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2"/>
    </font>
  </fonts>
  <fills count="6">
    <fill>
      <patternFill/>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
        <bgColor indexed="64"/>
      </patternFill>
    </fill>
    <fill>
      <patternFill patternType="solid">
        <fgColor rgb="FFFCD5B4"/>
        <bgColor indexed="64"/>
      </patternFill>
    </fill>
  </fills>
  <borders count="16">
    <border>
      <left/>
      <right/>
      <top/>
      <bottom/>
      <diagonal/>
    </border>
    <border>
      <left style="thin">
        <color auto="1"/>
      </left>
      <right/>
      <top style="thin">
        <color auto="1"/>
      </top>
      <bottom/>
    </border>
    <border>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style="thin">
        <color auto="1"/>
      </left>
      <right/>
      <top/>
      <bottom/>
    </border>
    <border>
      <left style="thin">
        <color auto="1"/>
      </left>
      <right/>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cellStyleXfs>
  <cellXfs count="94">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3" fillId="0" borderId="0" xfId="0" applyFont="1" applyBorder="1" applyAlignment="1">
      <alignment horizontal="center" vertical="center"/>
    </xf>
    <xf numFmtId="0" fontId="15" fillId="0" borderId="0" xfId="0" applyFont="1" applyAlignment="1">
      <alignment vertical="center"/>
    </xf>
    <xf numFmtId="0" fontId="2" fillId="0" borderId="0" xfId="0" applyFont="1" applyAlignment="1" applyProtection="1">
      <alignment vertical="center"/>
      <protection hidden="1"/>
    </xf>
    <xf numFmtId="0" fontId="2" fillId="0" borderId="0" xfId="0" applyFont="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0" fillId="3" borderId="9" xfId="20" applyNumberFormat="1" applyFont="1" applyFill="1" applyBorder="1" applyAlignment="1">
      <alignment vertical="center" shrinkToFit="1"/>
    </xf>
    <xf numFmtId="178" fontId="0" fillId="3" borderId="9" xfId="20"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0" fillId="0" borderId="9" xfId="20" applyNumberFormat="1" applyFont="1" applyBorder="1" applyAlignment="1">
      <alignment vertical="center" shrinkToFit="1"/>
    </xf>
    <xf numFmtId="40" fontId="0" fillId="0" borderId="0" xfId="0" applyNumberFormat="1" applyAlignment="1">
      <alignment vertical="center"/>
    </xf>
    <xf numFmtId="179" fontId="0" fillId="0" borderId="0" xfId="20" applyNumberFormat="1" applyFont="1" applyBorder="1" applyAlignment="1">
      <alignment vertical="center" shrinkToFit="1"/>
    </xf>
    <xf numFmtId="0" fontId="0" fillId="4" borderId="9" xfId="0" applyFill="1" applyBorder="1" applyAlignment="1">
      <alignment vertical="center"/>
    </xf>
    <xf numFmtId="180" fontId="0" fillId="0" borderId="9" xfId="0" applyNumberFormat="1" applyBorder="1" applyAlignment="1">
      <alignment vertical="center"/>
    </xf>
    <xf numFmtId="0" fontId="6" fillId="0" borderId="0" xfId="0" applyFont="1" applyAlignment="1">
      <alignment horizontal="center" vertical="center"/>
    </xf>
    <xf numFmtId="49" fontId="3" fillId="0" borderId="5"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5" borderId="13" xfId="0" applyFont="1" applyFill="1" applyBorder="1" applyAlignment="1">
      <alignment horizontal="center" vertical="center" shrinkToFit="1"/>
    </xf>
    <xf numFmtId="0" fontId="3" fillId="5" borderId="14" xfId="0" applyFont="1" applyFill="1" applyBorder="1" applyAlignment="1">
      <alignment horizontal="center" vertical="center" shrinkToFit="1"/>
    </xf>
    <xf numFmtId="0" fontId="3" fillId="5" borderId="15"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177" fontId="5" fillId="0" borderId="13" xfId="0" applyNumberFormat="1" applyFont="1" applyBorder="1" applyAlignment="1" applyProtection="1">
      <alignment horizontal="center" vertical="center" shrinkToFit="1"/>
      <protection hidden="1"/>
    </xf>
    <xf numFmtId="177" fontId="5" fillId="0" borderId="14" xfId="0" applyNumberFormat="1" applyFont="1" applyBorder="1" applyAlignment="1" applyProtection="1">
      <alignment horizontal="center" vertical="center" shrinkToFit="1"/>
      <protection hidden="1"/>
    </xf>
    <xf numFmtId="177" fontId="5" fillId="0" borderId="9"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5" fillId="0" borderId="13" xfId="0" applyNumberFormat="1" applyFont="1" applyBorder="1" applyAlignment="1" applyProtection="1">
      <alignment horizontal="center" vertical="center" shrinkToFit="1"/>
      <protection hidden="1"/>
    </xf>
    <xf numFmtId="0" fontId="5" fillId="0" borderId="14" xfId="0" applyNumberFormat="1" applyFont="1" applyBorder="1" applyAlignment="1" applyProtection="1">
      <alignment horizontal="center" vertical="center" shrinkToFit="1"/>
      <protection hidden="1"/>
    </xf>
    <xf numFmtId="0" fontId="5" fillId="0" borderId="15" xfId="0" applyNumberFormat="1" applyFont="1" applyBorder="1" applyAlignment="1" applyProtection="1">
      <alignment horizontal="center" vertical="center" shrinkToFit="1"/>
      <protection hidden="1"/>
    </xf>
    <xf numFmtId="0" fontId="5" fillId="0" borderId="9" xfId="0" applyNumberFormat="1" applyFont="1" applyBorder="1" applyAlignment="1" applyProtection="1">
      <alignment horizontal="center" vertical="center" shrinkToFit="1"/>
      <protection hidden="1"/>
    </xf>
    <xf numFmtId="176" fontId="5" fillId="0" borderId="9" xfId="0" applyNumberFormat="1" applyFont="1" applyBorder="1" applyAlignment="1" applyProtection="1">
      <alignment horizontal="center" vertical="center" shrinkToFit="1"/>
      <protection hidden="1"/>
    </xf>
    <xf numFmtId="0" fontId="11" fillId="0" borderId="7" xfId="0" applyFont="1" applyBorder="1" applyAlignment="1">
      <alignment horizontal="center" vertical="center"/>
    </xf>
    <xf numFmtId="0" fontId="11" fillId="0" borderId="0" xfId="0" applyFont="1" applyBorder="1" applyAlignment="1">
      <alignment horizontal="center" vertical="center"/>
    </xf>
    <xf numFmtId="177" fontId="5" fillId="0" borderId="15"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7">
    <cellStyle name="Normal" xfId="0"/>
    <cellStyle name="Percent" xfId="15"/>
    <cellStyle name="Currency" xfId="16"/>
    <cellStyle name="Currency [0]" xfId="17"/>
    <cellStyle name="Comma" xfId="18"/>
    <cellStyle name="Comma [0]" xfId="19"/>
    <cellStyle name="桁区切り"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2.xml" /><Relationship Id="rId5" Type="http://schemas.openxmlformats.org/officeDocument/2006/relationships/sharedStrings" Target="sharedStrings.xml" /><Relationship Id="rId2" Type="http://schemas.openxmlformats.org/officeDocument/2006/relationships/worksheet" Target="worksheets/sheet1.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922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0.07</c:v>
                </c:pt>
                <c:pt idx="1">
                  <c:v>0.76</c:v>
                </c:pt>
                <c:pt idx="2">
                  <c:v>0.33</c:v>
                </c:pt>
                <c:pt idx="3">
                  <c:v>0.24</c:v>
                </c:pt>
                <c:pt idx="4">
                  <c:v>0.23</c:v>
                </c:pt>
              </c:numCache>
            </c:numRef>
          </c:val>
          <c:extLst>
            <c:ext xmlns:c16="http://schemas.microsoft.com/office/drawing/2014/chart" uri="{C3380CC4-5D6E-409C-BE32-E72D297353CC}">
              <c16:uniqueId val="{00000000-90F4-4AFC-A95D-6FB95A6AB045}"/>
            </c:ext>
          </c:extLst>
        </c:ser>
        <c:axId val="958745"/>
        <c:axId val="8628710"/>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データ!$EI$6:$EM$6</c:f>
              <c:numCache>
                <c:formatCode>#,##0.00;"△"#,##0.00;"-"</c:formatCode>
                <c:ptCount val="5"/>
                <c:pt idx="0">
                  <c:v>0.25</c:v>
                </c:pt>
                <c:pt idx="1">
                  <c:v>0.13</c:v>
                </c:pt>
                <c:pt idx="2">
                  <c:v>0.26</c:v>
                </c:pt>
                <c:pt idx="3">
                  <c:v>0.24</c:v>
                </c:pt>
                <c:pt idx="4">
                  <c:v>0.27</c:v>
                </c:pt>
              </c:numCache>
            </c:numRef>
          </c:val>
          <c:smooth val="0"/>
          <c:extLst>
            <c:ext xmlns:c16="http://schemas.microsoft.com/office/drawing/2014/chart" uri="{C3380CC4-5D6E-409C-BE32-E72D297353CC}">
              <c16:uniqueId val="{00000001-90F4-4AFC-A95D-6FB95A6AB045}"/>
            </c:ext>
          </c:extLst>
        </c:ser>
        <c:marker val="1"/>
        <c:axId val="958745"/>
        <c:axId val="8628710"/>
      </c:lineChart>
      <c:dateAx>
        <c:axId val="958745"/>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8628710"/>
        <c:crosses val="autoZero"/>
        <c:auto val="1"/>
        <c:lblOffset val="100"/>
        <c:baseTimeUnit val="years"/>
        <c:noMultiLvlLbl val="0"/>
      </c:dateAx>
      <c:valAx>
        <c:axId val="8628710"/>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958745"/>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10.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65.76</c:v>
                </c:pt>
                <c:pt idx="1">
                  <c:v>65.7</c:v>
                </c:pt>
                <c:pt idx="2">
                  <c:v>65.27</c:v>
                </c:pt>
                <c:pt idx="3">
                  <c:v>64.91</c:v>
                </c:pt>
                <c:pt idx="4">
                  <c:v>64.88</c:v>
                </c:pt>
              </c:numCache>
            </c:numRef>
          </c:val>
          <c:extLst>
            <c:ext xmlns:c16="http://schemas.microsoft.com/office/drawing/2014/chart" uri="{C3380CC4-5D6E-409C-BE32-E72D297353CC}">
              <c16:uniqueId val="{00000000-D6DA-4DDB-83FE-E359EAED1907}"/>
            </c:ext>
          </c:extLst>
        </c:ser>
        <c:axId val="20234383"/>
        <c:axId val="47891719"/>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データ!$CQ$6:$CU$6</c:f>
              <c:numCache>
                <c:formatCode>#,##0.00;"△"#,##0.00;"-"</c:formatCode>
                <c:ptCount val="5"/>
                <c:pt idx="0">
                  <c:v>64.12</c:v>
                </c:pt>
                <c:pt idx="1">
                  <c:v>62.69</c:v>
                </c:pt>
                <c:pt idx="2">
                  <c:v>61.82</c:v>
                </c:pt>
                <c:pt idx="3">
                  <c:v>61.66</c:v>
                </c:pt>
                <c:pt idx="4">
                  <c:v>62.19</c:v>
                </c:pt>
              </c:numCache>
            </c:numRef>
          </c:val>
          <c:smooth val="0"/>
          <c:extLst>
            <c:ext xmlns:c16="http://schemas.microsoft.com/office/drawing/2014/chart" uri="{C3380CC4-5D6E-409C-BE32-E72D297353CC}">
              <c16:uniqueId val="{00000001-D6DA-4DDB-83FE-E359EAED1907}"/>
            </c:ext>
          </c:extLst>
        </c:ser>
        <c:marker val="1"/>
        <c:axId val="20234383"/>
        <c:axId val="47891719"/>
      </c:lineChart>
      <c:dateAx>
        <c:axId val="2023438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47891719"/>
        <c:crosses val="autoZero"/>
        <c:auto val="1"/>
        <c:lblOffset val="100"/>
        <c:baseTimeUnit val="years"/>
        <c:noMultiLvlLbl val="0"/>
      </c:dateAx>
      <c:valAx>
        <c:axId val="47891719"/>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20234383"/>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11.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99.75</c:v>
                </c:pt>
                <c:pt idx="1">
                  <c:v>99.75</c:v>
                </c:pt>
                <c:pt idx="2">
                  <c:v>99.79</c:v>
                </c:pt>
                <c:pt idx="3">
                  <c:v>99.83</c:v>
                </c:pt>
                <c:pt idx="4">
                  <c:v>99.8</c:v>
                </c:pt>
              </c:numCache>
            </c:numRef>
          </c:val>
          <c:extLst>
            <c:ext xmlns:c16="http://schemas.microsoft.com/office/drawing/2014/chart" uri="{C3380CC4-5D6E-409C-BE32-E72D297353CC}">
              <c16:uniqueId val="{00000000-2ED3-439C-A678-E894B9A986A0}"/>
            </c:ext>
          </c:extLst>
        </c:ser>
        <c:axId val="28372289"/>
        <c:axId val="5402401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データ!$DB$6:$DF$6</c:f>
              <c:numCache>
                <c:formatCode>#,##0.00;"△"#,##0.00;"-"</c:formatCode>
                <c:ptCount val="5"/>
                <c:pt idx="0">
                  <c:v>100.12</c:v>
                </c:pt>
                <c:pt idx="1">
                  <c:v>100.12</c:v>
                </c:pt>
                <c:pt idx="2">
                  <c:v>100.03</c:v>
                </c:pt>
                <c:pt idx="3">
                  <c:v>100.05</c:v>
                </c:pt>
                <c:pt idx="4">
                  <c:v>100.05</c:v>
                </c:pt>
              </c:numCache>
            </c:numRef>
          </c:val>
          <c:smooth val="0"/>
          <c:extLst>
            <c:ext xmlns:c16="http://schemas.microsoft.com/office/drawing/2014/chart" uri="{C3380CC4-5D6E-409C-BE32-E72D297353CC}">
              <c16:uniqueId val="{00000001-2ED3-439C-A678-E894B9A986A0}"/>
            </c:ext>
          </c:extLst>
        </c:ser>
        <c:marker val="1"/>
        <c:axId val="28372289"/>
        <c:axId val="54024015"/>
      </c:lineChart>
      <c:dateAx>
        <c:axId val="28372289"/>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54024015"/>
        <c:crosses val="autoZero"/>
        <c:auto val="1"/>
        <c:lblOffset val="100"/>
        <c:baseTimeUnit val="years"/>
        <c:noMultiLvlLbl val="0"/>
      </c:dateAx>
      <c:valAx>
        <c:axId val="54024015"/>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28372289"/>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2.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462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107.26</c:v>
                </c:pt>
                <c:pt idx="1">
                  <c:v>110.24</c:v>
                </c:pt>
                <c:pt idx="2">
                  <c:v>110.25</c:v>
                </c:pt>
                <c:pt idx="3">
                  <c:v>109.67</c:v>
                </c:pt>
                <c:pt idx="4">
                  <c:v>110.55</c:v>
                </c:pt>
              </c:numCache>
            </c:numRef>
          </c:val>
          <c:extLst>
            <c:ext xmlns:c16="http://schemas.microsoft.com/office/drawing/2014/chart" uri="{C3380CC4-5D6E-409C-BE32-E72D297353CC}">
              <c16:uniqueId val="{00000000-40E8-4ED0-87A2-F424F3A3504B}"/>
            </c:ext>
          </c:extLst>
        </c:ser>
        <c:axId val="10549531"/>
        <c:axId val="2783692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データ!$AC$6:$AG$6</c:f>
              <c:numCache>
                <c:formatCode>#,##0.00;"△"#,##0.00;"-"</c:formatCode>
                <c:ptCount val="5"/>
                <c:pt idx="0">
                  <c:v>113.88</c:v>
                </c:pt>
                <c:pt idx="1">
                  <c:v>113.47</c:v>
                </c:pt>
                <c:pt idx="2">
                  <c:v>113.33</c:v>
                </c:pt>
                <c:pt idx="3">
                  <c:v>114.05</c:v>
                </c:pt>
                <c:pt idx="4">
                  <c:v>114.26</c:v>
                </c:pt>
              </c:numCache>
            </c:numRef>
          </c:val>
          <c:smooth val="0"/>
          <c:extLst>
            <c:ext xmlns:c16="http://schemas.microsoft.com/office/drawing/2014/chart" uri="{C3380CC4-5D6E-409C-BE32-E72D297353CC}">
              <c16:uniqueId val="{00000001-40E8-4ED0-87A2-F424F3A3504B}"/>
            </c:ext>
          </c:extLst>
        </c:ser>
        <c:marker val="1"/>
        <c:axId val="10549531"/>
        <c:axId val="27836922"/>
      </c:lineChart>
      <c:dateAx>
        <c:axId val="10549531"/>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27836922"/>
        <c:crosses val="autoZero"/>
        <c:auto val="1"/>
        <c:lblOffset val="100"/>
        <c:baseTimeUnit val="years"/>
        <c:noMultiLvlLbl val="0"/>
      </c:dateAx>
      <c:valAx>
        <c:axId val="27836922"/>
        <c:scaling>
          <c:orientation val="minMax"/>
        </c:scaling>
        <c:delete val="0"/>
        <c:axPos val="l"/>
        <c:majorGridlines>
          <c:spPr>
            <a:ln w="6350" cap="flat" cmpd="sng">
              <a:solidFill>
                <a:schemeClr val="bg1">
                  <a:lumMod val="65000"/>
                </a:schemeClr>
              </a:solidFill>
            </a:ln>
          </c:spPr>
        </c:majorGridlines>
        <c:minorGridlines>
          <c:spPr>
            <a:ln>
              <a:noFill/>
            </a:ln>
          </c:spPr>
        </c:minorGridlines>
        <c:numFmt formatCode="#,##0.00;&quot;△&quot;#,##0.00" sourceLinked="0"/>
        <c:majorTickMark val="none"/>
        <c:minorTickMark val="none"/>
        <c:tickLblPos val="nextTo"/>
        <c:spPr>
          <a:noFill/>
          <a:ln w="6350">
            <a:noFill/>
          </a:ln>
        </c:spPr>
        <c:crossAx val="10549531"/>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3.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922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44.16</c:v>
                </c:pt>
                <c:pt idx="1">
                  <c:v>53.1</c:v>
                </c:pt>
                <c:pt idx="2">
                  <c:v>54.07</c:v>
                </c:pt>
                <c:pt idx="3">
                  <c:v>55.49</c:v>
                </c:pt>
                <c:pt idx="4">
                  <c:v>56.13</c:v>
                </c:pt>
              </c:numCache>
            </c:numRef>
          </c:val>
          <c:extLst>
            <c:ext xmlns:c16="http://schemas.microsoft.com/office/drawing/2014/chart" uri="{C3380CC4-5D6E-409C-BE32-E72D297353CC}">
              <c16:uniqueId val="{00000000-081B-4FFE-A7C9-3451F7EF5AF2}"/>
            </c:ext>
          </c:extLst>
        </c:ser>
        <c:axId val="49205706"/>
        <c:axId val="4019817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データ!$DM$6:$DQ$6</c:f>
              <c:numCache>
                <c:formatCode>#,##0.00;"△"#,##0.00;"-"</c:formatCode>
                <c:ptCount val="5"/>
                <c:pt idx="0">
                  <c:v>39.81</c:v>
                </c:pt>
                <c:pt idx="1">
                  <c:v>51.44</c:v>
                </c:pt>
                <c:pt idx="2">
                  <c:v>52.4</c:v>
                </c:pt>
                <c:pt idx="3">
                  <c:v>53.56</c:v>
                </c:pt>
                <c:pt idx="4">
                  <c:v>54.73</c:v>
                </c:pt>
              </c:numCache>
            </c:numRef>
          </c:val>
          <c:smooth val="0"/>
          <c:extLst>
            <c:ext xmlns:c16="http://schemas.microsoft.com/office/drawing/2014/chart" uri="{C3380CC4-5D6E-409C-BE32-E72D297353CC}">
              <c16:uniqueId val="{00000001-081B-4FFE-A7C9-3451F7EF5AF2}"/>
            </c:ext>
          </c:extLst>
        </c:ser>
        <c:marker val="1"/>
        <c:axId val="49205706"/>
        <c:axId val="40198173"/>
      </c:lineChart>
      <c:dateAx>
        <c:axId val="49205706"/>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40198173"/>
        <c:crosses val="autoZero"/>
        <c:auto val="1"/>
        <c:lblOffset val="100"/>
        <c:baseTimeUnit val="years"/>
        <c:noMultiLvlLbl val="0"/>
      </c:dateAx>
      <c:valAx>
        <c:axId val="40198173"/>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49205706"/>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4.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922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8.65</c:v>
                </c:pt>
                <c:pt idx="1">
                  <c:v>26.45</c:v>
                </c:pt>
                <c:pt idx="2">
                  <c:v>27.1</c:v>
                </c:pt>
                <c:pt idx="3">
                  <c:v>27.86</c:v>
                </c:pt>
                <c:pt idx="4">
                  <c:v>28.03</c:v>
                </c:pt>
              </c:numCache>
            </c:numRef>
          </c:val>
          <c:extLst>
            <c:ext xmlns:c16="http://schemas.microsoft.com/office/drawing/2014/chart" uri="{C3380CC4-5D6E-409C-BE32-E72D297353CC}">
              <c16:uniqueId val="{00000000-8962-42F2-AFE6-8FA90CF04D69}"/>
            </c:ext>
          </c:extLst>
        </c:ser>
        <c:axId val="26239245"/>
        <c:axId val="34826618"/>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データ!$DX$6:$EB$6</c:f>
              <c:numCache>
                <c:formatCode>#,##0.00;"△"#,##0.00;"-"</c:formatCode>
                <c:ptCount val="5"/>
                <c:pt idx="0">
                  <c:v>13.72</c:v>
                </c:pt>
                <c:pt idx="1">
                  <c:v>16.77</c:v>
                </c:pt>
                <c:pt idx="2">
                  <c:v>18.05</c:v>
                </c:pt>
                <c:pt idx="3">
                  <c:v>19.44</c:v>
                </c:pt>
                <c:pt idx="4">
                  <c:v>22.46</c:v>
                </c:pt>
              </c:numCache>
            </c:numRef>
          </c:val>
          <c:smooth val="0"/>
          <c:extLst>
            <c:ext xmlns:c16="http://schemas.microsoft.com/office/drawing/2014/chart" uri="{C3380CC4-5D6E-409C-BE32-E72D297353CC}">
              <c16:uniqueId val="{00000001-8962-42F2-AFE6-8FA90CF04D69}"/>
            </c:ext>
          </c:extLst>
        </c:ser>
        <c:marker val="1"/>
        <c:axId val="26239245"/>
        <c:axId val="34826618"/>
      </c:lineChart>
      <c:dateAx>
        <c:axId val="26239245"/>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34826618"/>
        <c:crosses val="autoZero"/>
        <c:auto val="1"/>
        <c:lblOffset val="100"/>
        <c:baseTimeUnit val="years"/>
        <c:noMultiLvlLbl val="0"/>
      </c:dateAx>
      <c:valAx>
        <c:axId val="34826618"/>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26239245"/>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5.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36-4546-BE94-714BF2C31838}"/>
            </c:ext>
          </c:extLst>
        </c:ser>
        <c:axId val="45004109"/>
        <c:axId val="2383799"/>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データ!$AN$6:$AR$6</c:f>
              <c:numCache>
                <c:formatCode>#,##0.00;"△"#,##0.00;"-"</c:formatCode>
                <c:ptCount val="5"/>
                <c:pt idx="0">
                  <c:v>21.34</c:v>
                </c:pt>
                <c:pt idx="1">
                  <c:v>16.89</c:v>
                </c:pt>
                <c:pt idx="2">
                  <c:v>17.39</c:v>
                </c:pt>
                <c:pt idx="3">
                  <c:v>12.65</c:v>
                </c:pt>
                <c:pt idx="4">
                  <c:v>10.58</c:v>
                </c:pt>
              </c:numCache>
            </c:numRef>
          </c:val>
          <c:smooth val="0"/>
          <c:extLst>
            <c:ext xmlns:c16="http://schemas.microsoft.com/office/drawing/2014/chart" uri="{C3380CC4-5D6E-409C-BE32-E72D297353CC}">
              <c16:uniqueId val="{00000001-E336-4546-BE94-714BF2C31838}"/>
            </c:ext>
          </c:extLst>
        </c:ser>
        <c:marker val="1"/>
        <c:axId val="45004109"/>
        <c:axId val="2383799"/>
      </c:lineChart>
      <c:dateAx>
        <c:axId val="45004109"/>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2383799"/>
        <c:crosses val="autoZero"/>
        <c:auto val="1"/>
        <c:lblOffset val="100"/>
        <c:baseTimeUnit val="years"/>
        <c:noMultiLvlLbl val="0"/>
      </c:dateAx>
      <c:valAx>
        <c:axId val="2383799"/>
        <c:scaling>
          <c:orientation val="minMax"/>
        </c:scaling>
        <c:delete val="0"/>
        <c:axPos val="l"/>
        <c:majorGridlines>
          <c:spPr>
            <a:ln w="6350" cap="flat" cmpd="sng">
              <a:solidFill>
                <a:schemeClr val="bg1">
                  <a:lumMod val="65000"/>
                </a:schemeClr>
              </a:solidFill>
            </a:ln>
          </c:spPr>
        </c:majorGridlines>
        <c:minorGridlines>
          <c:spPr>
            <a:ln>
              <a:noFill/>
            </a:ln>
          </c:spPr>
        </c:minorGridlines>
        <c:numFmt formatCode="#,##0.00;&quot;△&quot;#,##0.00" sourceLinked="0"/>
        <c:majorTickMark val="none"/>
        <c:minorTickMark val="none"/>
        <c:tickLblPos val="nextTo"/>
        <c:spPr>
          <a:noFill/>
          <a:ln w="6350">
            <a:noFill/>
          </a:ln>
        </c:spPr>
        <c:crossAx val="45004109"/>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6.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1611.32</c:v>
                </c:pt>
                <c:pt idx="1">
                  <c:v>197.93</c:v>
                </c:pt>
                <c:pt idx="2">
                  <c:v>207.92</c:v>
                </c:pt>
                <c:pt idx="3">
                  <c:v>246.06</c:v>
                </c:pt>
                <c:pt idx="4">
                  <c:v>241.6</c:v>
                </c:pt>
              </c:numCache>
            </c:numRef>
          </c:val>
          <c:extLst>
            <c:ext xmlns:c16="http://schemas.microsoft.com/office/drawing/2014/chart" uri="{C3380CC4-5D6E-409C-BE32-E72D297353CC}">
              <c16:uniqueId val="{00000000-2BD7-4133-BFCB-CF65367AEBE8}"/>
            </c:ext>
          </c:extLst>
        </c:ser>
        <c:axId val="21454193"/>
        <c:axId val="5887001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データ!$AY$6:$BC$6</c:f>
              <c:numCache>
                <c:formatCode>#,##0.00;"△"#,##0.00;"-"</c:formatCode>
                <c:ptCount val="5"/>
                <c:pt idx="0">
                  <c:v>634.53</c:v>
                </c:pt>
                <c:pt idx="1">
                  <c:v>200.22</c:v>
                </c:pt>
                <c:pt idx="2">
                  <c:v>212.95</c:v>
                </c:pt>
                <c:pt idx="3">
                  <c:v>224.41</c:v>
                </c:pt>
                <c:pt idx="4">
                  <c:v>243.44</c:v>
                </c:pt>
              </c:numCache>
            </c:numRef>
          </c:val>
          <c:smooth val="0"/>
          <c:extLst>
            <c:ext xmlns:c16="http://schemas.microsoft.com/office/drawing/2014/chart" uri="{C3380CC4-5D6E-409C-BE32-E72D297353CC}">
              <c16:uniqueId val="{00000001-2BD7-4133-BFCB-CF65367AEBE8}"/>
            </c:ext>
          </c:extLst>
        </c:ser>
        <c:marker val="1"/>
        <c:axId val="21454193"/>
        <c:axId val="58870012"/>
      </c:lineChart>
      <c:dateAx>
        <c:axId val="2145419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58870012"/>
        <c:crosses val="autoZero"/>
        <c:auto val="1"/>
        <c:lblOffset val="100"/>
        <c:baseTimeUnit val="years"/>
        <c:noMultiLvlLbl val="0"/>
      </c:dateAx>
      <c:valAx>
        <c:axId val="58870012"/>
        <c:scaling>
          <c:orientation val="minMax"/>
        </c:scaling>
        <c:delete val="0"/>
        <c:axPos val="l"/>
        <c:majorGridlines>
          <c:spPr>
            <a:ln w="6350" cap="flat" cmpd="sng">
              <a:solidFill>
                <a:schemeClr val="bg1">
                  <a:lumMod val="65000"/>
                </a:schemeClr>
              </a:solidFill>
            </a:ln>
          </c:spPr>
        </c:majorGridlines>
        <c:minorGridlines>
          <c:spPr>
            <a:ln>
              <a:noFill/>
            </a:ln>
          </c:spPr>
        </c:minorGridlines>
        <c:numFmt formatCode="#,##0.00;&quot;△&quot;#,##0.00" sourceLinked="0"/>
        <c:majorTickMark val="none"/>
        <c:minorTickMark val="none"/>
        <c:tickLblPos val="nextTo"/>
        <c:spPr>
          <a:noFill/>
          <a:ln w="6350">
            <a:noFill/>
          </a:ln>
        </c:spPr>
        <c:crossAx val="21454193"/>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7.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366.36</c:v>
                </c:pt>
                <c:pt idx="1">
                  <c:v>353.54</c:v>
                </c:pt>
                <c:pt idx="2">
                  <c:v>347.5</c:v>
                </c:pt>
                <c:pt idx="3">
                  <c:v>342.36</c:v>
                </c:pt>
                <c:pt idx="4">
                  <c:v>338.79</c:v>
                </c:pt>
              </c:numCache>
            </c:numRef>
          </c:val>
          <c:extLst>
            <c:ext xmlns:c16="http://schemas.microsoft.com/office/drawing/2014/chart" uri="{C3380CC4-5D6E-409C-BE32-E72D297353CC}">
              <c16:uniqueId val="{00000000-DF35-4EE6-8207-A2D97D8C7CCF}"/>
            </c:ext>
          </c:extLst>
        </c:ser>
        <c:axId val="60068066"/>
        <c:axId val="374168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データ!$BJ$6:$BN$6</c:f>
              <c:numCache>
                <c:formatCode>#,##0.00;"△"#,##0.00;"-"</c:formatCode>
                <c:ptCount val="5"/>
                <c:pt idx="0">
                  <c:v>368.94</c:v>
                </c:pt>
                <c:pt idx="1">
                  <c:v>351.06</c:v>
                </c:pt>
                <c:pt idx="2">
                  <c:v>333.48</c:v>
                </c:pt>
                <c:pt idx="3">
                  <c:v>320.31</c:v>
                </c:pt>
                <c:pt idx="4">
                  <c:v>303.26</c:v>
                </c:pt>
              </c:numCache>
            </c:numRef>
          </c:val>
          <c:smooth val="0"/>
          <c:extLst>
            <c:ext xmlns:c16="http://schemas.microsoft.com/office/drawing/2014/chart" uri="{C3380CC4-5D6E-409C-BE32-E72D297353CC}">
              <c16:uniqueId val="{00000001-DF35-4EE6-8207-A2D97D8C7CCF}"/>
            </c:ext>
          </c:extLst>
        </c:ser>
        <c:marker val="1"/>
        <c:axId val="60068066"/>
        <c:axId val="3741682"/>
      </c:lineChart>
      <c:dateAx>
        <c:axId val="60068066"/>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3741682"/>
        <c:crosses val="autoZero"/>
        <c:auto val="1"/>
        <c:lblOffset val="100"/>
        <c:baseTimeUnit val="years"/>
        <c:noMultiLvlLbl val="0"/>
      </c:dateAx>
      <c:valAx>
        <c:axId val="3741682"/>
        <c:scaling>
          <c:orientation val="minMax"/>
        </c:scaling>
        <c:delete val="0"/>
        <c:axPos val="l"/>
        <c:majorGridlines>
          <c:spPr>
            <a:ln w="6350" cap="flat" cmpd="sng">
              <a:solidFill>
                <a:schemeClr val="bg1">
                  <a:lumMod val="65000"/>
                </a:schemeClr>
              </a:solidFill>
            </a:ln>
          </c:spPr>
        </c:majorGridlines>
        <c:minorGridlines>
          <c:spPr>
            <a:ln>
              <a:noFill/>
            </a:ln>
          </c:spPr>
        </c:minorGridlines>
        <c:numFmt formatCode="#,##0.00;&quot;△&quot;#,##0.00" sourceLinked="0"/>
        <c:majorTickMark val="none"/>
        <c:minorTickMark val="none"/>
        <c:tickLblPos val="nextTo"/>
        <c:spPr>
          <a:noFill/>
          <a:ln w="6350">
            <a:noFill/>
          </a:ln>
        </c:spPr>
        <c:crossAx val="60068066"/>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8.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104.73</c:v>
                </c:pt>
                <c:pt idx="1">
                  <c:v>109.24</c:v>
                </c:pt>
                <c:pt idx="2">
                  <c:v>109.38</c:v>
                </c:pt>
                <c:pt idx="3">
                  <c:v>108.92</c:v>
                </c:pt>
                <c:pt idx="4">
                  <c:v>109.96</c:v>
                </c:pt>
              </c:numCache>
            </c:numRef>
          </c:val>
          <c:extLst>
            <c:ext xmlns:c16="http://schemas.microsoft.com/office/drawing/2014/chart" uri="{C3380CC4-5D6E-409C-BE32-E72D297353CC}">
              <c16:uniqueId val="{00000000-BF72-4B47-A05F-90F7CD2AC1D7}"/>
            </c:ext>
          </c:extLst>
        </c:ser>
        <c:axId val="33675143"/>
        <c:axId val="3464083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データ!$BU$6:$BY$6</c:f>
              <c:numCache>
                <c:formatCode>#,##0.00;"△"#,##0.00;"-"</c:formatCode>
                <c:ptCount val="5"/>
                <c:pt idx="0">
                  <c:v>111.12</c:v>
                </c:pt>
                <c:pt idx="1">
                  <c:v>112.92</c:v>
                </c:pt>
                <c:pt idx="2">
                  <c:v>112.81</c:v>
                </c:pt>
                <c:pt idx="3">
                  <c:v>113.88</c:v>
                </c:pt>
                <c:pt idx="4">
                  <c:v>114.14</c:v>
                </c:pt>
              </c:numCache>
            </c:numRef>
          </c:val>
          <c:smooth val="0"/>
          <c:extLst>
            <c:ext xmlns:c16="http://schemas.microsoft.com/office/drawing/2014/chart" uri="{C3380CC4-5D6E-409C-BE32-E72D297353CC}">
              <c16:uniqueId val="{00000001-BF72-4B47-A05F-90F7CD2AC1D7}"/>
            </c:ext>
          </c:extLst>
        </c:ser>
        <c:marker val="1"/>
        <c:axId val="33675143"/>
        <c:axId val="34640832"/>
      </c:lineChart>
      <c:dateAx>
        <c:axId val="3367514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34640832"/>
        <c:crosses val="autoZero"/>
        <c:auto val="1"/>
        <c:lblOffset val="100"/>
        <c:baseTimeUnit val="years"/>
        <c:noMultiLvlLbl val="0"/>
      </c:dateAx>
      <c:valAx>
        <c:axId val="34640832"/>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33675143"/>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charts/chart9.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58.99</c:v>
                </c:pt>
                <c:pt idx="1">
                  <c:v>56.56</c:v>
                </c:pt>
                <c:pt idx="2">
                  <c:v>56.49</c:v>
                </c:pt>
                <c:pt idx="3">
                  <c:v>56.72</c:v>
                </c:pt>
                <c:pt idx="4">
                  <c:v>56.19</c:v>
                </c:pt>
              </c:numCache>
            </c:numRef>
          </c:val>
          <c:extLst>
            <c:ext xmlns:c16="http://schemas.microsoft.com/office/drawing/2014/chart" uri="{C3380CC4-5D6E-409C-BE32-E72D297353CC}">
              <c16:uniqueId val="{00000000-50EF-4ED8-A3A6-2631D5D2FB52}"/>
            </c:ext>
          </c:extLst>
        </c:ser>
        <c:axId val="43332040"/>
        <c:axId val="54444047"/>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データ!$CF$6:$CJ$6</c:f>
              <c:numCache>
                <c:formatCode>#,##0.00;"△"#,##0.00;"-"</c:formatCode>
                <c:ptCount val="5"/>
                <c:pt idx="0">
                  <c:v>75.75</c:v>
                </c:pt>
                <c:pt idx="1">
                  <c:v>75.3</c:v>
                </c:pt>
                <c:pt idx="2">
                  <c:v>75.3</c:v>
                </c:pt>
                <c:pt idx="3">
                  <c:v>74.02</c:v>
                </c:pt>
                <c:pt idx="4">
                  <c:v>73.03</c:v>
                </c:pt>
              </c:numCache>
            </c:numRef>
          </c:val>
          <c:smooth val="0"/>
          <c:extLst>
            <c:ext xmlns:c16="http://schemas.microsoft.com/office/drawing/2014/chart" uri="{C3380CC4-5D6E-409C-BE32-E72D297353CC}">
              <c16:uniqueId val="{00000001-50EF-4ED8-A3A6-2631D5D2FB52}"/>
            </c:ext>
          </c:extLst>
        </c:ser>
        <c:marker val="1"/>
        <c:axId val="43332040"/>
        <c:axId val="54444047"/>
      </c:lineChart>
      <c:dateAx>
        <c:axId val="43332040"/>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54444047"/>
        <c:crosses val="autoZero"/>
        <c:auto val="1"/>
        <c:lblOffset val="100"/>
        <c:baseTimeUnit val="years"/>
        <c:noMultiLvlLbl val="0"/>
      </c:dateAx>
      <c:valAx>
        <c:axId val="54444047"/>
        <c:scaling>
          <c:orientation val="minMax"/>
        </c:scaling>
        <c:delete val="0"/>
        <c:axPos val="l"/>
        <c:majorGridlines>
          <c:spPr>
            <a:ln w="6350" cap="flat" cmpd="sng">
              <a:solidFill>
                <a:srgbClr val="A6A6A6"/>
              </a:solidFill>
            </a:ln>
          </c:spPr>
        </c:majorGridlines>
        <c:minorGridlines>
          <c:spPr>
            <a:ln>
              <a:noFill/>
            </a:ln>
          </c:spPr>
        </c:minorGridlines>
        <c:numFmt formatCode="#,##0.00;&quot;△&quot;#,##0.00" sourceLinked="0"/>
        <c:majorTickMark val="none"/>
        <c:minorTickMark val="none"/>
        <c:tickLblPos val="nextTo"/>
        <c:spPr>
          <a:noFill/>
          <a:ln w="6350">
            <a:noFill/>
          </a:ln>
        </c:spPr>
        <c:crossAx val="43332040"/>
        <c:crosses val="autoZero"/>
        <c:crossBetween val="between"/>
      </c:valAx>
      <c:dTable>
        <c:showHorzBorder val="1"/>
        <c:showVertBorder val="1"/>
        <c:showOutline val="1"/>
        <c:showKeys val="0"/>
        <c:spPr>
          <a:ln w="6350" cap="flat" cmpd="sng">
            <a:solidFill>
              <a:srgbClr val="FFFFFF">
                <a:lumMod val="65000"/>
              </a:srgbClr>
            </a:solidFill>
          </a:ln>
        </c:spPr>
      </c:dTable>
      <c:spPr>
        <a:noFill/>
        <a:ln w="6350" cap="flat" cmpd="sng">
          <a:solidFill>
            <a:srgbClr val="FFFFFF">
              <a:lumMod val="65000"/>
            </a:srgbClr>
          </a:solidFill>
        </a:ln>
      </c:spPr>
    </c:plotArea>
    <c:plotVisOnly val="1"/>
    <c:dispBlanksAs val="span"/>
    <c:showDLblsOverMax val="0"/>
  </c:chart>
  <c:spPr>
    <a:noFill/>
    <a:ln w="6350" cap="flat" cmpd="sng">
      <a:solidFill>
        <a:srgbClr val="FFFFFF">
          <a:lumMod val="65000"/>
        </a:srgbClr>
      </a:solidFill>
    </a:ln>
  </c:spPr>
  <c:txPr>
    <a:bodyPr vert="horz" rot="0"/>
    <a:lstStyle/>
    <a:p>
      <a:pPr>
        <a:defRPr lang="en-US" sz="800" u="none" baseline="0">
          <a:solidFill>
            <a:schemeClr val="tx1"/>
          </a:solidFill>
          <a:latin typeface="ＭＳ ゴシック"/>
          <a:ea typeface="ＭＳ ゴシック"/>
          <a:cs typeface="ＭＳ ゴシック"/>
        </a:defRPr>
      </a:pPr>
    </a:p>
  </c:tx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 /><Relationship Id="rId4" Type="http://schemas.openxmlformats.org/officeDocument/2006/relationships/chart" Target="../charts/chart4.xml" /><Relationship Id="rId8" Type="http://schemas.openxmlformats.org/officeDocument/2006/relationships/chart" Target="../charts/chart8.xml" /><Relationship Id="rId2" Type="http://schemas.openxmlformats.org/officeDocument/2006/relationships/chart" Target="../charts/chart2.xml" /><Relationship Id="rId7" Type="http://schemas.openxmlformats.org/officeDocument/2006/relationships/chart" Target="../charts/chart7.xml" /><Relationship Id="rId5" Type="http://schemas.openxmlformats.org/officeDocument/2006/relationships/chart" Target="../charts/chart5.xml" /><Relationship Id="rId9" Type="http://schemas.openxmlformats.org/officeDocument/2006/relationships/chart" Target="../charts/chart9.xml" /><Relationship Id="rId10" Type="http://schemas.openxmlformats.org/officeDocument/2006/relationships/chart" Target="../charts/chart10.xml" /><Relationship Id="rId3" Type="http://schemas.openxmlformats.org/officeDocument/2006/relationships/chart" Target="../charts/chart3.xml" /><Relationship Id="rId11" Type="http://schemas.openxmlformats.org/officeDocument/2006/relationships/chart" Target="../charts/chart11.xml" /><Relationship Id="rId6" Type="http://schemas.openxmlformats.org/officeDocument/2006/relationships/chart" Target="../charts/chart6.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11915775" y="10677525"/>
        <a:ext cx="5143500" cy="2743200"/>
      </xdr:xfrm>
      <a:graphic>
        <a:graphicData uri="http://schemas.openxmlformats.org/drawingml/2006/chart">
          <c:chart xmlns:c="http://schemas.openxmlformats.org/drawingml/2006/chart"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xdr:nvGraphicFramePr>
      <xdr:xfrm>
        <a:off x="485775" y="2790825"/>
        <a:ext cx="4000500" cy="2914650"/>
      </xdr:xfrm>
      <a:graphic>
        <a:graphicData uri="http://schemas.openxmlformats.org/drawingml/2006/chart">
          <c:chart xmlns:c="http://schemas.openxmlformats.org/drawingml/2006/chart"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xdr:nvGraphicFramePr>
      <xdr:xfrm>
        <a:off x="485775" y="10677525"/>
        <a:ext cx="5143500" cy="2743200"/>
      </xdr:xfrm>
      <a:graphic>
        <a:graphicData uri="http://schemas.openxmlformats.org/drawingml/2006/chart">
          <c:chart xmlns:c="http://schemas.openxmlformats.org/drawingml/2006/chart"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6200775" y="10677525"/>
        <a:ext cx="5143500" cy="2743200"/>
      </xdr:xfrm>
      <a:graphic>
        <a:graphicData uri="http://schemas.openxmlformats.org/drawingml/2006/chart">
          <c:chart xmlns:c="http://schemas.openxmlformats.org/drawingml/2006/chart" r:id="rId4"/>
        </a:graphicData>
      </a:graphic>
    </xdr:graphicFrame>
    <xdr:clientData/>
  </xdr:twoCellAnchor>
  <xdr:twoCellAnchor>
    <xdr:from>
      <xdr:col>2</xdr:col>
      <xdr:colOff>0</xdr:colOff>
      <xdr:row>16</xdr:row>
      <xdr:rowOff>0</xdr:rowOff>
    </xdr:from>
    <xdr:to>
      <xdr:col>16</xdr:col>
      <xdr:colOff>0</xdr:colOff>
      <xdr:row>17</xdr:row>
      <xdr:rowOff>70924</xdr:rowOff>
    </xdr:to>
    <xdr:sp macro="">
      <xdr:nvSpPr>
        <xdr:cNvPr id="6" name="テキスト ボックス 5"/>
        <xdr:cNvSpPr txBox="1"/>
      </xdr:nvSpPr>
      <xdr:spPr>
        <a:xfrm>
          <a:off x="485775" y="27908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①経常収支比率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4772025" y="2790825"/>
        <a:ext cx="4000500" cy="2914650"/>
      </xdr:xfrm>
      <a:graphic>
        <a:graphicData uri="http://schemas.openxmlformats.org/drawingml/2006/chart">
          <c:chart xmlns:c="http://schemas.openxmlformats.org/drawingml/2006/chart"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9058275" y="2790825"/>
        <a:ext cx="4000500" cy="2914650"/>
      </xdr:xfrm>
      <a:graphic>
        <a:graphicData uri="http://schemas.openxmlformats.org/drawingml/2006/chart">
          <c:chart xmlns:c="http://schemas.openxmlformats.org/drawingml/2006/chart"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13344525" y="2790825"/>
        <a:ext cx="4000500" cy="2914650"/>
      </xdr:xfrm>
      <a:graphic>
        <a:graphicData uri="http://schemas.openxmlformats.org/drawingml/2006/chart">
          <c:chart xmlns:c="http://schemas.openxmlformats.org/drawingml/2006/chart"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485775" y="6562725"/>
        <a:ext cx="4000500" cy="2914650"/>
      </xdr:xfrm>
      <a:graphic>
        <a:graphicData uri="http://schemas.openxmlformats.org/drawingml/2006/chart">
          <c:chart xmlns:c="http://schemas.openxmlformats.org/drawingml/2006/chart"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4772025" y="6562725"/>
        <a:ext cx="4000500" cy="2914650"/>
      </xdr:xfrm>
      <a:graphic>
        <a:graphicData uri="http://schemas.openxmlformats.org/drawingml/2006/chart">
          <c:chart xmlns:c="http://schemas.openxmlformats.org/drawingml/2006/chart"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9058275" y="6562725"/>
        <a:ext cx="4000500" cy="2914650"/>
      </xdr:xfrm>
      <a:graphic>
        <a:graphicData uri="http://schemas.openxmlformats.org/drawingml/2006/chart">
          <c:chart xmlns:c="http://schemas.openxmlformats.org/drawingml/2006/chart"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13344525" y="6562725"/>
        <a:ext cx="4000500" cy="2914650"/>
      </xdr:xfrm>
      <a:graphic>
        <a:graphicData uri="http://schemas.openxmlformats.org/drawingml/2006/chart">
          <c:chart xmlns:c="http://schemas.openxmlformats.org/drawingml/2006/chart"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xdr:nvSpPr>
        <xdr:cNvPr id="14" name="テキスト ボックス 13"/>
        <xdr:cNvSpPr txBox="1"/>
      </xdr:nvSpPr>
      <xdr:spPr>
        <a:xfrm>
          <a:off x="4772025" y="27908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②累積欠損金比率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xdr:nvSpPr>
        <xdr:cNvPr id="15" name="テキスト ボックス 14"/>
        <xdr:cNvSpPr txBox="1"/>
      </xdr:nvSpPr>
      <xdr:spPr>
        <a:xfrm>
          <a:off x="9058275" y="27908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③流動比率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xdr:nvSpPr>
        <xdr:cNvPr id="16" name="テキスト ボックス 15"/>
        <xdr:cNvSpPr txBox="1"/>
      </xdr:nvSpPr>
      <xdr:spPr>
        <a:xfrm>
          <a:off x="13344525" y="27908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④企業債残高対給水収益比率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xdr:nvSpPr>
        <xdr:cNvPr id="17" name="テキスト ボックス 16"/>
        <xdr:cNvSpPr txBox="1"/>
      </xdr:nvSpPr>
      <xdr:spPr>
        <a:xfrm>
          <a:off x="485775" y="65627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⑤料金回収率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xdr:nvSpPr>
        <xdr:cNvPr id="18" name="テキスト ボックス 17"/>
        <xdr:cNvSpPr txBox="1"/>
      </xdr:nvSpPr>
      <xdr:spPr>
        <a:xfrm>
          <a:off x="4772025" y="65627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⑥給水原価</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円</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xdr:nvSpPr>
        <xdr:cNvPr id="19" name="テキスト ボックス 18"/>
        <xdr:cNvSpPr txBox="1"/>
      </xdr:nvSpPr>
      <xdr:spPr>
        <a:xfrm>
          <a:off x="9058275" y="65627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⑦施設利用率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xdr:nvSpPr>
        <xdr:cNvPr id="20" name="テキスト ボックス 19"/>
        <xdr:cNvSpPr txBox="1"/>
      </xdr:nvSpPr>
      <xdr:spPr>
        <a:xfrm>
          <a:off x="13344525" y="6562725"/>
          <a:ext cx="4000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⑧有収率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xdr:nvSpPr>
        <xdr:cNvPr id="21" name="テキスト ボックス 20"/>
        <xdr:cNvSpPr txBox="1"/>
      </xdr:nvSpPr>
      <xdr:spPr>
        <a:xfrm>
          <a:off x="485775" y="10677525"/>
          <a:ext cx="5143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①有形固定資産減価償却率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xdr:nvSpPr>
        <xdr:cNvPr id="22" name="テキスト ボックス 21"/>
        <xdr:cNvSpPr txBox="1"/>
      </xdr:nvSpPr>
      <xdr:spPr>
        <a:xfrm>
          <a:off x="6200775" y="10677525"/>
          <a:ext cx="5143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②管路経年化率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xdr:nvSpPr>
        <xdr:cNvPr id="23" name="テキスト ボックス 22"/>
        <xdr:cNvSpPr txBox="1"/>
      </xdr:nvSpPr>
      <xdr:spPr>
        <a:xfrm>
          <a:off x="11915775" y="10677525"/>
          <a:ext cx="51435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altLang="en-US" lang="ja-JP" sz="1100" b="1">
              <a:latin typeface="ＭＳ ゴシック" pitchFamily="49" charset="-128"/>
              <a:ea typeface="ＭＳ ゴシック" pitchFamily="49" charset="-128"/>
            </a:rPr>
            <a:t>③管路更新率</a:t>
          </a:r>
          <a:r>
            <a:rPr altLang="ja-JP" lang="en-US" sz="1100" b="1">
              <a:latin typeface="ＭＳ ゴシック" pitchFamily="49" charset="-128"/>
              <a:ea typeface="ＭＳ ゴシック" pitchFamily="49" charset="-128"/>
            </a:rPr>
            <a:t>(</a:t>
          </a:r>
          <a:r>
            <a:rPr altLang="en-US" lang="ja-JP" sz="1100" b="1">
              <a:latin typeface="ＭＳ ゴシック" pitchFamily="49" charset="-128"/>
              <a:ea typeface="ＭＳ ゴシック" pitchFamily="49" charset="-128"/>
            </a:rPr>
            <a:t>％</a:t>
          </a:r>
          <a:r>
            <a:rPr altLang="ja-JP" lang="en-US" sz="1100" b="1">
              <a:latin typeface="ＭＳ ゴシック" pitchFamily="49" charset="-128"/>
              <a:ea typeface="ＭＳ ゴシック" pitchFamily="49" charset="-128"/>
            </a:rPr>
            <a:t>)</a:t>
          </a:r>
          <a:endParaRPr altLang="en-US" lang="ja-JP"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275" y="29622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46B6F49-7F5E-488D-8395-F40DDAABCD8E}" type="TxLink">
            <a:rPr altLang="en-US" lang="en-US" sz="900" u="none" b="0" i="0">
              <a:solidFill>
                <a:srgbClr val="000000"/>
              </a:solidFill>
              <a:latin typeface="ＭＳ ゴシック" panose="020B0609070205080204" pitchFamily="49" charset="-128"/>
              <a:ea typeface="ＭＳ ゴシック" panose="020B0609070205080204" pitchFamily="49" charset="-128"/>
            </a:rPr>
            <a:t>【114.26】</a:t>
          </a:fld>
          <a:endParaRPr altLang="en-US" lang="ja-JP"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525" y="29622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958B018-0624-4EB9-B9E8-95639FF3D8BE}" type="TxLink">
            <a:rPr altLang="en-US" lang="en-US" sz="900" u="none" b="0" i="0">
              <a:solidFill>
                <a:srgbClr val="000000"/>
              </a:solidFill>
              <a:latin typeface="ＭＳ ゴシック" panose="020B0609070205080204" pitchFamily="49" charset="-128"/>
              <a:ea typeface="ＭＳ ゴシック" panose="020B0609070205080204" pitchFamily="49" charset="-128"/>
            </a:rPr>
            <a:t>【10.58】</a:t>
          </a:fld>
          <a:endParaRPr altLang="en-US" lang="ja-JP"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6775" y="29622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0DC6BEB-1336-4D46-896C-136ED75DF193}" type="TxLink">
            <a:rPr altLang="en-US" lang="en-US" sz="900" u="none" b="0" i="0">
              <a:solidFill>
                <a:srgbClr val="000000"/>
              </a:solidFill>
              <a:latin typeface="ＭＳ ゴシック" panose="020B0609070205080204" pitchFamily="49" charset="-128"/>
              <a:ea typeface="ＭＳ ゴシック" panose="020B0609070205080204" pitchFamily="49" charset="-128"/>
            </a:rPr>
            <a:t>【243.44】</a:t>
          </a:fld>
          <a:endParaRPr altLang="en-US" lang="ja-JP"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025" y="29622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985CB409-DB76-4841-95CA-2D0AC88B1121}" type="TxLink">
            <a:rPr altLang="en-US" lang="en-US" sz="900" u="none" b="0" i="0">
              <a:solidFill>
                <a:srgbClr val="000000"/>
              </a:solidFill>
              <a:latin typeface="ＭＳ ゴシック" panose="020B0609070205080204" pitchFamily="49" charset="-128"/>
              <a:ea typeface="ＭＳ ゴシック" panose="020B0609070205080204" pitchFamily="49" charset="-128"/>
            </a:rPr>
            <a:t>【303.26】</a:t>
          </a:fld>
          <a:endParaRPr altLang="en-US" lang="ja-JP"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025" y="67341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8E87A11-8095-4A16-8C9D-6BD777FABFF3}" type="TxLink">
            <a:rPr altLang="en-US" lang="en-US" sz="900" u="none" b="0" i="0">
              <a:solidFill>
                <a:srgbClr val="000000"/>
              </a:solidFill>
              <a:latin typeface="ＭＳ ゴシック" panose="020B0609070205080204" pitchFamily="49" charset="-128"/>
              <a:ea typeface="ＭＳ ゴシック" panose="020B0609070205080204" pitchFamily="49" charset="-128"/>
            </a:rPr>
            <a:t>【100.05】</a:t>
          </a:fld>
          <a:endParaRPr altLang="en-US" lang="ja-JP"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6775" y="6743700"/>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9BD2AD36-6116-44FE-AE31-CE9C71B046A5}" type="TxLink">
            <a:rPr altLang="en-US" lang="en-US" sz="900" u="none" b="0" i="0">
              <a:solidFill>
                <a:srgbClr val="000000"/>
              </a:solidFill>
              <a:latin typeface="ＭＳ ゴシック" panose="020B0609070205080204" pitchFamily="49" charset="-128"/>
              <a:ea typeface="ＭＳ ゴシック" panose="020B0609070205080204" pitchFamily="49" charset="-128"/>
            </a:rPr>
            <a:t>【62.19】</a:t>
          </a:fld>
          <a:endParaRPr altLang="en-US" lang="ja-JP"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525" y="67341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3F6FB5E-5D51-426C-8991-908E5D1A8DB0}" type="TxLink">
            <a:rPr altLang="en-US" lang="en-US" sz="900" u="none" b="0" i="0">
              <a:solidFill>
                <a:srgbClr val="000000"/>
              </a:solidFill>
              <a:latin typeface="ＭＳ ゴシック" panose="020B0609070205080204" pitchFamily="49" charset="-128"/>
              <a:ea typeface="ＭＳ ゴシック" panose="020B0609070205080204" pitchFamily="49" charset="-128"/>
            </a:rPr>
            <a:t>【73.03】</a:t>
          </a:fld>
          <a:endParaRPr altLang="en-US" lang="ja-JP"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275" y="67341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2905472-652F-4123-87BD-88789D43DFA7}" type="TxLink">
            <a:rPr altLang="en-US" lang="en-US" sz="900" u="none" b="0" i="0">
              <a:solidFill>
                <a:srgbClr val="000000"/>
              </a:solidFill>
              <a:latin typeface="ＭＳ ゴシック" panose="020B0609070205080204" pitchFamily="49" charset="-128"/>
              <a:ea typeface="ＭＳ ゴシック" panose="020B0609070205080204" pitchFamily="49" charset="-128"/>
            </a:rPr>
            <a:t>【114.14】</a:t>
          </a:fld>
          <a:endParaRPr altLang="en-US" lang="ja-JP"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275" y="108489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C649E8D-959A-45A9-9606-B89C346DAA72}" type="TxLink">
            <a:rPr altLang="en-US" lang="en-US" sz="900" u="none" b="0" i="0">
              <a:solidFill>
                <a:srgbClr val="000000"/>
              </a:solidFill>
              <a:latin typeface="ＭＳ ゴシック" panose="020B0609070205080204" pitchFamily="49" charset="-128"/>
              <a:ea typeface="ＭＳ ゴシック" panose="020B0609070205080204" pitchFamily="49" charset="-128"/>
            </a:rPr>
            <a:t>【54.73】</a:t>
          </a:fld>
          <a:endParaRPr altLang="en-US" lang="ja-JP"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601325" y="108489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B19420A-7296-44AA-9124-4055106997BF}" type="TxLink">
            <a:rPr altLang="en-US" lang="en-US" sz="900" u="none" b="0" i="0">
              <a:solidFill>
                <a:srgbClr val="000000"/>
              </a:solidFill>
              <a:latin typeface="ＭＳ ゴシック" panose="020B0609070205080204" pitchFamily="49" charset="-128"/>
              <a:ea typeface="ＭＳ ゴシック" panose="020B0609070205080204" pitchFamily="49" charset="-128"/>
            </a:rPr>
            <a:t>【22.46】</a:t>
          </a:fld>
          <a:endParaRPr altLang="en-US" lang="ja-JP"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275" y="10848975"/>
          <a:ext cx="762000" cy="2381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67FB393-61B8-447F-9C06-66E2B1A77271}" type="TxLink">
            <a:rPr altLang="en-US" lang="en-US" sz="900" u="none" b="0" i="0">
              <a:solidFill>
                <a:srgbClr val="000000"/>
              </a:solidFill>
              <a:latin typeface="ＭＳ ゴシック" panose="020B0609070205080204" pitchFamily="49" charset="-128"/>
              <a:ea typeface="ＭＳ ゴシック" panose="020B0609070205080204" pitchFamily="49" charset="-128"/>
            </a:rPr>
            <a:t>【0.27】</a:t>
          </a:fld>
          <a:endParaRPr altLang="en-US" lang="ja-JP"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85"/>
  <sheetViews>
    <sheetView showGridLines="0" tabSelected="1" workbookViewId="0" topLeftCell="A1">
      <selection pane="topLeft"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埼玉県</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7"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7" ht="18.75" customHeight="1">
      <c r="A8" s="2"/>
      <c r="B8" s="55" t="str">
        <f>データ!$I$6</f>
        <v>法適用</v>
      </c>
      <c r="C8" s="56"/>
      <c r="D8" s="56"/>
      <c r="E8" s="56"/>
      <c r="F8" s="56"/>
      <c r="G8" s="56"/>
      <c r="H8" s="56"/>
      <c r="I8" s="55" t="str">
        <f>データ!$J$6</f>
        <v>水道事業</v>
      </c>
      <c r="J8" s="56"/>
      <c r="K8" s="56"/>
      <c r="L8" s="56"/>
      <c r="M8" s="56"/>
      <c r="N8" s="56"/>
      <c r="O8" s="57"/>
      <c r="P8" s="58" t="str">
        <f>データ!$K$6</f>
        <v>用水供給事業</v>
      </c>
      <c r="Q8" s="58"/>
      <c r="R8" s="58"/>
      <c r="S8" s="58"/>
      <c r="T8" s="58"/>
      <c r="U8" s="58"/>
      <c r="V8" s="58"/>
      <c r="W8" s="58" t="str">
        <f>データ!$L$6</f>
        <v>B</v>
      </c>
      <c r="X8" s="58"/>
      <c r="Y8" s="58"/>
      <c r="Z8" s="58"/>
      <c r="AA8" s="58"/>
      <c r="AB8" s="58"/>
      <c r="AC8" s="58"/>
      <c r="AD8" s="58" t="str">
        <f>データ!$M$6</f>
        <v>自治体職員</v>
      </c>
      <c r="AE8" s="58"/>
      <c r="AF8" s="58"/>
      <c r="AG8" s="58"/>
      <c r="AH8" s="58"/>
      <c r="AI8" s="58"/>
      <c r="AJ8" s="58"/>
      <c r="AK8" s="4"/>
      <c r="AL8" s="59">
        <f>データ!$R$6</f>
        <v>7363011</v>
      </c>
      <c r="AM8" s="59"/>
      <c r="AN8" s="59"/>
      <c r="AO8" s="59"/>
      <c r="AP8" s="59"/>
      <c r="AQ8" s="59"/>
      <c r="AR8" s="59"/>
      <c r="AS8" s="59"/>
      <c r="AT8" s="50">
        <f>データ!$S$6</f>
        <v>3797.75</v>
      </c>
      <c r="AU8" s="51"/>
      <c r="AV8" s="51"/>
      <c r="AW8" s="51"/>
      <c r="AX8" s="51"/>
      <c r="AY8" s="51"/>
      <c r="AZ8" s="51"/>
      <c r="BA8" s="51"/>
      <c r="BB8" s="52">
        <f>データ!$T$6</f>
        <v>1938.78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7"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7" ht="18.75" customHeight="1">
      <c r="A10" s="2"/>
      <c r="B10" s="50" t="str">
        <f>データ!$N$6</f>
        <v>-</v>
      </c>
      <c r="C10" s="51"/>
      <c r="D10" s="51"/>
      <c r="E10" s="51"/>
      <c r="F10" s="51"/>
      <c r="G10" s="51"/>
      <c r="H10" s="51"/>
      <c r="I10" s="50">
        <f>データ!$O$6</f>
        <v>65.81</v>
      </c>
      <c r="J10" s="51"/>
      <c r="K10" s="51"/>
      <c r="L10" s="51"/>
      <c r="M10" s="51"/>
      <c r="N10" s="51"/>
      <c r="O10" s="62"/>
      <c r="P10" s="52">
        <f>データ!$P$6</f>
        <v>99.73</v>
      </c>
      <c r="Q10" s="52"/>
      <c r="R10" s="52"/>
      <c r="S10" s="52"/>
      <c r="T10" s="52"/>
      <c r="U10" s="52"/>
      <c r="V10" s="52"/>
      <c r="W10" s="59">
        <f>データ!$Q$6</f>
        <v>0</v>
      </c>
      <c r="X10" s="59"/>
      <c r="Y10" s="59"/>
      <c r="Z10" s="59"/>
      <c r="AA10" s="59"/>
      <c r="AB10" s="59"/>
      <c r="AC10" s="59"/>
      <c r="AD10" s="2"/>
      <c r="AE10" s="2"/>
      <c r="AF10" s="2"/>
      <c r="AG10" s="2"/>
      <c r="AH10" s="4"/>
      <c r="AI10" s="4"/>
      <c r="AJ10" s="4"/>
      <c r="AK10" s="4"/>
      <c r="AL10" s="59">
        <f>データ!$U$6</f>
        <v>7247087</v>
      </c>
      <c r="AM10" s="59"/>
      <c r="AN10" s="59"/>
      <c r="AO10" s="59"/>
      <c r="AP10" s="59"/>
      <c r="AQ10" s="59"/>
      <c r="AR10" s="59"/>
      <c r="AS10" s="59"/>
      <c r="AT10" s="50">
        <f>データ!$V$6</f>
        <v>2784.77</v>
      </c>
      <c r="AU10" s="51"/>
      <c r="AV10" s="51"/>
      <c r="AW10" s="51"/>
      <c r="AX10" s="51"/>
      <c r="AY10" s="51"/>
      <c r="AZ10" s="51"/>
      <c r="BA10" s="51"/>
      <c r="BB10" s="52">
        <f>データ!$W$6</f>
        <v>2602.40</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3:3" ht="13.5">
      <c r="C83" s="25" t="s">
        <v>40</v>
      </c>
    </row>
    <row r="84" spans="2:15" ht="13.5"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2:15" ht="13.5" hidden="1">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K/5j3CEd79QsX9hiuS3Hd4/Dsrb1SKdfun77qM3Oyj+I92S1LNDO+ShkqzXvCoxAqoJ3umOS043CAEk5+4gyDw==" saltValue="yFMkD8WfI8Vz2R6mUuS/4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rintOptions horizontalCentered="1" verticalCentered="1"/>
  <pageMargins left="0.196850393700787" right="0.196850393700787" top="0.196850393700787" bottom="0.196850393700787" header="0.196850393700787" footer="0.196850393700787"/>
  <pageSetup orientation="landscape" paperSize="9" scale="52"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N10"/>
  <sheetViews>
    <sheetView showGridLines="0" workbookViewId="0" topLeftCell="A1"/>
  </sheetViews>
  <sheetFormatPr defaultRowHeight="13.5"/>
  <cols>
    <col min="2" max="144" width="11.875" customWidth="1"/>
  </cols>
  <sheetData>
    <row r="1" spans="1:144" ht="13.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ht="13.5">
      <c r="A2" s="28" t="s">
        <v>54</v>
      </c>
      <c r="B2" s="28">
        <f>COLUMN()-1</f>
        <v>1</v>
      </c>
      <c r="C2" s="28">
        <f t="shared" si="0" ref="C2:BR2">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1" ref="BS2:ED2">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2" ref="EE2:EN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ht="13.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ht="13.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ht="13.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ht="13.5">
      <c r="A6" s="28" t="s">
        <v>104</v>
      </c>
      <c r="B6" s="33">
        <f>B7</f>
        <v>2017</v>
      </c>
      <c r="C6" s="33">
        <f t="shared" si="3" ref="C6:W6">C7</f>
        <v>110001</v>
      </c>
      <c r="D6" s="33">
        <f t="shared" si="3"/>
        <v>46</v>
      </c>
      <c r="E6" s="33">
        <f t="shared" si="3"/>
        <v>1</v>
      </c>
      <c r="F6" s="33">
        <f t="shared" si="3"/>
        <v>0</v>
      </c>
      <c r="G6" s="33">
        <f t="shared" si="3"/>
        <v>2</v>
      </c>
      <c r="H6" s="33" t="str">
        <f t="shared" si="3"/>
        <v>埼玉県</v>
      </c>
      <c r="I6" s="33" t="str">
        <f t="shared" si="3"/>
        <v>法適用</v>
      </c>
      <c r="J6" s="33" t="str">
        <f t="shared" si="3"/>
        <v>水道事業</v>
      </c>
      <c r="K6" s="33" t="str">
        <f t="shared" si="3"/>
        <v>用水供給事業</v>
      </c>
      <c r="L6" s="33" t="str">
        <f t="shared" si="3"/>
        <v>B</v>
      </c>
      <c r="M6" s="33" t="str">
        <f t="shared" si="3"/>
        <v>自治体職員</v>
      </c>
      <c r="N6" s="34" t="str">
        <f t="shared" si="3"/>
        <v>-</v>
      </c>
      <c r="O6" s="34">
        <f t="shared" si="3"/>
        <v>65.81</v>
      </c>
      <c r="P6" s="34">
        <f t="shared" si="3"/>
        <v>99.73</v>
      </c>
      <c r="Q6" s="34">
        <f t="shared" si="3"/>
        <v>0</v>
      </c>
      <c r="R6" s="34">
        <f t="shared" si="3"/>
        <v>7363011</v>
      </c>
      <c r="S6" s="34">
        <f t="shared" si="3"/>
        <v>3797.75</v>
      </c>
      <c r="T6" s="34">
        <f t="shared" si="3"/>
        <v>1938.78</v>
      </c>
      <c r="U6" s="34">
        <f t="shared" si="3"/>
        <v>7247087</v>
      </c>
      <c r="V6" s="34">
        <f t="shared" si="3"/>
        <v>2784.77</v>
      </c>
      <c r="W6" s="34">
        <f t="shared" si="3"/>
        <v>2602.40</v>
      </c>
      <c r="X6" s="35">
        <f>IF(X7="",NA(),X7)</f>
        <v>107.26</v>
      </c>
      <c r="Y6" s="35">
        <f t="shared" si="4" ref="Y6:AG6">IF(Y7="",NA(),Y7)</f>
        <v>110.24</v>
      </c>
      <c r="Z6" s="35">
        <f t="shared" si="4"/>
        <v>110.25</v>
      </c>
      <c r="AA6" s="35">
        <f t="shared" si="4"/>
        <v>109.67</v>
      </c>
      <c r="AB6" s="35">
        <f t="shared" si="4"/>
        <v>110.55</v>
      </c>
      <c r="AC6" s="35">
        <f t="shared" si="4"/>
        <v>113.88</v>
      </c>
      <c r="AD6" s="35">
        <f t="shared" si="4"/>
        <v>113.47</v>
      </c>
      <c r="AE6" s="35">
        <f t="shared" si="4"/>
        <v>113.33</v>
      </c>
      <c r="AF6" s="35">
        <f t="shared" si="4"/>
        <v>114.05</v>
      </c>
      <c r="AG6" s="35">
        <f t="shared" si="4"/>
        <v>114.26</v>
      </c>
      <c r="AH6" s="34" t="str">
        <f>IF(AH7="","",IF(AH7="-","【-】","【"&amp;SUBSTITUTE(TEXT(AH7,"#,##0.00"),"-","△")&amp;"】"))</f>
        <v>【114.26】</v>
      </c>
      <c r="AI6" s="34">
        <f>IF(AI7="",NA(),AI7)</f>
        <v>0</v>
      </c>
      <c r="AJ6" s="34">
        <f t="shared" si="5" ref="AJ6:AR6">IF(AJ7="",NA(),AJ7)</f>
        <v>0</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1611.32</v>
      </c>
      <c r="AU6" s="35">
        <f t="shared" si="6" ref="AU6:BC6">IF(AU7="",NA(),AU7)</f>
        <v>197.93</v>
      </c>
      <c r="AV6" s="35">
        <f t="shared" si="6"/>
        <v>207.92</v>
      </c>
      <c r="AW6" s="35">
        <f t="shared" si="6"/>
        <v>246.06</v>
      </c>
      <c r="AX6" s="35">
        <f t="shared" si="6"/>
        <v>241.60</v>
      </c>
      <c r="AY6" s="35">
        <f t="shared" si="6"/>
        <v>634.53</v>
      </c>
      <c r="AZ6" s="35">
        <f t="shared" si="6"/>
        <v>200.22</v>
      </c>
      <c r="BA6" s="35">
        <f t="shared" si="6"/>
        <v>212.95</v>
      </c>
      <c r="BB6" s="35">
        <f t="shared" si="6"/>
        <v>224.41</v>
      </c>
      <c r="BC6" s="35">
        <f t="shared" si="6"/>
        <v>243.44</v>
      </c>
      <c r="BD6" s="34" t="str">
        <f>IF(BD7="","",IF(BD7="-","【-】","【"&amp;SUBSTITUTE(TEXT(BD7,"#,##0.00"),"-","△")&amp;"】"))</f>
        <v>【243.44】</v>
      </c>
      <c r="BE6" s="35">
        <f>IF(BE7="",NA(),BE7)</f>
        <v>366.36</v>
      </c>
      <c r="BF6" s="35">
        <f t="shared" si="7" ref="BF6:BN6">IF(BF7="",NA(),BF7)</f>
        <v>353.54</v>
      </c>
      <c r="BG6" s="35">
        <f t="shared" si="7"/>
        <v>347.50</v>
      </c>
      <c r="BH6" s="35">
        <f t="shared" si="7"/>
        <v>342.36</v>
      </c>
      <c r="BI6" s="35">
        <f t="shared" si="7"/>
        <v>338.79</v>
      </c>
      <c r="BJ6" s="35">
        <f t="shared" si="7"/>
        <v>368.94</v>
      </c>
      <c r="BK6" s="35">
        <f t="shared" si="7"/>
        <v>351.06</v>
      </c>
      <c r="BL6" s="35">
        <f t="shared" si="7"/>
        <v>333.48</v>
      </c>
      <c r="BM6" s="35">
        <f t="shared" si="7"/>
        <v>320.31</v>
      </c>
      <c r="BN6" s="35">
        <f t="shared" si="7"/>
        <v>303.26</v>
      </c>
      <c r="BO6" s="34" t="str">
        <f>IF(BO7="","",IF(BO7="-","【-】","【"&amp;SUBSTITUTE(TEXT(BO7,"#,##0.00"),"-","△")&amp;"】"))</f>
        <v>【303.26】</v>
      </c>
      <c r="BP6" s="35">
        <f>IF(BP7="",NA(),BP7)</f>
        <v>104.73</v>
      </c>
      <c r="BQ6" s="35">
        <f t="shared" si="8" ref="BQ6:BY6">IF(BQ7="",NA(),BQ7)</f>
        <v>109.24</v>
      </c>
      <c r="BR6" s="35">
        <f t="shared" si="8"/>
        <v>109.38</v>
      </c>
      <c r="BS6" s="35">
        <f t="shared" si="8"/>
        <v>108.92</v>
      </c>
      <c r="BT6" s="35">
        <f t="shared" si="8"/>
        <v>109.96</v>
      </c>
      <c r="BU6" s="35">
        <f t="shared" si="8"/>
        <v>111.12</v>
      </c>
      <c r="BV6" s="35">
        <f t="shared" si="8"/>
        <v>112.92</v>
      </c>
      <c r="BW6" s="35">
        <f t="shared" si="8"/>
        <v>112.81</v>
      </c>
      <c r="BX6" s="35">
        <f t="shared" si="8"/>
        <v>113.88</v>
      </c>
      <c r="BY6" s="35">
        <f t="shared" si="8"/>
        <v>114.14</v>
      </c>
      <c r="BZ6" s="34" t="str">
        <f>IF(BZ7="","",IF(BZ7="-","【-】","【"&amp;SUBSTITUTE(TEXT(BZ7,"#,##0.00"),"-","△")&amp;"】"))</f>
        <v>【114.14】</v>
      </c>
      <c r="CA6" s="35">
        <f>IF(CA7="",NA(),CA7)</f>
        <v>58.99</v>
      </c>
      <c r="CB6" s="35">
        <f t="shared" si="9" ref="CB6:CJ6">IF(CB7="",NA(),CB7)</f>
        <v>56.56</v>
      </c>
      <c r="CC6" s="35">
        <f t="shared" si="9"/>
        <v>56.49</v>
      </c>
      <c r="CD6" s="35">
        <f t="shared" si="9"/>
        <v>56.72</v>
      </c>
      <c r="CE6" s="35">
        <f t="shared" si="9"/>
        <v>56.19</v>
      </c>
      <c r="CF6" s="35">
        <f t="shared" si="9"/>
        <v>75.75</v>
      </c>
      <c r="CG6" s="35">
        <f t="shared" si="9"/>
        <v>75.30</v>
      </c>
      <c r="CH6" s="35">
        <f t="shared" si="9"/>
        <v>75.30</v>
      </c>
      <c r="CI6" s="35">
        <f t="shared" si="9"/>
        <v>74.02</v>
      </c>
      <c r="CJ6" s="35">
        <f t="shared" si="9"/>
        <v>73.03</v>
      </c>
      <c r="CK6" s="34" t="str">
        <f>IF(CK7="","",IF(CK7="-","【-】","【"&amp;SUBSTITUTE(TEXT(CK7,"#,##0.00"),"-","△")&amp;"】"))</f>
        <v>【73.03】</v>
      </c>
      <c r="CL6" s="35">
        <f>IF(CL7="",NA(),CL7)</f>
        <v>65.760000000000005</v>
      </c>
      <c r="CM6" s="35">
        <f t="shared" si="10" ref="CM6:CU6">IF(CM7="",NA(),CM7)</f>
        <v>65.70</v>
      </c>
      <c r="CN6" s="35">
        <f t="shared" si="10"/>
        <v>65.27</v>
      </c>
      <c r="CO6" s="35">
        <f t="shared" si="10"/>
        <v>64.91</v>
      </c>
      <c r="CP6" s="35">
        <f t="shared" si="10"/>
        <v>64.88</v>
      </c>
      <c r="CQ6" s="35">
        <f t="shared" si="10"/>
        <v>64.12</v>
      </c>
      <c r="CR6" s="35">
        <f t="shared" si="10"/>
        <v>62.69</v>
      </c>
      <c r="CS6" s="35">
        <f t="shared" si="10"/>
        <v>61.82</v>
      </c>
      <c r="CT6" s="35">
        <f t="shared" si="10"/>
        <v>61.66</v>
      </c>
      <c r="CU6" s="35">
        <f t="shared" si="10"/>
        <v>62.19</v>
      </c>
      <c r="CV6" s="34" t="str">
        <f>IF(CV7="","",IF(CV7="-","【-】","【"&amp;SUBSTITUTE(TEXT(CV7,"#,##0.00"),"-","△")&amp;"】"))</f>
        <v>【62.19】</v>
      </c>
      <c r="CW6" s="35">
        <f>IF(CW7="",NA(),CW7)</f>
        <v>99.75</v>
      </c>
      <c r="CX6" s="35">
        <f t="shared" si="11" ref="CX6:DF6">IF(CX7="",NA(),CX7)</f>
        <v>99.75</v>
      </c>
      <c r="CY6" s="35">
        <f t="shared" si="11"/>
        <v>99.79</v>
      </c>
      <c r="CZ6" s="35">
        <f t="shared" si="11"/>
        <v>99.83</v>
      </c>
      <c r="DA6" s="35">
        <f t="shared" si="11"/>
        <v>99.80</v>
      </c>
      <c r="DB6" s="35">
        <f t="shared" si="11"/>
        <v>100.12</v>
      </c>
      <c r="DC6" s="35">
        <f t="shared" si="11"/>
        <v>100.12</v>
      </c>
      <c r="DD6" s="35">
        <f t="shared" si="11"/>
        <v>100.03</v>
      </c>
      <c r="DE6" s="35">
        <f t="shared" si="11"/>
        <v>100.05</v>
      </c>
      <c r="DF6" s="35">
        <f t="shared" si="11"/>
        <v>100.05</v>
      </c>
      <c r="DG6" s="34" t="str">
        <f>IF(DG7="","",IF(DG7="-","【-】","【"&amp;SUBSTITUTE(TEXT(DG7,"#,##0.00"),"-","△")&amp;"】"))</f>
        <v>【100.05】</v>
      </c>
      <c r="DH6" s="35">
        <f>IF(DH7="",NA(),DH7)</f>
        <v>44.16</v>
      </c>
      <c r="DI6" s="35">
        <f t="shared" si="12" ref="DI6:DQ6">IF(DI7="",NA(),DI7)</f>
        <v>53.10</v>
      </c>
      <c r="DJ6" s="35">
        <f t="shared" si="12"/>
        <v>54.07</v>
      </c>
      <c r="DK6" s="35">
        <f t="shared" si="12"/>
        <v>55.49</v>
      </c>
      <c r="DL6" s="35">
        <f t="shared" si="12"/>
        <v>56.13</v>
      </c>
      <c r="DM6" s="35">
        <f t="shared" si="12"/>
        <v>39.81</v>
      </c>
      <c r="DN6" s="35">
        <f t="shared" si="12"/>
        <v>51.44</v>
      </c>
      <c r="DO6" s="35">
        <f t="shared" si="12"/>
        <v>52.40</v>
      </c>
      <c r="DP6" s="35">
        <f t="shared" si="12"/>
        <v>53.56</v>
      </c>
      <c r="DQ6" s="35">
        <f t="shared" si="12"/>
        <v>54.73</v>
      </c>
      <c r="DR6" s="34" t="str">
        <f>IF(DR7="","",IF(DR7="-","【-】","【"&amp;SUBSTITUTE(TEXT(DR7,"#,##0.00"),"-","△")&amp;"】"))</f>
        <v>【54.73】</v>
      </c>
      <c r="DS6" s="35">
        <f>IF(DS7="",NA(),DS7)</f>
        <v>8.65</v>
      </c>
      <c r="DT6" s="35">
        <f t="shared" si="13" ref="DT6:EB6">IF(DT7="",NA(),DT7)</f>
        <v>26.45</v>
      </c>
      <c r="DU6" s="35">
        <f t="shared" si="13"/>
        <v>27.10</v>
      </c>
      <c r="DV6" s="35">
        <f t="shared" si="13"/>
        <v>27.86</v>
      </c>
      <c r="DW6" s="35">
        <f t="shared" si="13"/>
        <v>28.03</v>
      </c>
      <c r="DX6" s="35">
        <f t="shared" si="13"/>
        <v>13.72</v>
      </c>
      <c r="DY6" s="35">
        <f t="shared" si="13"/>
        <v>16.77</v>
      </c>
      <c r="DZ6" s="35">
        <f t="shared" si="13"/>
        <v>18.05</v>
      </c>
      <c r="EA6" s="35">
        <f t="shared" si="13"/>
        <v>19.44</v>
      </c>
      <c r="EB6" s="35">
        <f t="shared" si="13"/>
        <v>22.46</v>
      </c>
      <c r="EC6" s="34" t="str">
        <f>IF(EC7="","",IF(EC7="-","【-】","【"&amp;SUBSTITUTE(TEXT(EC7,"#,##0.00"),"-","△")&amp;"】"))</f>
        <v>【22.46】</v>
      </c>
      <c r="ED6" s="35">
        <f>IF(ED7="",NA(),ED7)</f>
        <v>0.070000000000000007</v>
      </c>
      <c r="EE6" s="35">
        <f t="shared" si="14" ref="EE6:EM6">IF(EE7="",NA(),EE7)</f>
        <v>0.76</v>
      </c>
      <c r="EF6" s="35">
        <f t="shared" si="14"/>
        <v>0.33</v>
      </c>
      <c r="EG6" s="35">
        <f t="shared" si="14"/>
        <v>0.24</v>
      </c>
      <c r="EH6" s="35">
        <f t="shared" si="14"/>
        <v>0.23</v>
      </c>
      <c r="EI6" s="35">
        <f t="shared" si="14"/>
        <v>0.25</v>
      </c>
      <c r="EJ6" s="35">
        <f t="shared" si="14"/>
        <v>0.13</v>
      </c>
      <c r="EK6" s="35">
        <f t="shared" si="14"/>
        <v>0.26</v>
      </c>
      <c r="EL6" s="35">
        <f t="shared" si="14"/>
        <v>0.24</v>
      </c>
      <c r="EM6" s="35">
        <f t="shared" si="14"/>
        <v>0.27</v>
      </c>
      <c r="EN6" s="34" t="str">
        <f>IF(EN7="","",IF(EN7="-","【-】","【"&amp;SUBSTITUTE(TEXT(EN7,"#,##0.00"),"-","△")&amp;"】"))</f>
        <v>【0.27】</v>
      </c>
    </row>
    <row r="7" spans="1:144" s="36" customFormat="1" ht="13.5">
      <c r="A7" s="28"/>
      <c r="B7" s="37">
        <v>2017</v>
      </c>
      <c r="C7" s="37">
        <v>110001</v>
      </c>
      <c r="D7" s="37">
        <v>46</v>
      </c>
      <c r="E7" s="37">
        <v>1</v>
      </c>
      <c r="F7" s="37">
        <v>0</v>
      </c>
      <c r="G7" s="37">
        <v>2</v>
      </c>
      <c r="H7" s="37" t="s">
        <v>105</v>
      </c>
      <c r="I7" s="37" t="s">
        <v>106</v>
      </c>
      <c r="J7" s="37" t="s">
        <v>107</v>
      </c>
      <c r="K7" s="37" t="s">
        <v>108</v>
      </c>
      <c r="L7" s="37" t="s">
        <v>109</v>
      </c>
      <c r="M7" s="37" t="s">
        <v>110</v>
      </c>
      <c r="N7" s="38" t="s">
        <v>111</v>
      </c>
      <c r="O7" s="38">
        <v>65.81</v>
      </c>
      <c r="P7" s="38">
        <v>99.73</v>
      </c>
      <c r="Q7" s="38">
        <v>0</v>
      </c>
      <c r="R7" s="38">
        <v>7363011</v>
      </c>
      <c r="S7" s="38">
        <v>3797.75</v>
      </c>
      <c r="T7" s="38">
        <v>1938.78</v>
      </c>
      <c r="U7" s="38">
        <v>7247087</v>
      </c>
      <c r="V7" s="38">
        <v>2784.77</v>
      </c>
      <c r="W7" s="38">
        <v>2602.40</v>
      </c>
      <c r="X7" s="38">
        <v>107.26</v>
      </c>
      <c r="Y7" s="38">
        <v>110.24</v>
      </c>
      <c r="Z7" s="38">
        <v>110.25</v>
      </c>
      <c r="AA7" s="38">
        <v>109.67</v>
      </c>
      <c r="AB7" s="38">
        <v>110.55</v>
      </c>
      <c r="AC7" s="38">
        <v>113.88</v>
      </c>
      <c r="AD7" s="38">
        <v>113.47</v>
      </c>
      <c r="AE7" s="38">
        <v>113.33</v>
      </c>
      <c r="AF7" s="38">
        <v>114.05</v>
      </c>
      <c r="AG7" s="38">
        <v>114.26</v>
      </c>
      <c r="AH7" s="38">
        <v>114.26</v>
      </c>
      <c r="AI7" s="38">
        <v>0</v>
      </c>
      <c r="AJ7" s="38">
        <v>0</v>
      </c>
      <c r="AK7" s="38">
        <v>0</v>
      </c>
      <c r="AL7" s="38">
        <v>0</v>
      </c>
      <c r="AM7" s="38">
        <v>0</v>
      </c>
      <c r="AN7" s="38">
        <v>21.34</v>
      </c>
      <c r="AO7" s="38">
        <v>16.89</v>
      </c>
      <c r="AP7" s="38">
        <v>17.39</v>
      </c>
      <c r="AQ7" s="38">
        <v>12.65</v>
      </c>
      <c r="AR7" s="38">
        <v>10.58</v>
      </c>
      <c r="AS7" s="38">
        <v>10.58</v>
      </c>
      <c r="AT7" s="38">
        <v>1611.32</v>
      </c>
      <c r="AU7" s="38">
        <v>197.93</v>
      </c>
      <c r="AV7" s="38">
        <v>207.92</v>
      </c>
      <c r="AW7" s="38">
        <v>246.06</v>
      </c>
      <c r="AX7" s="38">
        <v>241.60</v>
      </c>
      <c r="AY7" s="38">
        <v>634.53</v>
      </c>
      <c r="AZ7" s="38">
        <v>200.22</v>
      </c>
      <c r="BA7" s="38">
        <v>212.95</v>
      </c>
      <c r="BB7" s="38">
        <v>224.41</v>
      </c>
      <c r="BC7" s="38">
        <v>243.44</v>
      </c>
      <c r="BD7" s="38">
        <v>243.44</v>
      </c>
      <c r="BE7" s="38">
        <v>366.36</v>
      </c>
      <c r="BF7" s="38">
        <v>353.54</v>
      </c>
      <c r="BG7" s="38">
        <v>347.50</v>
      </c>
      <c r="BH7" s="38">
        <v>342.36</v>
      </c>
      <c r="BI7" s="38">
        <v>338.79</v>
      </c>
      <c r="BJ7" s="38">
        <v>368.94</v>
      </c>
      <c r="BK7" s="38">
        <v>351.06</v>
      </c>
      <c r="BL7" s="38">
        <v>333.48</v>
      </c>
      <c r="BM7" s="38">
        <v>320.31</v>
      </c>
      <c r="BN7" s="38">
        <v>303.26</v>
      </c>
      <c r="BO7" s="38">
        <v>303.26</v>
      </c>
      <c r="BP7" s="38">
        <v>104.73</v>
      </c>
      <c r="BQ7" s="38">
        <v>109.24</v>
      </c>
      <c r="BR7" s="38">
        <v>109.38</v>
      </c>
      <c r="BS7" s="38">
        <v>108.92</v>
      </c>
      <c r="BT7" s="38">
        <v>109.96</v>
      </c>
      <c r="BU7" s="38">
        <v>111.12</v>
      </c>
      <c r="BV7" s="38">
        <v>112.92</v>
      </c>
      <c r="BW7" s="38">
        <v>112.81</v>
      </c>
      <c r="BX7" s="38">
        <v>113.88</v>
      </c>
      <c r="BY7" s="38">
        <v>114.14</v>
      </c>
      <c r="BZ7" s="38">
        <v>114.14</v>
      </c>
      <c r="CA7" s="38">
        <v>58.99</v>
      </c>
      <c r="CB7" s="38">
        <v>56.56</v>
      </c>
      <c r="CC7" s="38">
        <v>56.49</v>
      </c>
      <c r="CD7" s="38">
        <v>56.72</v>
      </c>
      <c r="CE7" s="38">
        <v>56.19</v>
      </c>
      <c r="CF7" s="38">
        <v>75.75</v>
      </c>
      <c r="CG7" s="38">
        <v>75.30</v>
      </c>
      <c r="CH7" s="38">
        <v>75.30</v>
      </c>
      <c r="CI7" s="38">
        <v>74.02</v>
      </c>
      <c r="CJ7" s="38">
        <v>73.03</v>
      </c>
      <c r="CK7" s="38">
        <v>73.03</v>
      </c>
      <c r="CL7" s="38">
        <v>65.760000000000005</v>
      </c>
      <c r="CM7" s="38">
        <v>65.70</v>
      </c>
      <c r="CN7" s="38">
        <v>65.27</v>
      </c>
      <c r="CO7" s="38">
        <v>64.91</v>
      </c>
      <c r="CP7" s="38">
        <v>64.88</v>
      </c>
      <c r="CQ7" s="38">
        <v>64.12</v>
      </c>
      <c r="CR7" s="38">
        <v>62.69</v>
      </c>
      <c r="CS7" s="38">
        <v>61.82</v>
      </c>
      <c r="CT7" s="38">
        <v>61.66</v>
      </c>
      <c r="CU7" s="38">
        <v>62.19</v>
      </c>
      <c r="CV7" s="38">
        <v>62.19</v>
      </c>
      <c r="CW7" s="38">
        <v>99.75</v>
      </c>
      <c r="CX7" s="38">
        <v>99.75</v>
      </c>
      <c r="CY7" s="38">
        <v>99.79</v>
      </c>
      <c r="CZ7" s="38">
        <v>99.83</v>
      </c>
      <c r="DA7" s="38">
        <v>99.80</v>
      </c>
      <c r="DB7" s="38">
        <v>100.12</v>
      </c>
      <c r="DC7" s="38">
        <v>100.12</v>
      </c>
      <c r="DD7" s="38">
        <v>100.03</v>
      </c>
      <c r="DE7" s="38">
        <v>100.05</v>
      </c>
      <c r="DF7" s="38">
        <v>100.05</v>
      </c>
      <c r="DG7" s="38">
        <v>100.05</v>
      </c>
      <c r="DH7" s="38">
        <v>44.16</v>
      </c>
      <c r="DI7" s="38">
        <v>53.10</v>
      </c>
      <c r="DJ7" s="38">
        <v>54.07</v>
      </c>
      <c r="DK7" s="38">
        <v>55.49</v>
      </c>
      <c r="DL7" s="38">
        <v>56.13</v>
      </c>
      <c r="DM7" s="38">
        <v>39.81</v>
      </c>
      <c r="DN7" s="38">
        <v>51.44</v>
      </c>
      <c r="DO7" s="38">
        <v>52.40</v>
      </c>
      <c r="DP7" s="38">
        <v>53.56</v>
      </c>
      <c r="DQ7" s="38">
        <v>54.73</v>
      </c>
      <c r="DR7" s="38">
        <v>54.73</v>
      </c>
      <c r="DS7" s="38">
        <v>8.65</v>
      </c>
      <c r="DT7" s="38">
        <v>26.45</v>
      </c>
      <c r="DU7" s="38">
        <v>27.10</v>
      </c>
      <c r="DV7" s="38">
        <v>27.86</v>
      </c>
      <c r="DW7" s="38">
        <v>28.03</v>
      </c>
      <c r="DX7" s="38">
        <v>13.72</v>
      </c>
      <c r="DY7" s="38">
        <v>16.77</v>
      </c>
      <c r="DZ7" s="38">
        <v>18.05</v>
      </c>
      <c r="EA7" s="38">
        <v>19.44</v>
      </c>
      <c r="EB7" s="38">
        <v>22.46</v>
      </c>
      <c r="EC7" s="38">
        <v>22.46</v>
      </c>
      <c r="ED7" s="38">
        <v>0.070000000000000007</v>
      </c>
      <c r="EE7" s="38">
        <v>0.76</v>
      </c>
      <c r="EF7" s="38">
        <v>0.33</v>
      </c>
      <c r="EG7" s="38">
        <v>0.24</v>
      </c>
      <c r="EH7" s="38">
        <v>0.23</v>
      </c>
      <c r="EI7" s="38">
        <v>0.25</v>
      </c>
      <c r="EJ7" s="38">
        <v>0.13</v>
      </c>
      <c r="EK7" s="38">
        <v>0.26</v>
      </c>
      <c r="EL7" s="38">
        <v>0.24</v>
      </c>
      <c r="EM7" s="38">
        <v>0.27</v>
      </c>
      <c r="EN7" s="38">
        <v>0.27</v>
      </c>
    </row>
    <row r="8" spans="24:144" ht="13.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3" ht="13.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6" ht="13.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公営企業課</Manager>
  <Company>総務省</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埼玉県</cp:lastModifiedBy>
  <cp:lastPrinted>2019-01-21T14:50:29Z</cp:lastPrinted>
  <dcterms:created xsi:type="dcterms:W3CDTF">2018-12-03T08:28:36Z</dcterms:created>
  <dcterms:modified xsi:type="dcterms:W3CDTF">2019-01-21T06:28:32Z</dcterms:modified>
  <cp:category/>
  <cp:contentType/>
  <cp:contentStatus/>
</cp:coreProperties>
</file>