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1埼玉　〇\"/>
    </mc:Choice>
  </mc:AlternateContent>
  <workbookProtection workbookAlgorithmName="SHA-512" workbookHashValue="P75IJQ3MBwfzjxq7QKgCgmcUmGTmz4+obTPPEuErHYj7Z6CkbiLSXktOYVITfgxQXdXXwOXf5DjqNp1GrvsiiQ==" workbookSaltValue="4apQW5m4eUk2vRI9ef66V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HM80" i="4" s="1"/>
  <c r="EK7" i="5"/>
  <c r="EJ7" i="5"/>
  <c r="EI7" i="5"/>
  <c r="EH7" i="5"/>
  <c r="EO80" i="4" s="1"/>
  <c r="EG7" i="5"/>
  <c r="EF7" i="5"/>
  <c r="GT79" i="4" s="1"/>
  <c r="EE7" i="5"/>
  <c r="GA79" i="4" s="1"/>
  <c r="ED7" i="5"/>
  <c r="EC7" i="5"/>
  <c r="EA7" i="5"/>
  <c r="DZ7" i="5"/>
  <c r="DY7" i="5"/>
  <c r="DX7" i="5"/>
  <c r="DW7" i="5"/>
  <c r="DV7" i="5"/>
  <c r="CS79" i="4" s="1"/>
  <c r="DU7" i="5"/>
  <c r="DT7" i="5"/>
  <c r="DS7" i="5"/>
  <c r="DR7" i="5"/>
  <c r="U79" i="4" s="1"/>
  <c r="DP7" i="5"/>
  <c r="MN56" i="4" s="1"/>
  <c r="DO7" i="5"/>
  <c r="DN7" i="5"/>
  <c r="DM7" i="5"/>
  <c r="DL7" i="5"/>
  <c r="KF56" i="4" s="1"/>
  <c r="DK7" i="5"/>
  <c r="DJ7" i="5"/>
  <c r="DI7" i="5"/>
  <c r="DH7" i="5"/>
  <c r="DG7" i="5"/>
  <c r="DE7" i="5"/>
  <c r="DD7" i="5"/>
  <c r="DC7" i="5"/>
  <c r="DB7" i="5"/>
  <c r="DA7" i="5"/>
  <c r="CZ7" i="5"/>
  <c r="IZ55" i="4" s="1"/>
  <c r="CY7" i="5"/>
  <c r="CX7" i="5"/>
  <c r="CW7" i="5"/>
  <c r="HG55" i="4" s="1"/>
  <c r="CV7" i="5"/>
  <c r="GR55" i="4" s="1"/>
  <c r="CT7" i="5"/>
  <c r="CS7" i="5"/>
  <c r="CR7" i="5"/>
  <c r="EH56" i="4" s="1"/>
  <c r="CQ7" i="5"/>
  <c r="DS56" i="4" s="1"/>
  <c r="CP7" i="5"/>
  <c r="CO7" i="5"/>
  <c r="CN7" i="5"/>
  <c r="CM7" i="5"/>
  <c r="EH55" i="4" s="1"/>
  <c r="CL7" i="5"/>
  <c r="CK7" i="5"/>
  <c r="CI7" i="5"/>
  <c r="CH7" i="5"/>
  <c r="BI56" i="4" s="1"/>
  <c r="CG7" i="5"/>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BF7" i="5"/>
  <c r="BE7" i="5"/>
  <c r="HG33" i="4" s="1"/>
  <c r="BD7" i="5"/>
  <c r="GR33" i="4" s="1"/>
  <c r="BB7" i="5"/>
  <c r="BA7" i="5"/>
  <c r="AZ7" i="5"/>
  <c r="EH34" i="4" s="1"/>
  <c r="AY7" i="5"/>
  <c r="DS34" i="4" s="1"/>
  <c r="AX7" i="5"/>
  <c r="AW7" i="5"/>
  <c r="AV7" i="5"/>
  <c r="AU7" i="5"/>
  <c r="EH33" i="4" s="1"/>
  <c r="AT7" i="5"/>
  <c r="AS7" i="5"/>
  <c r="AQ7" i="5"/>
  <c r="AP7" i="5"/>
  <c r="BI34" i="4" s="1"/>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JW10" i="4" s="1"/>
  <c r="AB6" i="5"/>
  <c r="ID10" i="4" s="1"/>
  <c r="AA6" i="5"/>
  <c r="Z6" i="5"/>
  <c r="Y6" i="5"/>
  <c r="X6" i="5"/>
  <c r="W6" i="5"/>
  <c r="CN12" i="4" s="1"/>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KV80" i="4"/>
  <c r="KC80" i="4"/>
  <c r="JJ80" i="4"/>
  <c r="GT80" i="4"/>
  <c r="GA80" i="4"/>
  <c r="FH80" i="4"/>
  <c r="CS80" i="4"/>
  <c r="BZ80" i="4"/>
  <c r="BG80" i="4"/>
  <c r="AN80" i="4"/>
  <c r="U80" i="4"/>
  <c r="MH79" i="4"/>
  <c r="LO79" i="4"/>
  <c r="KV79" i="4"/>
  <c r="KC79" i="4"/>
  <c r="JJ79" i="4"/>
  <c r="HM79" i="4"/>
  <c r="FH79" i="4"/>
  <c r="EO79" i="4"/>
  <c r="BZ79" i="4"/>
  <c r="BG79" i="4"/>
  <c r="AN79" i="4"/>
  <c r="LY56" i="4"/>
  <c r="LJ56" i="4"/>
  <c r="KU56" i="4"/>
  <c r="IZ56" i="4"/>
  <c r="IK56" i="4"/>
  <c r="HV56" i="4"/>
  <c r="HG56" i="4"/>
  <c r="GR56" i="4"/>
  <c r="FL56" i="4"/>
  <c r="EW56" i="4"/>
  <c r="DD56" i="4"/>
  <c r="BX56" i="4"/>
  <c r="AT56" i="4"/>
  <c r="AE56" i="4"/>
  <c r="P56" i="4"/>
  <c r="MN55" i="4"/>
  <c r="LY55" i="4"/>
  <c r="LJ55" i="4"/>
  <c r="KU55" i="4"/>
  <c r="KF55" i="4"/>
  <c r="IK55" i="4"/>
  <c r="HV55" i="4"/>
  <c r="FL55" i="4"/>
  <c r="EW55" i="4"/>
  <c r="DS55" i="4"/>
  <c r="DD55" i="4"/>
  <c r="BX55" i="4"/>
  <c r="AT55" i="4"/>
  <c r="AE55" i="4"/>
  <c r="P55" i="4"/>
  <c r="LY34" i="4"/>
  <c r="LJ34" i="4"/>
  <c r="KU34" i="4"/>
  <c r="IZ34" i="4"/>
  <c r="IK34" i="4"/>
  <c r="HV34" i="4"/>
  <c r="HG34" i="4"/>
  <c r="GR34" i="4"/>
  <c r="FL34" i="4"/>
  <c r="EW34" i="4"/>
  <c r="DD34" i="4"/>
  <c r="BX34" i="4"/>
  <c r="AT34" i="4"/>
  <c r="AE34" i="4"/>
  <c r="P34" i="4"/>
  <c r="MN33" i="4"/>
  <c r="LY33" i="4"/>
  <c r="LJ33" i="4"/>
  <c r="KU33" i="4"/>
  <c r="KF33" i="4"/>
  <c r="IK33" i="4"/>
  <c r="HV33" i="4"/>
  <c r="FL33" i="4"/>
  <c r="EW33" i="4"/>
  <c r="DS33" i="4"/>
  <c r="DD33" i="4"/>
  <c r="BX33" i="4"/>
  <c r="AT33" i="4"/>
  <c r="AE33" i="4"/>
  <c r="P33" i="4"/>
  <c r="ID12" i="4"/>
  <c r="EG12" i="4"/>
  <c r="AU12" i="4"/>
  <c r="B12" i="4"/>
  <c r="LP10" i="4"/>
  <c r="FZ10" i="4"/>
  <c r="EG10" i="4"/>
  <c r="CN10" i="4"/>
  <c r="AU10" i="4"/>
  <c r="B10" i="4"/>
  <c r="LP8" i="4"/>
  <c r="JW8" i="4"/>
  <c r="ID8" i="4"/>
  <c r="FZ8" i="4"/>
  <c r="EG8" i="4"/>
  <c r="B8" i="4"/>
  <c r="B6" i="4"/>
  <c r="MN54" i="4" l="1"/>
  <c r="MN32" i="4"/>
  <c r="MH78" i="4"/>
  <c r="IZ54" i="4"/>
  <c r="IZ32" i="4"/>
  <c r="HM78" i="4"/>
  <c r="CS78" i="4"/>
  <c r="BX54" i="4"/>
  <c r="BX32" i="4"/>
  <c r="FL54" i="4"/>
  <c r="FL32" i="4"/>
  <c r="C11" i="5"/>
  <c r="D11" i="5"/>
  <c r="E11" i="5"/>
  <c r="B11" i="5"/>
  <c r="KC78" i="4" l="1"/>
  <c r="HG54" i="4"/>
  <c r="HG32" i="4"/>
  <c r="FH78" i="4"/>
  <c r="DS54" i="4"/>
  <c r="DS32" i="4"/>
  <c r="KU54" i="4"/>
  <c r="KU32" i="4"/>
  <c r="AN78" i="4"/>
  <c r="AE54" i="4"/>
  <c r="AE32" i="4"/>
  <c r="KF54" i="4"/>
  <c r="KF32" i="4"/>
  <c r="JJ78" i="4"/>
  <c r="GR54" i="4"/>
  <c r="GR32" i="4"/>
  <c r="U78" i="4"/>
  <c r="P54" i="4"/>
  <c r="P32" i="4"/>
  <c r="EO78" i="4"/>
  <c r="DD54" i="4"/>
  <c r="DD32" i="4"/>
  <c r="BZ78" i="4"/>
  <c r="BI54" i="4"/>
  <c r="BI32" i="4"/>
  <c r="LY54" i="4"/>
  <c r="LY32" i="4"/>
  <c r="GT78" i="4"/>
  <c r="EW54" i="4"/>
  <c r="EW32" i="4"/>
  <c r="LO78" i="4"/>
  <c r="IK54" i="4"/>
  <c r="IK32" i="4"/>
  <c r="GA78" i="4"/>
  <c r="EH54" i="4"/>
  <c r="EH32" i="4"/>
  <c r="BG78" i="4"/>
  <c r="AT54" i="4"/>
  <c r="AT32" i="4"/>
  <c r="LJ32" i="4"/>
  <c r="KV78" i="4"/>
  <c r="HV54" i="4"/>
  <c r="HV32" i="4"/>
  <c r="LJ54" i="4"/>
</calcChain>
</file>

<file path=xl/sharedStrings.xml><?xml version="1.0" encoding="utf-8"?>
<sst xmlns="http://schemas.openxmlformats.org/spreadsheetml/2006/main" count="288" uniqueCount="165">
  <si>
    <t>経営比較分析表（平成29年度決算）</t>
    <rPh sb="8" eb="10">
      <t>ヘイセイ</t>
    </rPh>
    <rPh sb="12" eb="14">
      <t>ネンド</t>
    </rPh>
    <rPh sb="14" eb="16">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</si>
  <si>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</si>
  <si>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</si>
  <si>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</si>
  <si>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</si>
  <si>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</si>
  <si>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</si>
  <si>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</si>
  <si>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</si>
  <si>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</si>
  <si>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</si>
  <si>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</si>
  <si>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</si>
  <si>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</si>
  <si>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</si>
  <si>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</si>
  <si>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</si>
  <si>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</si>
  <si>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</si>
  <si>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</si>
  <si>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</si>
  <si>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</si>
  <si>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</si>
  <si>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平成29年度全国平均</t>
  </si>
  <si>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</si>
  <si>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</si>
  <si>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</si>
  <si>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</si>
  <si>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</si>
  <si>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</si>
  <si>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</si>
  <si>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</si>
  <si>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</si>
  <si>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4"/>
  </si>
  <si>
    <t>1. 経営の健全性・効率性</t>
  </si>
  <si>
    <t>Ⅱ 分析欄</t>
    <rPh sb="2" eb="4">
      <t>ブンセキ</t>
    </rPh>
    <rPh sb="4" eb="5">
      <t>ラン</t>
    </rPh>
    <phoneticPr fontId="4"/>
  </si>
  <si>
    <t>1. 経営の健全性・効率性について</t>
    <rPh sb="3" eb="5">
      <t>ケイエイ</t>
    </rPh>
    <rPh sb="6" eb="9">
      <t>ケンゼンセイ</t>
    </rPh>
    <rPh sb="10" eb="13">
      <t>コウリツセイ</t>
    </rPh>
    <phoneticPr fontId="4"/>
  </si>
  <si>
    <t>当該値</t>
    <rPh sb="0" eb="2">
      <t>トウガイ</t>
    </rPh>
    <rPh sb="2" eb="3">
      <t>チ</t>
    </rPh>
    <phoneticPr fontId="4"/>
  </si>
  <si>
    <t>平均値</t>
    <rPh sb="0" eb="2">
      <t>ヘイキン</t>
    </rPh>
    <rPh sb="2" eb="3">
      <t>チ</t>
    </rPh>
    <phoneticPr fontId="4"/>
  </si>
  <si>
    <t>「経常損益」</t>
  </si>
  <si>
    <t>「医業損益」</t>
  </si>
  <si>
    <t>「累積欠損」</t>
  </si>
  <si>
    <t>「施設の効率性」</t>
  </si>
  <si>
    <t>2. 老朽化の状況について</t>
  </si>
  <si>
    <t>「収益の効率性①」</t>
  </si>
  <si>
    <t>「収益の効率性②」</t>
  </si>
  <si>
    <t>「費用の効率性①」</t>
  </si>
  <si>
    <t>「費用の効率性②」</t>
  </si>
  <si>
    <t>2. 老朽化の状況</t>
  </si>
  <si>
    <t>全体総括</t>
  </si>
  <si>
    <t>「施設全体の減価償却の状況」</t>
  </si>
  <si>
    <t>「器械備品の減価償却の状況」</t>
    <rPh sb="1" eb="3">
      <t>キカイ</t>
    </rPh>
    <phoneticPr fontId="4"/>
  </si>
  <si>
    <t>「建設投資の状況」</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</si>
  <si>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</si>
  <si>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</si>
  <si>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</si>
  <si>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</si>
  <si>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</si>
  <si>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</si>
  <si>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</si>
  <si>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</si>
  <si>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</si>
  <si>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②</t>
  </si>
  <si>
    <t>③</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</si>
  <si>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</si>
  <si>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</si>
  <si>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</si>
  <si>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</si>
  <si>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</si>
  <si>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</si>
  <si>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</si>
  <si>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</si>
  <si>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</si>
  <si>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</si>
  <si>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</si>
  <si>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</si>
  <si>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</si>
  <si>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</si>
  <si>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</si>
  <si>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</si>
  <si>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</si>
  <si>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</si>
  <si>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</si>
  <si>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</si>
  <si>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</si>
  <si>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</si>
  <si>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</si>
  <si>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</si>
  <si>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</si>
  <si>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</si>
  <si>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</si>
  <si>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</si>
  <si>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</si>
  <si>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</si>
  <si>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</si>
  <si>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</si>
  <si>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</si>
  <si>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</si>
  <si>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</si>
  <si>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</si>
  <si>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</si>
  <si>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</si>
  <si>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</si>
  <si>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</si>
  <si>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</si>
  <si>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</si>
  <si>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</si>
  <si>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</si>
  <si>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</si>
  <si>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</si>
  <si>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</si>
  <si>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</si>
  <si>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</si>
  <si>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</si>
  <si>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</si>
  <si>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</si>
  <si>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</si>
  <si>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</si>
  <si>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</si>
  <si>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</si>
  <si>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</si>
  <si>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</si>
  <si>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当該値(N-4)</t>
  </si>
  <si>
    <t>当該値(N-2)</t>
  </si>
  <si>
    <t>当該値(N)</t>
  </si>
  <si>
    <t>当該値(N-3)</t>
  </si>
  <si>
    <t>当該値(N-2)</t>
  </si>
  <si>
    <t>当該値(N)</t>
  </si>
  <si>
    <t>当該値(N-4)</t>
  </si>
  <si>
    <t>当該値(N-1)</t>
  </si>
  <si>
    <t>当該値(N-4)</t>
  </si>
  <si>
    <t>当該値(N-1)</t>
  </si>
  <si>
    <t>当該値(N-2)</t>
  </si>
  <si>
    <t>当該値(N-3)</t>
  </si>
  <si>
    <t>当該値(N-4)</t>
  </si>
  <si>
    <t>当該値(N-3)</t>
  </si>
  <si>
    <t>当該値(N-2)</t>
  </si>
  <si>
    <t>全国平均</t>
    <rPh sb="0" eb="2">
      <t>ゼンコク</t>
    </rPh>
    <rPh sb="2" eb="4">
      <t>ヘイキン</t>
    </rPh>
    <phoneticPr fontId="4"/>
  </si>
  <si>
    <t>当該値(N-1)</t>
  </si>
  <si>
    <t>グラフ参照用</t>
    <rPh sb="3" eb="6">
      <t>サンショウヨウ</t>
    </rPh>
    <phoneticPr fontId="4"/>
  </si>
  <si>
    <t>表参照用</t>
    <rPh sb="0" eb="1">
      <t>ヒョウ</t>
    </rPh>
    <rPh sb="1" eb="4">
      <t>サンショウヨウ</t>
    </rPh>
    <phoneticPr fontId="4"/>
  </si>
  <si>
    <t>埼玉県</t>
  </si>
  <si>
    <t>小児医療センター</t>
  </si>
  <si>
    <t>条例全部</t>
  </si>
  <si>
    <t>病院事業</t>
  </si>
  <si>
    <t>一般病院</t>
  </si>
  <si>
    <t>300床以上～400床未満</t>
  </si>
  <si>
    <t>自治体職員 学術・研究機関出身</t>
  </si>
  <si>
    <t>直営</t>
  </si>
  <si>
    <t>対象</t>
  </si>
  <si>
    <t>透 I 未 訓 ガ</t>
  </si>
  <si>
    <t>救 臨 地</t>
  </si>
  <si>
    <t>非該当</t>
  </si>
  <si>
    <t>７：１</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</si>
  <si>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</si>
  <si>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</si>
  <si>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</si>
  <si>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</si>
  <si>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</si>
  <si>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</si>
  <si>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年度</t>
    <rPh sb="0" eb="2">
      <t>ネンド</t>
    </rPh>
    <phoneticPr fontId="4"/>
  </si>
  <si>
    <t>　新病院に移転後、さいたま赤十字病院と連携して総合周産期母子医療センターとして運営し、重篤な新生児の受入れに尽力している。小児がん拠点病院にも指定されており、関東全域の小児がん診療の向上にも貢献している。
　また、移転後の新病院では入院・外来患者数とも増加しており、PICU/HCUと一般病床との連携により効率的なベッドコントロールを行っている。
　今後は重症患者の集中化が進むと予測されていることから、第3次医療機関としての役割・機能を維持していく必要がある。</t>
    <rPh sb="1" eb="2">
      <t>シン</t>
    </rPh>
    <rPh sb="2" eb="4">
      <t>ビョウイン</t>
    </rPh>
    <rPh sb="5" eb="7">
      <t>イテン</t>
    </rPh>
    <rPh sb="7" eb="8">
      <t>ゴ</t>
    </rPh>
    <rPh sb="13" eb="18">
      <t>セキジュウジビョウイン</t>
    </rPh>
    <rPh sb="19" eb="21">
      <t>レンケイ</t>
    </rPh>
    <rPh sb="23" eb="28">
      <t>ソウゴウシュウサンキ</t>
    </rPh>
    <rPh sb="28" eb="30">
      <t>ボシ</t>
    </rPh>
    <rPh sb="30" eb="32">
      <t>イリョウ</t>
    </rPh>
    <rPh sb="39" eb="41">
      <t>ウンエイ</t>
    </rPh>
    <rPh sb="43" eb="45">
      <t>ジュウトク</t>
    </rPh>
    <rPh sb="46" eb="49">
      <t>シンセイジ</t>
    </rPh>
    <rPh sb="50" eb="52">
      <t>ウケイ</t>
    </rPh>
    <rPh sb="54" eb="56">
      <t>ジンリョク</t>
    </rPh>
    <rPh sb="61" eb="63">
      <t>ショウニ</t>
    </rPh>
    <rPh sb="65" eb="67">
      <t>キョテン</t>
    </rPh>
    <rPh sb="67" eb="69">
      <t>ビョウイン</t>
    </rPh>
    <rPh sb="71" eb="73">
      <t>シテイ</t>
    </rPh>
    <rPh sb="79" eb="81">
      <t>カントウ</t>
    </rPh>
    <rPh sb="81" eb="83">
      <t>ゼンイキ</t>
    </rPh>
    <rPh sb="84" eb="86">
      <t>ショウニ</t>
    </rPh>
    <rPh sb="88" eb="90">
      <t>シンリョウ</t>
    </rPh>
    <rPh sb="91" eb="93">
      <t>コウジョウ</t>
    </rPh>
    <rPh sb="95" eb="97">
      <t>コウケン</t>
    </rPh>
    <rPh sb="107" eb="109">
      <t>イテン</t>
    </rPh>
    <rPh sb="109" eb="110">
      <t>ゴ</t>
    </rPh>
    <rPh sb="111" eb="112">
      <t>シン</t>
    </rPh>
    <rPh sb="112" eb="114">
      <t>ビョウイン</t>
    </rPh>
    <rPh sb="116" eb="118">
      <t>ニュウイン</t>
    </rPh>
    <rPh sb="119" eb="121">
      <t>ガイライ</t>
    </rPh>
    <rPh sb="121" eb="124">
      <t>カンジャスウ</t>
    </rPh>
    <rPh sb="126" eb="128">
      <t>ゾウカ</t>
    </rPh>
    <rPh sb="142" eb="144">
      <t>イッパン</t>
    </rPh>
    <rPh sb="144" eb="146">
      <t>ビョウショウ</t>
    </rPh>
    <rPh sb="148" eb="150">
      <t>レンケイ</t>
    </rPh>
    <rPh sb="153" eb="156">
      <t>コウリツテキ</t>
    </rPh>
    <rPh sb="167" eb="168">
      <t>オコナ</t>
    </rPh>
    <rPh sb="175" eb="177">
      <t>コンゴ</t>
    </rPh>
    <rPh sb="178" eb="180">
      <t>ジュウショウ</t>
    </rPh>
    <rPh sb="180" eb="182">
      <t>カンジャ</t>
    </rPh>
    <rPh sb="183" eb="186">
      <t>シュウチュウカ</t>
    </rPh>
    <rPh sb="187" eb="188">
      <t>スス</t>
    </rPh>
    <rPh sb="190" eb="192">
      <t>ヨソク</t>
    </rPh>
    <rPh sb="202" eb="203">
      <t>ダイ</t>
    </rPh>
    <rPh sb="204" eb="205">
      <t>ジ</t>
    </rPh>
    <rPh sb="205" eb="207">
      <t>イリョウ</t>
    </rPh>
    <rPh sb="207" eb="209">
      <t>キカン</t>
    </rPh>
    <rPh sb="213" eb="215">
      <t>ヤクワリ</t>
    </rPh>
    <rPh sb="216" eb="218">
      <t>キノウ</t>
    </rPh>
    <rPh sb="219" eb="221">
      <t>イジ</t>
    </rPh>
    <rPh sb="225" eb="227">
      <t>ヒツヨウ</t>
    </rPh>
    <phoneticPr fontId="17"/>
  </si>
  <si>
    <t>　新生児に対する高度医療をはじめとして、一般の医療機関では対応困難な小児疾患の診療を行う小児専門医療機関である。平成28年度に新病院へ移転し、隣接するさいたま赤十字病院と連携することで総合周産期母子医療センターの指定を受けている。
　また、小児救命救急センター、小児がん拠点病院の指定を受けるなど、幅広く高度・専門医療を提供している。</t>
    <rPh sb="1" eb="4">
      <t>シンセイジ</t>
    </rPh>
    <rPh sb="5" eb="6">
      <t>タイ</t>
    </rPh>
    <rPh sb="8" eb="10">
      <t>コウド</t>
    </rPh>
    <rPh sb="10" eb="12">
      <t>イリョウ</t>
    </rPh>
    <rPh sb="20" eb="22">
      <t>イッパン</t>
    </rPh>
    <rPh sb="23" eb="25">
      <t>イリョウ</t>
    </rPh>
    <rPh sb="25" eb="27">
      <t>キカン</t>
    </rPh>
    <rPh sb="29" eb="31">
      <t>タイオウ</t>
    </rPh>
    <rPh sb="31" eb="33">
      <t>コンナン</t>
    </rPh>
    <rPh sb="34" eb="36">
      <t>ショウニ</t>
    </rPh>
    <rPh sb="36" eb="38">
      <t>シッカン</t>
    </rPh>
    <rPh sb="39" eb="41">
      <t>シンリョウ</t>
    </rPh>
    <rPh sb="42" eb="43">
      <t>オコナ</t>
    </rPh>
    <rPh sb="44" eb="46">
      <t>ショウニ</t>
    </rPh>
    <rPh sb="46" eb="48">
      <t>センモン</t>
    </rPh>
    <rPh sb="48" eb="50">
      <t>イリョウ</t>
    </rPh>
    <rPh sb="50" eb="52">
      <t>キカン</t>
    </rPh>
    <rPh sb="56" eb="58">
      <t>ヘイセイ</t>
    </rPh>
    <rPh sb="61" eb="62">
      <t>ド</t>
    </rPh>
    <rPh sb="120" eb="122">
      <t>ショウニ</t>
    </rPh>
    <rPh sb="122" eb="124">
      <t>キュウメイ</t>
    </rPh>
    <rPh sb="124" eb="126">
      <t>キュウキュウ</t>
    </rPh>
    <rPh sb="131" eb="133">
      <t>ショウニ</t>
    </rPh>
    <rPh sb="135" eb="137">
      <t>キョテン</t>
    </rPh>
    <rPh sb="137" eb="139">
      <t>ビョウイン</t>
    </rPh>
    <rPh sb="140" eb="142">
      <t>シテイ</t>
    </rPh>
    <rPh sb="143" eb="144">
      <t>ウ</t>
    </rPh>
    <rPh sb="149" eb="151">
      <t>ハバヒロ</t>
    </rPh>
    <rPh sb="152" eb="154">
      <t>コウド</t>
    </rPh>
    <rPh sb="155" eb="157">
      <t>センモン</t>
    </rPh>
    <rPh sb="157" eb="159">
      <t>イリョウ</t>
    </rPh>
    <rPh sb="160" eb="162">
      <t>テイキョウ</t>
    </rPh>
    <phoneticPr fontId="17"/>
  </si>
  <si>
    <t>　①経常収支比率と②医業収支比率は、平成28年度に新病院への移転による患者受入れ制限の影響で大きく低下していたが、平成29年度は新病院のフルオープンにより比率はやや改善した。
　③累積欠損金比率は新病院建設の影響で平成27年度から大きく増加している。今後、収支を改善することで累積欠損金を解消していく。
　④病床利用率は新病院のフルオープンで大きく上昇した。今後もより多くの患者を受け入れていく。
　⑤⑥入院患者1人1日当たり収益は、新病院移転後に救急患者や重症患者の受入れが増えたことにより上昇している。また、外来患者については、一部の診療科で使用する高額薬剤の影響で増加している。
　⑦⑧職員給与費・材料費対医業収益比率は近年増加傾向であったが、平成29年度は医業収益の増加により比率は低下している。</t>
    <rPh sb="2" eb="4">
      <t>ケイジョウ</t>
    </rPh>
    <rPh sb="4" eb="8">
      <t>シュウシヒリツ</t>
    </rPh>
    <rPh sb="10" eb="12">
      <t>イギョウ</t>
    </rPh>
    <rPh sb="12" eb="14">
      <t>シュウシ</t>
    </rPh>
    <rPh sb="14" eb="16">
      <t>ヒリツ</t>
    </rPh>
    <rPh sb="18" eb="20">
      <t>ヘイセイ</t>
    </rPh>
    <rPh sb="22" eb="23">
      <t>ネン</t>
    </rPh>
    <rPh sb="23" eb="24">
      <t>ド</t>
    </rPh>
    <rPh sb="25" eb="26">
      <t>シン</t>
    </rPh>
    <rPh sb="26" eb="28">
      <t>ビョウイン</t>
    </rPh>
    <rPh sb="30" eb="32">
      <t>イテン</t>
    </rPh>
    <rPh sb="35" eb="37">
      <t>カンジャ</t>
    </rPh>
    <rPh sb="37" eb="39">
      <t>ウケイ</t>
    </rPh>
    <rPh sb="40" eb="42">
      <t>セイゲン</t>
    </rPh>
    <rPh sb="43" eb="45">
      <t>エイキョウ</t>
    </rPh>
    <rPh sb="46" eb="47">
      <t>オオ</t>
    </rPh>
    <rPh sb="49" eb="51">
      <t>テイカ</t>
    </rPh>
    <rPh sb="57" eb="59">
      <t>ヘイセイ</t>
    </rPh>
    <rPh sb="61" eb="63">
      <t>ネンド</t>
    </rPh>
    <rPh sb="64" eb="65">
      <t>シン</t>
    </rPh>
    <rPh sb="65" eb="67">
      <t>ビョウイン</t>
    </rPh>
    <rPh sb="77" eb="79">
      <t>ヒリツ</t>
    </rPh>
    <rPh sb="82" eb="84">
      <t>カイゼン</t>
    </rPh>
    <rPh sb="90" eb="92">
      <t>ルイセキ</t>
    </rPh>
    <rPh sb="92" eb="95">
      <t>ケッソンキン</t>
    </rPh>
    <rPh sb="95" eb="97">
      <t>ヒリツ</t>
    </rPh>
    <rPh sb="98" eb="99">
      <t>シン</t>
    </rPh>
    <rPh sb="99" eb="101">
      <t>ビョウイン</t>
    </rPh>
    <rPh sb="101" eb="103">
      <t>ケンセツ</t>
    </rPh>
    <rPh sb="104" eb="106">
      <t>エイキョウ</t>
    </rPh>
    <rPh sb="107" eb="109">
      <t>ヘイセイ</t>
    </rPh>
    <rPh sb="111" eb="113">
      <t>ネンド</t>
    </rPh>
    <rPh sb="115" eb="116">
      <t>オオ</t>
    </rPh>
    <rPh sb="118" eb="120">
      <t>ゾウカ</t>
    </rPh>
    <rPh sb="125" eb="127">
      <t>コンゴ</t>
    </rPh>
    <rPh sb="128" eb="130">
      <t>シュウシ</t>
    </rPh>
    <rPh sb="131" eb="133">
      <t>カイゼン</t>
    </rPh>
    <rPh sb="138" eb="140">
      <t>ルイセキ</t>
    </rPh>
    <rPh sb="140" eb="142">
      <t>ケッソン</t>
    </rPh>
    <rPh sb="142" eb="143">
      <t>キン</t>
    </rPh>
    <rPh sb="144" eb="146">
      <t>カイショウ</t>
    </rPh>
    <rPh sb="154" eb="159">
      <t>ビョウショウリヨウリツ</t>
    </rPh>
    <rPh sb="160" eb="161">
      <t>シン</t>
    </rPh>
    <rPh sb="161" eb="163">
      <t>ビョウイン</t>
    </rPh>
    <rPh sb="171" eb="172">
      <t>オオ</t>
    </rPh>
    <rPh sb="174" eb="176">
      <t>ジョウショウ</t>
    </rPh>
    <rPh sb="179" eb="181">
      <t>コンゴ</t>
    </rPh>
    <rPh sb="184" eb="185">
      <t>オオ</t>
    </rPh>
    <rPh sb="187" eb="189">
      <t>カンジャ</t>
    </rPh>
    <rPh sb="202" eb="204">
      <t>ニュウイン</t>
    </rPh>
    <rPh sb="204" eb="206">
      <t>カンジャ</t>
    </rPh>
    <rPh sb="207" eb="208">
      <t>ニン</t>
    </rPh>
    <rPh sb="209" eb="210">
      <t>ヒ</t>
    </rPh>
    <rPh sb="210" eb="211">
      <t>ア</t>
    </rPh>
    <rPh sb="213" eb="215">
      <t>シュウエキ</t>
    </rPh>
    <rPh sb="217" eb="218">
      <t>シン</t>
    </rPh>
    <rPh sb="218" eb="220">
      <t>ビョウイン</t>
    </rPh>
    <rPh sb="220" eb="222">
      <t>イテン</t>
    </rPh>
    <rPh sb="222" eb="223">
      <t>ゴ</t>
    </rPh>
    <rPh sb="224" eb="226">
      <t>キュウキュウ</t>
    </rPh>
    <rPh sb="226" eb="228">
      <t>カンジャ</t>
    </rPh>
    <rPh sb="229" eb="231">
      <t>ジュウショウ</t>
    </rPh>
    <rPh sb="231" eb="233">
      <t>カンジャ</t>
    </rPh>
    <rPh sb="234" eb="236">
      <t>ウケイ</t>
    </rPh>
    <rPh sb="238" eb="239">
      <t>フ</t>
    </rPh>
    <rPh sb="246" eb="248">
      <t>ジョウショウ</t>
    </rPh>
    <rPh sb="256" eb="258">
      <t>ガイライ</t>
    </rPh>
    <rPh sb="258" eb="260">
      <t>カンジャ</t>
    </rPh>
    <rPh sb="266" eb="268">
      <t>イチブ</t>
    </rPh>
    <rPh sb="269" eb="271">
      <t>シンリョウ</t>
    </rPh>
    <rPh sb="271" eb="272">
      <t>カ</t>
    </rPh>
    <rPh sb="273" eb="275">
      <t>シヨウ</t>
    </rPh>
    <rPh sb="277" eb="279">
      <t>コウガク</t>
    </rPh>
    <rPh sb="279" eb="281">
      <t>ヤクザイ</t>
    </rPh>
    <rPh sb="282" eb="284">
      <t>エイキョウ</t>
    </rPh>
    <rPh sb="285" eb="287">
      <t>ゾウカ</t>
    </rPh>
    <rPh sb="296" eb="298">
      <t>ショクイン</t>
    </rPh>
    <rPh sb="298" eb="300">
      <t>キュウヨ</t>
    </rPh>
    <rPh sb="300" eb="301">
      <t>ヒ</t>
    </rPh>
    <rPh sb="302" eb="304">
      <t>ザイリョウ</t>
    </rPh>
    <rPh sb="304" eb="305">
      <t>ヒ</t>
    </rPh>
    <rPh sb="305" eb="306">
      <t>タイ</t>
    </rPh>
    <rPh sb="306" eb="308">
      <t>イギョウ</t>
    </rPh>
    <rPh sb="308" eb="310">
      <t>シュウエキ</t>
    </rPh>
    <rPh sb="310" eb="312">
      <t>ヒリツ</t>
    </rPh>
    <rPh sb="313" eb="315">
      <t>キンネン</t>
    </rPh>
    <rPh sb="315" eb="317">
      <t>ゾウカ</t>
    </rPh>
    <rPh sb="317" eb="319">
      <t>ケイコウ</t>
    </rPh>
    <rPh sb="325" eb="327">
      <t>ヘイセイ</t>
    </rPh>
    <rPh sb="329" eb="331">
      <t>ネンド</t>
    </rPh>
    <rPh sb="332" eb="334">
      <t>イギョウ</t>
    </rPh>
    <rPh sb="334" eb="336">
      <t>シュウエキ</t>
    </rPh>
    <rPh sb="337" eb="339">
      <t>ゾウカ</t>
    </rPh>
    <rPh sb="342" eb="344">
      <t>ヒリツ</t>
    </rPh>
    <rPh sb="345" eb="347">
      <t>テイカ</t>
    </rPh>
    <phoneticPr fontId="17"/>
  </si>
  <si>
    <t>　①有形固定資産減価償却率は平成28年度に病院を新築したこともあり、類似病院平均よりも比率は低くなっている。
　②器械備品減価償却率は、新病院オープンのため購入した備品の償却が進んでおり、比率は上昇している。
　③1床当たり有形固定資産は、平成28年度以降は新病院への移転で新旧病院の資産が計上されており、大きく増加している。今後は旧病院の資産が減り、減少する見込みである。
　今後、新病院オープン時に整備した医療機器が数年後同時に更新時期を迎えることから、更新に備えて十分な医業収益を確保していく必要がある。</t>
    <rPh sb="2" eb="4">
      <t>ユウケイ</t>
    </rPh>
    <rPh sb="4" eb="6">
      <t>コテイ</t>
    </rPh>
    <rPh sb="6" eb="8">
      <t>シサン</t>
    </rPh>
    <rPh sb="8" eb="10">
      <t>ゲンカ</t>
    </rPh>
    <rPh sb="10" eb="12">
      <t>ショウキャク</t>
    </rPh>
    <rPh sb="12" eb="13">
      <t>リツ</t>
    </rPh>
    <rPh sb="14" eb="16">
      <t>ヘイセイ</t>
    </rPh>
    <rPh sb="19" eb="20">
      <t>ド</t>
    </rPh>
    <rPh sb="34" eb="36">
      <t>ルイジ</t>
    </rPh>
    <rPh sb="38" eb="40">
      <t>ヘイキン</t>
    </rPh>
    <rPh sb="57" eb="59">
      <t>キカイ</t>
    </rPh>
    <rPh sb="120" eb="122">
      <t>ヘイセイ</t>
    </rPh>
    <rPh sb="124" eb="126">
      <t>ネンド</t>
    </rPh>
    <rPh sb="126" eb="128">
      <t>イコウ</t>
    </rPh>
    <rPh sb="129" eb="130">
      <t>シン</t>
    </rPh>
    <rPh sb="130" eb="132">
      <t>ビョウイン</t>
    </rPh>
    <rPh sb="134" eb="136">
      <t>イテン</t>
    </rPh>
    <rPh sb="137" eb="139">
      <t>シンキュウ</t>
    </rPh>
    <rPh sb="139" eb="141">
      <t>ビョウイン</t>
    </rPh>
    <rPh sb="142" eb="144">
      <t>シサン</t>
    </rPh>
    <rPh sb="145" eb="147">
      <t>ケイジョウ</t>
    </rPh>
    <rPh sb="153" eb="154">
      <t>オオ</t>
    </rPh>
    <rPh sb="156" eb="158">
      <t>ゾウカ</t>
    </rPh>
    <rPh sb="163" eb="165">
      <t>コンゴ</t>
    </rPh>
    <rPh sb="166" eb="169">
      <t>キュウビョウイン</t>
    </rPh>
    <rPh sb="170" eb="172">
      <t>シサン</t>
    </rPh>
    <rPh sb="173" eb="174">
      <t>ゲン</t>
    </rPh>
    <rPh sb="176" eb="178">
      <t>ゲンショウ</t>
    </rPh>
    <rPh sb="180" eb="182">
      <t>ミコ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</si>
</sst>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6"/>
      <name val="游ゴシック"/>
      <family val="2"/>
      <charset val="128"/>
      <scheme val="minor"/>
    </font>
    <font>
      <sz val="11"/>
      <name val="ＭＳ ゴシック"/>
      <family val="3"/>
      <charset val="128"/>
    </font>
    <font>
      <sz val="11"/>
      <color theme="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9" fillId="0" borderId="0" applyFont="0" applyFill="0" applyBorder="0" applyProtection="0"/>
    <xf numFmtId="38" fontId="16" fillId="0" borderId="0" applyFont="0" applyFill="0" applyBorder="0" applyAlignment="0" applyProtection="0"/>
    <xf numFmtId="0" fontId="19" fillId="0" borderId="0">
      <alignment vertical="center"/>
    </xf>
    <xf numFmtId="0" fontId="19" fillId="0" borderId="0">
      <alignment vertical="center"/>
    </xf>
  </cellStyleXfs>
  <cellXfs count="153">
    <xf numFmtId="0" fontId="0" fillId="0" borderId="0" xfId="0" applyAlignment="1">
      <alignment vertical="center"/>
    </xf>
    <xf numFmtId="0" fontId="14" fillId="0" borderId="0" xfId="9" applyFont="1" applyFill="1" applyBorder="1" applyAlignment="1">
      <alignment horizontal="center" vertical="center"/>
    </xf>
    <xf numFmtId="0" fontId="3" fillId="0" borderId="0" xfId="9" applyFont="1" applyBorder="1" applyAlignment="1">
      <alignment horizontal="center" vertical="center"/>
    </xf>
    <xf numFmtId="0" fontId="5" fillId="0" borderId="6" xfId="8" applyFont="1" applyBorder="1" applyAlignment="1" applyProtection="1">
      <alignment horizontal="left" vertical="top" wrapText="1"/>
      <protection locked="0"/>
    </xf>
    <xf numFmtId="0" fontId="5" fillId="0" borderId="5" xfId="8" applyFont="1" applyBorder="1" applyAlignment="1" applyProtection="1">
      <alignment horizontal="left" vertical="top" wrapText="1"/>
      <protection locked="0"/>
    </xf>
    <xf numFmtId="0" fontId="5" fillId="0" borderId="8" xfId="8" applyFont="1" applyBorder="1" applyAlignment="1" applyProtection="1">
      <alignment horizontal="left" vertical="top" wrapText="1"/>
      <protection locked="0"/>
    </xf>
    <xf numFmtId="0" fontId="5" fillId="0" borderId="4" xfId="8" applyFont="1" applyBorder="1" applyAlignment="1" applyProtection="1">
      <alignment horizontal="left" vertical="top" wrapText="1"/>
      <protection locked="0"/>
    </xf>
    <xf numFmtId="0" fontId="5" fillId="0" borderId="0" xfId="8" applyFont="1" applyBorder="1" applyAlignment="1" applyProtection="1">
      <alignment horizontal="left" vertical="top" wrapText="1"/>
      <protection locked="0"/>
    </xf>
    <xf numFmtId="0" fontId="5" fillId="0" borderId="7" xfId="8" applyFont="1" applyBorder="1" applyAlignment="1" applyProtection="1">
      <alignment horizontal="left" vertical="top" wrapText="1"/>
      <protection locked="0"/>
    </xf>
    <xf numFmtId="177" fontId="10" fillId="0" borderId="19" xfId="9" applyNumberFormat="1" applyFont="1" applyBorder="1" applyAlignment="1" applyProtection="1">
      <alignment horizontal="center" vertical="center" shrinkToFit="1"/>
      <protection hidden="1"/>
    </xf>
    <xf numFmtId="178" fontId="10" fillId="0" borderId="19" xfId="9" applyNumberFormat="1" applyFont="1" applyBorder="1" applyAlignment="1" applyProtection="1">
      <alignment horizontal="center" vertical="center" shrinkToFit="1"/>
      <protection hidden="1"/>
    </xf>
    <xf numFmtId="0" fontId="10" fillId="0" borderId="18" xfId="9" applyFont="1" applyBorder="1" applyAlignment="1">
      <alignment horizontal="center" vertical="center" shrinkToFit="1"/>
    </xf>
    <xf numFmtId="0" fontId="10" fillId="0" borderId="17" xfId="9" applyFont="1" applyBorder="1" applyAlignment="1">
      <alignment horizontal="center" vertical="center" shrinkToFit="1"/>
    </xf>
    <xf numFmtId="0" fontId="10" fillId="0" borderId="16" xfId="9" applyFont="1" applyBorder="1" applyAlignment="1">
      <alignment horizontal="center" vertical="center" shrinkToFit="1"/>
    </xf>
    <xf numFmtId="179" fontId="10" fillId="0" borderId="19" xfId="9" applyNumberFormat="1" applyFont="1" applyBorder="1" applyAlignment="1" applyProtection="1">
      <alignment horizontal="center" vertical="center" shrinkToFit="1"/>
      <protection hidden="1"/>
    </xf>
    <xf numFmtId="0" fontId="3" fillId="0" borderId="0" xfId="9" applyFont="1" applyAlignment="1">
      <alignment vertical="center"/>
    </xf>
    <xf numFmtId="0" fontId="5" fillId="0" borderId="0" xfId="9" applyFont="1" applyAlignment="1">
      <alignment vertical="center"/>
    </xf>
    <xf numFmtId="0" fontId="6" fillId="0" borderId="0" xfId="9" applyFont="1" applyAlignment="1">
      <alignment horizontal="center" vertical="center"/>
    </xf>
    <xf numFmtId="49" fontId="3" fillId="0" borderId="0" xfId="9" applyNumberFormat="1" applyFont="1" applyBorder="1" applyAlignment="1" applyProtection="1">
      <alignment vertical="top"/>
      <protection hidden="1"/>
    </xf>
    <xf numFmtId="0" fontId="5" fillId="0" borderId="0" xfId="9" applyFont="1" applyBorder="1" applyAlignment="1">
      <alignment vertical="center"/>
    </xf>
    <xf numFmtId="0" fontId="7" fillId="0" borderId="1" xfId="9" applyFont="1" applyBorder="1" applyAlignment="1">
      <alignment vertical="center"/>
    </xf>
    <xf numFmtId="0" fontId="7" fillId="0" borderId="2" xfId="9" applyFont="1" applyBorder="1" applyAlignment="1">
      <alignment vertical="center"/>
    </xf>
    <xf numFmtId="0" fontId="7" fillId="0" borderId="3" xfId="9" applyFont="1" applyBorder="1" applyAlignment="1">
      <alignment vertical="center"/>
    </xf>
    <xf numFmtId="0" fontId="8" fillId="0" borderId="0" xfId="9" applyFont="1" applyBorder="1" applyAlignment="1">
      <alignment horizontal="left" vertical="center"/>
    </xf>
    <xf numFmtId="0" fontId="8" fillId="0" borderId="0" xfId="9" applyFont="1" applyBorder="1" applyAlignment="1">
      <alignment vertical="center"/>
    </xf>
    <xf numFmtId="0" fontId="8" fillId="0" borderId="4" xfId="9" applyFont="1" applyBorder="1" applyAlignment="1">
      <alignment vertical="center"/>
    </xf>
    <xf numFmtId="0" fontId="9" fillId="0" borderId="0" xfId="9" applyFont="1" applyFill="1" applyBorder="1" applyAlignment="1">
      <alignment horizontal="left" vertical="center"/>
    </xf>
    <xf numFmtId="0" fontId="9" fillId="0" borderId="0" xfId="9" applyFont="1" applyFill="1" applyBorder="1" applyAlignment="1">
      <alignment vertical="center"/>
    </xf>
    <xf numFmtId="0" fontId="9" fillId="0" borderId="0" xfId="9" applyFont="1" applyBorder="1" applyAlignment="1">
      <alignment vertical="center"/>
    </xf>
    <xf numFmtId="0" fontId="9" fillId="0" borderId="4" xfId="9" applyFont="1" applyBorder="1" applyAlignment="1">
      <alignment vertical="center"/>
    </xf>
    <xf numFmtId="0" fontId="3" fillId="0" borderId="5" xfId="9" applyFont="1" applyBorder="1" applyAlignment="1">
      <alignment horizontal="left" vertical="center"/>
    </xf>
    <xf numFmtId="0" fontId="3" fillId="0" borderId="5" xfId="9" applyFont="1" applyBorder="1" applyAlignment="1">
      <alignment vertical="center"/>
    </xf>
    <xf numFmtId="0" fontId="3" fillId="0" borderId="6" xfId="9" applyFont="1" applyBorder="1" applyAlignment="1">
      <alignment vertical="center"/>
    </xf>
    <xf numFmtId="0" fontId="10" fillId="0" borderId="0" xfId="9" applyFont="1" applyBorder="1" applyAlignment="1">
      <alignment vertical="top" wrapText="1"/>
    </xf>
    <xf numFmtId="0" fontId="7" fillId="0" borderId="0" xfId="9" applyFont="1" applyBorder="1" applyAlignment="1">
      <alignment shrinkToFit="1"/>
    </xf>
    <xf numFmtId="20" fontId="5" fillId="0" borderId="0" xfId="9" applyNumberFormat="1" applyFont="1" applyAlignment="1">
      <alignment vertical="center"/>
    </xf>
    <xf numFmtId="0" fontId="7" fillId="0" borderId="7" xfId="9" applyFont="1" applyBorder="1" applyAlignment="1">
      <alignment vertical="center"/>
    </xf>
    <xf numFmtId="0" fontId="7" fillId="0" borderId="0" xfId="9" applyFont="1" applyBorder="1" applyAlignment="1">
      <alignment vertical="center"/>
    </xf>
    <xf numFmtId="0" fontId="7" fillId="0" borderId="4" xfId="9" applyFont="1" applyBorder="1" applyAlignment="1">
      <alignment vertical="center"/>
    </xf>
    <xf numFmtId="0" fontId="5" fillId="0" borderId="7" xfId="9" applyFont="1" applyBorder="1" applyAlignment="1">
      <alignment vertical="center"/>
    </xf>
    <xf numFmtId="0" fontId="3" fillId="0" borderId="0" xfId="9" applyFont="1" applyBorder="1" applyAlignment="1">
      <alignment vertical="center"/>
    </xf>
    <xf numFmtId="0" fontId="5" fillId="0" borderId="4" xfId="9" applyFont="1" applyBorder="1" applyAlignment="1">
      <alignment vertical="center"/>
    </xf>
    <xf numFmtId="0" fontId="10" fillId="0" borderId="0" xfId="9" applyFont="1" applyBorder="1" applyAlignment="1">
      <alignment vertical="center" shrinkToFit="1"/>
    </xf>
    <xf numFmtId="0" fontId="12" fillId="0" borderId="0" xfId="9" applyFont="1" applyBorder="1" applyAlignment="1">
      <alignment horizontal="center" vertical="center"/>
    </xf>
    <xf numFmtId="0" fontId="10" fillId="0" borderId="0" xfId="9" applyFont="1" applyBorder="1" applyAlignment="1">
      <alignment vertical="center"/>
    </xf>
    <xf numFmtId="0" fontId="5" fillId="0" borderId="8" xfId="9" applyFont="1" applyBorder="1" applyAlignment="1">
      <alignment vertical="center"/>
    </xf>
    <xf numFmtId="0" fontId="5" fillId="0" borderId="5" xfId="9" applyFont="1" applyBorder="1" applyAlignment="1">
      <alignment vertical="center"/>
    </xf>
    <xf numFmtId="0" fontId="5" fillId="0" borderId="6" xfId="9" applyFont="1" applyBorder="1" applyAlignment="1">
      <alignment vertical="center"/>
    </xf>
    <xf numFmtId="38" fontId="7" fillId="0" borderId="0" xfId="6" applyNumberFormat="1" applyFont="1" applyBorder="1" applyAlignment="1">
      <alignment vertical="center"/>
    </xf>
    <xf numFmtId="0" fontId="0" fillId="0" borderId="0" xfId="9" applyFont="1" applyBorder="1" applyAlignment="1">
      <alignment vertical="center"/>
    </xf>
    <xf numFmtId="177" fontId="10" fillId="0" borderId="0" xfId="9" applyNumberFormat="1" applyFont="1" applyBorder="1" applyAlignment="1">
      <alignment vertical="center" shrinkToFit="1"/>
    </xf>
    <xf numFmtId="177" fontId="13" fillId="0" borderId="0" xfId="9" applyNumberFormat="1" applyFont="1" applyBorder="1" applyAlignment="1">
      <alignment vertical="center" shrinkToFit="1"/>
    </xf>
    <xf numFmtId="38" fontId="7" fillId="0" borderId="0" xfId="6" applyFont="1" applyBorder="1" applyAlignment="1">
      <alignment vertical="center"/>
    </xf>
    <xf numFmtId="0" fontId="13" fillId="0" borderId="0" xfId="9" applyFont="1" applyBorder="1" applyAlignment="1">
      <alignment vertical="center" shrinkToFit="1"/>
    </xf>
    <xf numFmtId="180" fontId="13" fillId="0" borderId="0" xfId="9" applyNumberFormat="1" applyFont="1" applyBorder="1" applyAlignment="1">
      <alignment vertical="center" shrinkToFit="1"/>
    </xf>
    <xf numFmtId="176" fontId="13" fillId="0" borderId="0" xfId="9" applyNumberFormat="1" applyFont="1" applyBorder="1" applyAlignment="1">
      <alignment vertical="center" shrinkToFit="1"/>
    </xf>
    <xf numFmtId="0" fontId="14" fillId="0" borderId="0" xfId="9" applyFont="1" applyFill="1" applyBorder="1" applyAlignment="1">
      <alignment vertical="center"/>
    </xf>
    <xf numFmtId="0" fontId="15" fillId="0" borderId="0" xfId="9" applyFont="1" applyAlignment="1">
      <alignment vertical="center"/>
    </xf>
    <xf numFmtId="0" fontId="2" fillId="0" borderId="0" xfId="9" applyFont="1" applyAlignment="1" applyProtection="1">
      <alignment vertical="center"/>
      <protection hidden="1"/>
    </xf>
    <xf numFmtId="0" fontId="15" fillId="0" borderId="0" xfId="9" applyFont="1" applyAlignment="1">
      <alignment vertical="center"/>
    </xf>
    <xf numFmtId="0" fontId="2" fillId="0" borderId="0" xfId="9" applyFont="1" applyAlignment="1">
      <alignment vertical="center"/>
    </xf>
    <xf numFmtId="0" fontId="0" fillId="2" borderId="9" xfId="9" applyFont="1" applyFill="1" applyBorder="1" applyAlignment="1">
      <alignment vertical="center"/>
    </xf>
    <xf numFmtId="0" fontId="0" fillId="2" borderId="10" xfId="9" applyFont="1" applyFill="1" applyBorder="1" applyAlignment="1">
      <alignment vertical="center"/>
    </xf>
    <xf numFmtId="0" fontId="0" fillId="2" borderId="1" xfId="9" applyFont="1" applyFill="1" applyBorder="1" applyAlignment="1">
      <alignment vertical="center"/>
    </xf>
    <xf numFmtId="0" fontId="0" fillId="2" borderId="2" xfId="9" applyFont="1" applyFill="1" applyBorder="1" applyAlignment="1">
      <alignment vertical="center"/>
    </xf>
    <xf numFmtId="0" fontId="0" fillId="2" borderId="11" xfId="9" applyFont="1" applyFill="1" applyBorder="1" applyAlignment="1">
      <alignment vertical="center"/>
    </xf>
    <xf numFmtId="0" fontId="0" fillId="2" borderId="12" xfId="9" applyFont="1" applyFill="1" applyBorder="1" applyAlignment="1">
      <alignment vertical="center" wrapText="1"/>
    </xf>
    <xf numFmtId="0" fontId="0" fillId="2" borderId="12" xfId="9" applyFont="1" applyFill="1" applyBorder="1" applyAlignment="1">
      <alignment vertical="center"/>
    </xf>
    <xf numFmtId="0" fontId="0" fillId="2" borderId="13" xfId="9" applyFont="1" applyFill="1" applyBorder="1" applyAlignment="1">
      <alignment vertical="center" wrapText="1"/>
    </xf>
    <xf numFmtId="0" fontId="0" fillId="2" borderId="0" xfId="9" applyFont="1" applyFill="1" applyAlignment="1">
      <alignment vertical="center"/>
    </xf>
    <xf numFmtId="0" fontId="0" fillId="2" borderId="13" xfId="9" applyFont="1" applyFill="1" applyBorder="1" applyAlignment="1">
      <alignment vertical="center"/>
    </xf>
    <xf numFmtId="0" fontId="0" fillId="2" borderId="14" xfId="9" applyFont="1" applyFill="1" applyBorder="1" applyAlignment="1">
      <alignment vertical="center"/>
    </xf>
    <xf numFmtId="0" fontId="0" fillId="2" borderId="8" xfId="9" applyFont="1" applyFill="1" applyBorder="1" applyAlignment="1">
      <alignment vertical="center"/>
    </xf>
    <xf numFmtId="0" fontId="0" fillId="2" borderId="5" xfId="9" applyFont="1" applyFill="1" applyBorder="1" applyAlignment="1">
      <alignment vertical="center"/>
    </xf>
    <xf numFmtId="0" fontId="0" fillId="2" borderId="15" xfId="9" applyFont="1" applyFill="1" applyBorder="1" applyAlignment="1">
      <alignment vertical="center"/>
    </xf>
    <xf numFmtId="0" fontId="0" fillId="2" borderId="9" xfId="9" applyFont="1" applyFill="1" applyBorder="1" applyAlignment="1">
      <alignment vertical="center" shrinkToFit="1"/>
    </xf>
    <xf numFmtId="0" fontId="0" fillId="3" borderId="9" xfId="9" applyNumberFormat="1" applyFont="1" applyFill="1" applyBorder="1" applyAlignment="1">
      <alignment vertical="center" shrinkToFit="1"/>
    </xf>
    <xf numFmtId="176" fontId="0" fillId="3" borderId="9" xfId="9" applyNumberFormat="1" applyFont="1" applyFill="1" applyBorder="1" applyAlignment="1">
      <alignment vertical="center" shrinkToFit="1"/>
    </xf>
    <xf numFmtId="178" fontId="0" fillId="3" borderId="9" xfId="7" applyNumberFormat="1" applyFont="1" applyFill="1" applyBorder="1" applyAlignment="1">
      <alignment vertical="center" shrinkToFit="1"/>
    </xf>
    <xf numFmtId="179" fontId="0" fillId="3" borderId="9" xfId="7" applyNumberFormat="1" applyFont="1" applyFill="1" applyBorder="1" applyAlignment="1">
      <alignment vertical="center" shrinkToFit="1"/>
    </xf>
    <xf numFmtId="49" fontId="0" fillId="0" borderId="0" xfId="9" applyNumberFormat="1" applyFont="1" applyAlignment="1">
      <alignment vertical="center" shrinkToFit="1"/>
    </xf>
    <xf numFmtId="0" fontId="0" fillId="0" borderId="9" xfId="9" applyNumberFormat="1" applyFont="1" applyBorder="1" applyAlignment="1">
      <alignment vertical="center" shrinkToFit="1"/>
    </xf>
    <xf numFmtId="176" fontId="0" fillId="0" borderId="9" xfId="9" applyNumberFormat="1" applyFont="1" applyBorder="1" applyAlignment="1">
      <alignment vertical="center" shrinkToFit="1"/>
    </xf>
    <xf numFmtId="49" fontId="0" fillId="0" borderId="9" xfId="9" applyNumberFormat="1" applyFont="1" applyBorder="1" applyAlignment="1">
      <alignment vertical="center" shrinkToFit="1"/>
    </xf>
    <xf numFmtId="178" fontId="0" fillId="0" borderId="9" xfId="6" applyNumberFormat="1" applyFont="1" applyBorder="1" applyAlignment="1">
      <alignment vertical="center" shrinkToFit="1"/>
    </xf>
    <xf numFmtId="179" fontId="0" fillId="0" borderId="9" xfId="6" applyNumberFormat="1" applyFont="1" applyBorder="1" applyAlignment="1">
      <alignment vertical="center" shrinkToFit="1"/>
    </xf>
    <xf numFmtId="0" fontId="0" fillId="0" borderId="0" xfId="9" applyFont="1" applyFill="1" applyAlignment="1">
      <alignment vertical="center"/>
    </xf>
    <xf numFmtId="181" fontId="0" fillId="0" borderId="0" xfId="9" applyNumberFormat="1" applyFont="1" applyFill="1" applyAlignment="1">
      <alignment vertical="center"/>
    </xf>
    <xf numFmtId="182" fontId="0" fillId="0" borderId="0" xfId="6" applyNumberFormat="1" applyFont="1" applyFill="1" applyBorder="1" applyAlignment="1">
      <alignment vertical="center" shrinkToFit="1"/>
    </xf>
    <xf numFmtId="181" fontId="0" fillId="0" borderId="0" xfId="9" applyNumberFormat="1" applyFont="1" applyFill="1" applyBorder="1" applyAlignment="1">
      <alignment vertical="center"/>
    </xf>
    <xf numFmtId="0" fontId="0" fillId="4" borderId="9" xfId="9" applyFont="1" applyFill="1" applyBorder="1" applyAlignment="1">
      <alignment vertical="center"/>
    </xf>
    <xf numFmtId="177" fontId="0" fillId="0" borderId="9" xfId="9" applyNumberFormat="1" applyFont="1" applyBorder="1" applyAlignment="1">
      <alignment vertical="center"/>
    </xf>
    <xf numFmtId="0" fontId="11" fillId="0" borderId="1" xfId="9" applyFont="1" applyBorder="1" applyAlignment="1">
      <alignment horizontal="left" vertical="center" shrinkToFit="1"/>
    </xf>
    <xf numFmtId="0" fontId="11" fillId="0" borderId="2" xfId="9" applyFont="1" applyBorder="1" applyAlignment="1">
      <alignment horizontal="left" vertical="center" shrinkToFit="1"/>
    </xf>
    <xf numFmtId="0" fontId="11" fillId="0" borderId="3" xfId="9" applyFont="1" applyBorder="1" applyAlignment="1">
      <alignment horizontal="left" vertical="center" shrinkToFit="1"/>
    </xf>
    <xf numFmtId="0" fontId="11" fillId="0" borderId="7" xfId="9" applyFont="1" applyBorder="1" applyAlignment="1">
      <alignment horizontal="left" vertical="center" shrinkToFit="1"/>
    </xf>
    <xf numFmtId="0" fontId="11" fillId="0" borderId="0" xfId="9" applyFont="1" applyBorder="1" applyAlignment="1">
      <alignment horizontal="left" vertical="center" shrinkToFit="1"/>
    </xf>
    <xf numFmtId="0" fontId="11" fillId="0" borderId="4" xfId="9" applyFont="1" applyBorder="1" applyAlignment="1">
      <alignment horizontal="left" vertical="center" shrinkToFit="1"/>
    </xf>
    <xf numFmtId="0" fontId="10" fillId="0" borderId="19" xfId="9" applyFont="1" applyBorder="1" applyAlignment="1">
      <alignment horizontal="center" vertical="center" shrinkToFit="1"/>
    </xf>
    <xf numFmtId="178" fontId="10" fillId="0" borderId="16" xfId="9" applyNumberFormat="1" applyFont="1" applyBorder="1" applyAlignment="1">
      <alignment horizontal="center" vertical="center" shrinkToFit="1"/>
    </xf>
    <xf numFmtId="178" fontId="10" fillId="0" borderId="17" xfId="9" applyNumberFormat="1" applyFont="1" applyBorder="1" applyAlignment="1">
      <alignment horizontal="center" vertical="center" shrinkToFit="1"/>
    </xf>
    <xf numFmtId="178" fontId="10" fillId="0" borderId="18" xfId="9" applyNumberFormat="1" applyFont="1" applyBorder="1" applyAlignment="1">
      <alignment horizontal="center" vertical="center" shrinkToFit="1"/>
    </xf>
    <xf numFmtId="179" fontId="10" fillId="0" borderId="16" xfId="9" applyNumberFormat="1" applyFont="1" applyBorder="1" applyAlignment="1">
      <alignment horizontal="center" vertical="center" shrinkToFit="1"/>
    </xf>
    <xf numFmtId="179" fontId="10" fillId="0" borderId="17" xfId="9" applyNumberFormat="1" applyFont="1" applyBorder="1" applyAlignment="1">
      <alignment horizontal="center" vertical="center" shrinkToFit="1"/>
    </xf>
    <xf numFmtId="179" fontId="10" fillId="0" borderId="18" xfId="9" applyNumberFormat="1" applyFont="1" applyBorder="1" applyAlignment="1">
      <alignment horizontal="center" vertical="center" shrinkToFit="1"/>
    </xf>
    <xf numFmtId="0" fontId="7" fillId="0" borderId="2" xfId="9" applyFont="1" applyBorder="1" applyAlignment="1">
      <alignment horizontal="center" vertical="center"/>
    </xf>
    <xf numFmtId="0" fontId="7" fillId="0" borderId="0" xfId="9" applyFont="1" applyBorder="1" applyAlignment="1">
      <alignment horizontal="center" vertical="center"/>
    </xf>
    <xf numFmtId="0" fontId="18" fillId="0" borderId="7" xfId="8" applyFont="1" applyBorder="1" applyAlignment="1" applyProtection="1">
      <alignment horizontal="left" vertical="top" wrapText="1"/>
      <protection locked="0"/>
    </xf>
    <xf numFmtId="0" fontId="18" fillId="0" borderId="0" xfId="8" applyFont="1" applyBorder="1" applyAlignment="1" applyProtection="1">
      <alignment horizontal="left" vertical="top" wrapText="1"/>
      <protection locked="0"/>
    </xf>
    <xf numFmtId="0" fontId="18" fillId="0" borderId="4" xfId="8" applyFont="1" applyBorder="1" applyAlignment="1" applyProtection="1">
      <alignment horizontal="left" vertical="top" wrapText="1"/>
      <protection locked="0"/>
    </xf>
    <xf numFmtId="0" fontId="18" fillId="0" borderId="8" xfId="8" applyFont="1" applyBorder="1" applyAlignment="1" applyProtection="1">
      <alignment horizontal="left" vertical="top" wrapText="1"/>
      <protection locked="0"/>
    </xf>
    <xf numFmtId="0" fontId="18" fillId="0" borderId="5" xfId="8" applyFont="1" applyBorder="1" applyAlignment="1" applyProtection="1">
      <alignment horizontal="left" vertical="top" wrapText="1"/>
      <protection locked="0"/>
    </xf>
    <xf numFmtId="0" fontId="18" fillId="0" borderId="6" xfId="8" applyFont="1" applyBorder="1" applyAlignment="1" applyProtection="1">
      <alignment horizontal="left" vertical="top" wrapText="1"/>
      <protection locked="0"/>
    </xf>
    <xf numFmtId="177" fontId="10" fillId="0" borderId="16" xfId="9" applyNumberFormat="1" applyFont="1" applyBorder="1" applyAlignment="1">
      <alignment horizontal="center" vertical="center" shrinkToFit="1"/>
    </xf>
    <xf numFmtId="177" fontId="10" fillId="0" borderId="17" xfId="9" applyNumberFormat="1" applyFont="1" applyBorder="1" applyAlignment="1">
      <alignment horizontal="center" vertical="center" shrinkToFit="1"/>
    </xf>
    <xf numFmtId="177" fontId="10" fillId="0" borderId="18" xfId="9" applyNumberFormat="1" applyFont="1" applyBorder="1" applyAlignment="1">
      <alignment horizontal="center" vertical="center" shrinkToFit="1"/>
    </xf>
    <xf numFmtId="0" fontId="7" fillId="0" borderId="0" xfId="9" applyFont="1" applyBorder="1" applyAlignment="1">
      <alignment horizontal="left" shrinkToFit="1"/>
    </xf>
    <xf numFmtId="0" fontId="7" fillId="0" borderId="5" xfId="9" applyFont="1" applyBorder="1" applyAlignment="1">
      <alignment horizontal="left" shrinkToFit="1"/>
    </xf>
    <xf numFmtId="176" fontId="5" fillId="0" borderId="11" xfId="9" applyNumberFormat="1" applyFont="1" applyBorder="1" applyAlignment="1" applyProtection="1">
      <alignment horizontal="center" vertical="center" shrinkToFit="1"/>
      <protection hidden="1"/>
    </xf>
    <xf numFmtId="176" fontId="5" fillId="0" borderId="12" xfId="9" applyNumberFormat="1" applyFont="1" applyBorder="1" applyAlignment="1" applyProtection="1">
      <alignment horizontal="center" vertical="center" shrinkToFit="1"/>
      <protection hidden="1"/>
    </xf>
    <xf numFmtId="176" fontId="5" fillId="0" borderId="13" xfId="9" applyNumberFormat="1" applyFont="1" applyBorder="1" applyAlignment="1" applyProtection="1">
      <alignment horizontal="center" vertical="center" shrinkToFit="1"/>
      <protection hidden="1"/>
    </xf>
    <xf numFmtId="0" fontId="5" fillId="0" borderId="0" xfId="9" applyFont="1" applyBorder="1" applyAlignment="1">
      <alignment vertical="center" shrinkToFit="1"/>
    </xf>
    <xf numFmtId="0" fontId="5" fillId="0" borderId="1" xfId="8" applyFont="1" applyBorder="1" applyAlignment="1" applyProtection="1">
      <alignment horizontal="left" vertical="top" wrapText="1"/>
      <protection locked="0"/>
    </xf>
    <xf numFmtId="0" fontId="5" fillId="0" borderId="2" xfId="8" applyFont="1" applyBorder="1" applyAlignment="1" applyProtection="1">
      <alignment horizontal="left" vertical="top" wrapText="1"/>
      <protection locked="0"/>
    </xf>
    <xf numFmtId="0" fontId="5" fillId="0" borderId="3" xfId="8" applyFont="1" applyBorder="1" applyAlignment="1" applyProtection="1">
      <alignment horizontal="left" vertical="top" wrapText="1"/>
      <protection locked="0"/>
    </xf>
    <xf numFmtId="0" fontId="5" fillId="0" borderId="11" xfId="9" applyNumberFormat="1" applyFont="1" applyBorder="1" applyAlignment="1" applyProtection="1">
      <alignment horizontal="center" vertical="center" shrinkToFit="1"/>
      <protection hidden="1"/>
    </xf>
    <xf numFmtId="0" fontId="5" fillId="0" borderId="12" xfId="9" applyNumberFormat="1" applyFont="1" applyBorder="1" applyAlignment="1" applyProtection="1">
      <alignment horizontal="center" vertical="center" shrinkToFit="1"/>
      <protection hidden="1"/>
    </xf>
    <xf numFmtId="0" fontId="5" fillId="0" borderId="13" xfId="9" applyNumberFormat="1" applyFont="1" applyBorder="1" applyAlignment="1" applyProtection="1">
      <alignment horizontal="center" vertical="center" shrinkToFit="1"/>
      <protection hidden="1"/>
    </xf>
    <xf numFmtId="0" fontId="3" fillId="0" borderId="8" xfId="9" applyFont="1" applyBorder="1" applyAlignment="1">
      <alignment horizontal="center" vertical="center"/>
    </xf>
    <xf numFmtId="0" fontId="3" fillId="0" borderId="5" xfId="9" applyFont="1" applyBorder="1" applyAlignment="1">
      <alignment horizontal="center" vertical="center"/>
    </xf>
    <xf numFmtId="0" fontId="3" fillId="5" borderId="11" xfId="9" applyFont="1" applyFill="1" applyBorder="1" applyAlignment="1">
      <alignment horizontal="center" vertical="center" shrinkToFit="1"/>
    </xf>
    <xf numFmtId="0" fontId="3" fillId="5" borderId="12" xfId="9" applyFont="1" applyFill="1" applyBorder="1" applyAlignment="1">
      <alignment horizontal="center" vertical="center" shrinkToFit="1"/>
    </xf>
    <xf numFmtId="0" fontId="3" fillId="5" borderId="13" xfId="9" applyFont="1" applyFill="1" applyBorder="1" applyAlignment="1">
      <alignment horizontal="center" vertical="center" shrinkToFit="1"/>
    </xf>
    <xf numFmtId="0" fontId="9" fillId="0" borderId="7" xfId="9" applyFont="1" applyBorder="1" applyAlignment="1">
      <alignment horizontal="center" vertical="center"/>
    </xf>
    <xf numFmtId="0" fontId="9" fillId="0" borderId="0" xfId="9" applyFont="1" applyBorder="1" applyAlignment="1">
      <alignment horizontal="center" vertical="center"/>
    </xf>
    <xf numFmtId="0" fontId="8" fillId="0" borderId="7" xfId="9" applyFont="1" applyBorder="1" applyAlignment="1">
      <alignment horizontal="center" vertical="center"/>
    </xf>
    <xf numFmtId="0" fontId="8" fillId="0" borderId="0" xfId="9" applyFont="1" applyBorder="1" applyAlignment="1">
      <alignment horizontal="center" vertical="center"/>
    </xf>
    <xf numFmtId="0" fontId="6" fillId="0" borderId="0" xfId="9" applyFont="1" applyAlignment="1">
      <alignment horizontal="center" vertical="center"/>
    </xf>
    <xf numFmtId="0" fontId="3" fillId="0" borderId="5" xfId="9" applyNumberFormat="1" applyFont="1" applyBorder="1" applyAlignment="1" applyProtection="1">
      <alignment horizontal="left" vertical="center"/>
      <protection hidden="1"/>
    </xf>
    <xf numFmtId="0" fontId="0" fillId="2" borderId="9" xfId="9" applyFont="1" applyFill="1" applyBorder="1" applyAlignment="1">
      <alignment horizontal="center" vertical="center"/>
    </xf>
    <xf numFmtId="0" fontId="0" fillId="2" borderId="11" xfId="9" applyFont="1" applyFill="1" applyBorder="1" applyAlignment="1">
      <alignment horizontal="center" vertical="center"/>
    </xf>
    <xf numFmtId="0" fontId="0" fillId="2" borderId="12" xfId="9" applyFont="1" applyFill="1" applyBorder="1" applyAlignment="1">
      <alignment horizontal="center" vertical="center"/>
    </xf>
    <xf numFmtId="0" fontId="0" fillId="2" borderId="13" xfId="9" applyFont="1" applyFill="1" applyBorder="1" applyAlignment="1">
      <alignment horizontal="center" vertical="center"/>
    </xf>
    <xf numFmtId="0" fontId="0" fillId="2" borderId="9" xfId="9" applyFont="1" applyFill="1" applyBorder="1" applyAlignment="1">
      <alignment horizontal="center" vertical="center" wrapText="1"/>
    </xf>
    <xf numFmtId="0" fontId="0" fillId="3" borderId="11" xfId="9" applyNumberFormat="1" applyFont="1" applyFill="1" applyBorder="1" applyAlignment="1">
      <alignment horizontal="left" vertical="center" shrinkToFit="1"/>
    </xf>
    <xf numFmtId="0" fontId="0" fillId="3" borderId="12" xfId="9" applyNumberFormat="1" applyFont="1" applyFill="1" applyBorder="1" applyAlignment="1">
      <alignment horizontal="left" vertical="center" shrinkToFit="1"/>
    </xf>
    <xf numFmtId="0" fontId="0" fillId="3" borderId="13" xfId="9" applyNumberFormat="1" applyFont="1" applyFill="1" applyBorder="1" applyAlignment="1">
      <alignment horizontal="left" vertical="center" shrinkToFit="1"/>
    </xf>
    <xf numFmtId="0" fontId="20" fillId="0" borderId="7" xfId="8" applyFont="1" applyBorder="1" applyAlignment="1" applyProtection="1">
      <alignment horizontal="left" vertical="top" wrapText="1"/>
      <protection locked="0"/>
    </xf>
    <xf numFmtId="0" fontId="20" fillId="0" borderId="0" xfId="8" applyFont="1" applyBorder="1" applyAlignment="1" applyProtection="1">
      <alignment horizontal="left" vertical="top" wrapText="1"/>
      <protection locked="0"/>
    </xf>
    <xf numFmtId="0" fontId="20" fillId="0" borderId="4" xfId="8" applyFont="1" applyBorder="1" applyAlignment="1" applyProtection="1">
      <alignment horizontal="left" vertical="top" wrapText="1"/>
      <protection locked="0"/>
    </xf>
    <xf numFmtId="0" fontId="20" fillId="0" borderId="8" xfId="8" applyFont="1" applyBorder="1" applyAlignment="1" applyProtection="1">
      <alignment horizontal="left" vertical="top" wrapText="1"/>
      <protection locked="0"/>
    </xf>
    <xf numFmtId="0" fontId="20" fillId="0" borderId="5" xfId="8" applyFont="1" applyBorder="1" applyAlignment="1" applyProtection="1">
      <alignment horizontal="left" vertical="top" wrapText="1"/>
      <protection locked="0"/>
    </xf>
    <xf numFmtId="0" fontId="20" fillId="0" borderId="6" xfId="8" applyFont="1" applyBorder="1" applyAlignment="1" applyProtection="1">
      <alignment horizontal="left" vertical="top" wrapText="1"/>
      <protection locked="0"/>
    </xf>
  </cellXfs>
  <cellStyles count="10">
    <cellStyle name="Comma" xfId="4"/>
    <cellStyle name="Comma [0]" xfId="5"/>
    <cellStyle name="Currency" xfId="2"/>
    <cellStyle name="Currency [0]" xfId="3"/>
    <cellStyle name="Normal" xfId="9"/>
    <cellStyle name="Percent" xfId="1"/>
    <cellStyle name="桁区切り" xfId="6"/>
    <cellStyle name="桁区切り 2" xfId="7"/>
    <cellStyle name="標準" xfId="0" builtinId="0"/>
    <cellStyle name="標準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④病床利用率(％)</a:t>
            </a:r>
          </a:p>
        </c:rich>
      </c:tx>
      <c:layout>
        <c:manualLayout>
          <c:xMode val="edge"/>
          <c:yMode val="edge"/>
          <c:x val="0.34350000000000003"/>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c:v>
                </c:pt>
                <c:pt idx="1">
                  <c:v>75</c:v>
                </c:pt>
                <c:pt idx="2">
                  <c:v>78.5</c:v>
                </c:pt>
                <c:pt idx="3">
                  <c:v>71.099999999999994</c:v>
                </c:pt>
                <c:pt idx="4">
                  <c:v>81.099999999999994</c:v>
                </c:pt>
              </c:numCache>
            </c:numRef>
          </c:val>
          <c:extLst>
            <c:ext xmlns:c16="http://schemas.microsoft.com/office/drawing/2014/chart" uri="{C3380CC4-5D6E-409C-BE32-E72D297353CC}">
              <c16:uniqueId val="{00000000-94A0-44AB-BFBE-85E554D1A07A}"/>
            </c:ext>
          </c:extLst>
        </c:ser>
        <c:dLbls>
          <c:showLegendKey val="0"/>
          <c:showVal val="0"/>
          <c:showCatName val="0"/>
          <c:showSerName val="0"/>
          <c:showPercent val="0"/>
          <c:showBubbleSize val="0"/>
        </c:dLbls>
        <c:gapWidth val="150"/>
        <c:axId val="228689600"/>
        <c:axId val="22869612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94A0-44AB-BFBE-85E554D1A07A}"/>
            </c:ext>
          </c:extLst>
        </c:ser>
        <c:dLbls>
          <c:showLegendKey val="0"/>
          <c:showVal val="0"/>
          <c:showCatName val="0"/>
          <c:showSerName val="0"/>
          <c:showPercent val="0"/>
          <c:showBubbleSize val="0"/>
        </c:dLbls>
        <c:marker val="1"/>
        <c:smooth val="0"/>
        <c:axId val="228689600"/>
        <c:axId val="228696128"/>
      </c:lineChart>
      <c:dateAx>
        <c:axId val="22868960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696128"/>
        <c:crosses val="autoZero"/>
        <c:auto val="1"/>
        <c:lblOffset val="100"/>
        <c:baseTimeUnit val="years"/>
      </c:dateAx>
      <c:valAx>
        <c:axId val="22869612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68960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③累積欠損金比率(％)</a:t>
            </a:r>
          </a:p>
        </c:rich>
      </c:tx>
      <c:layout>
        <c:manualLayout>
          <c:xMode val="edge"/>
          <c:yMode val="edge"/>
          <c:x val="0.29499999999999998"/>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16.3</c:v>
                </c:pt>
                <c:pt idx="3">
                  <c:v>49.3</c:v>
                </c:pt>
                <c:pt idx="4">
                  <c:v>66</c:v>
                </c:pt>
              </c:numCache>
            </c:numRef>
          </c:val>
          <c:extLst>
            <c:ext xmlns:c16="http://schemas.microsoft.com/office/drawing/2014/chart" uri="{C3380CC4-5D6E-409C-BE32-E72D297353CC}">
              <c16:uniqueId val="{00000000-1E00-4F37-9B71-3BADA1B4E4C6}"/>
            </c:ext>
          </c:extLst>
        </c:ser>
        <c:dLbls>
          <c:showLegendKey val="0"/>
          <c:showVal val="0"/>
          <c:showCatName val="0"/>
          <c:showSerName val="0"/>
          <c:showPercent val="0"/>
          <c:showBubbleSize val="0"/>
        </c:dLbls>
        <c:gapWidth val="150"/>
        <c:axId val="228886720"/>
        <c:axId val="2288891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1E00-4F37-9B71-3BADA1B4E4C6}"/>
            </c:ext>
          </c:extLst>
        </c:ser>
        <c:dLbls>
          <c:showLegendKey val="0"/>
          <c:showVal val="0"/>
          <c:showCatName val="0"/>
          <c:showSerName val="0"/>
          <c:showPercent val="0"/>
          <c:showBubbleSize val="0"/>
        </c:dLbls>
        <c:marker val="1"/>
        <c:smooth val="0"/>
        <c:axId val="228886720"/>
        <c:axId val="228889152"/>
      </c:lineChart>
      <c:dateAx>
        <c:axId val="22888672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889152"/>
        <c:crosses val="autoZero"/>
        <c:auto val="1"/>
        <c:lblOffset val="100"/>
        <c:baseTimeUnit val="years"/>
      </c:dateAx>
      <c:valAx>
        <c:axId val="228889152"/>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88672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②医業収支比率(％)</a:t>
            </a:r>
          </a:p>
        </c:rich>
      </c:tx>
      <c:layout>
        <c:manualLayout>
          <c:xMode val="edge"/>
          <c:yMode val="edge"/>
          <c:x val="0.33374999999999999"/>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82.1</c:v>
                </c:pt>
                <c:pt idx="1">
                  <c:v>80.5</c:v>
                </c:pt>
                <c:pt idx="2">
                  <c:v>83.9</c:v>
                </c:pt>
                <c:pt idx="3">
                  <c:v>72.400000000000006</c:v>
                </c:pt>
                <c:pt idx="4">
                  <c:v>72.8</c:v>
                </c:pt>
              </c:numCache>
            </c:numRef>
          </c:val>
          <c:extLst>
            <c:ext xmlns:c16="http://schemas.microsoft.com/office/drawing/2014/chart" uri="{C3380CC4-5D6E-409C-BE32-E72D297353CC}">
              <c16:uniqueId val="{00000000-7A1F-4750-B6C9-33D0DB9FB3BF}"/>
            </c:ext>
          </c:extLst>
        </c:ser>
        <c:dLbls>
          <c:showLegendKey val="0"/>
          <c:showVal val="0"/>
          <c:showCatName val="0"/>
          <c:showSerName val="0"/>
          <c:showPercent val="0"/>
          <c:showBubbleSize val="0"/>
        </c:dLbls>
        <c:gapWidth val="150"/>
        <c:axId val="229384400"/>
        <c:axId val="22938888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7A1F-4750-B6C9-33D0DB9FB3BF}"/>
            </c:ext>
          </c:extLst>
        </c:ser>
        <c:dLbls>
          <c:showLegendKey val="0"/>
          <c:showVal val="0"/>
          <c:showCatName val="0"/>
          <c:showSerName val="0"/>
          <c:showPercent val="0"/>
          <c:showBubbleSize val="0"/>
        </c:dLbls>
        <c:marker val="1"/>
        <c:smooth val="0"/>
        <c:axId val="229384400"/>
        <c:axId val="229388880"/>
      </c:lineChart>
      <c:dateAx>
        <c:axId val="22938440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9388880"/>
        <c:crosses val="autoZero"/>
        <c:auto val="1"/>
        <c:lblOffset val="100"/>
        <c:baseTimeUnit val="years"/>
      </c:dateAx>
      <c:valAx>
        <c:axId val="229388880"/>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938440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97.9</c:v>
                </c:pt>
                <c:pt idx="1">
                  <c:v>94.9</c:v>
                </c:pt>
                <c:pt idx="2">
                  <c:v>96.8</c:v>
                </c:pt>
                <c:pt idx="3">
                  <c:v>82.4</c:v>
                </c:pt>
                <c:pt idx="4">
                  <c:v>82.9</c:v>
                </c:pt>
              </c:numCache>
            </c:numRef>
          </c:val>
          <c:extLst>
            <c:ext xmlns:c16="http://schemas.microsoft.com/office/drawing/2014/chart" uri="{C3380CC4-5D6E-409C-BE32-E72D297353CC}">
              <c16:uniqueId val="{00000000-C532-48D0-AF3B-BDD16D7831F1}"/>
            </c:ext>
          </c:extLst>
        </c:ser>
        <c:dLbls>
          <c:showLegendKey val="0"/>
          <c:showVal val="0"/>
          <c:showCatName val="0"/>
          <c:showSerName val="0"/>
          <c:showPercent val="0"/>
          <c:showBubbleSize val="0"/>
        </c:dLbls>
        <c:gapWidth val="150"/>
        <c:axId val="229451152"/>
        <c:axId val="22943928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C532-48D0-AF3B-BDD16D7831F1}"/>
            </c:ext>
          </c:extLst>
        </c:ser>
        <c:dLbls>
          <c:showLegendKey val="0"/>
          <c:showVal val="0"/>
          <c:showCatName val="0"/>
          <c:showSerName val="0"/>
          <c:showPercent val="0"/>
          <c:showBubbleSize val="0"/>
        </c:dLbls>
        <c:marker val="1"/>
        <c:smooth val="0"/>
        <c:axId val="229451152"/>
        <c:axId val="229439288"/>
      </c:lineChart>
      <c:dateAx>
        <c:axId val="22945115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9439288"/>
        <c:crosses val="autoZero"/>
        <c:auto val="1"/>
        <c:lblOffset val="100"/>
        <c:baseTimeUnit val="years"/>
      </c:dateAx>
      <c:valAx>
        <c:axId val="22943928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2945115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30199999999999999"/>
          <c:y val="0"/>
        </c:manualLayout>
      </c:layout>
      <c:overlay val="1"/>
      <c:spPr>
        <a:noFill/>
      </c:spPr>
    </c:title>
    <c:autoTitleDeleted val="0"/>
    <c:plotArea>
      <c:layout>
        <c:manualLayout>
          <c:layoutTarget val="inner"/>
          <c:xMode val="edge"/>
          <c:yMode val="edge"/>
          <c:x val="0.13575000000000001"/>
          <c:y val="0.158"/>
          <c:w val="0.8342500000000000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62.2</c:v>
                </c:pt>
                <c:pt idx="1">
                  <c:v>65.3</c:v>
                </c:pt>
                <c:pt idx="2">
                  <c:v>81.400000000000006</c:v>
                </c:pt>
                <c:pt idx="3">
                  <c:v>24.5</c:v>
                </c:pt>
                <c:pt idx="4">
                  <c:v>28.1</c:v>
                </c:pt>
              </c:numCache>
            </c:numRef>
          </c:val>
          <c:extLst>
            <c:ext xmlns:c16="http://schemas.microsoft.com/office/drawing/2014/chart" uri="{C3380CC4-5D6E-409C-BE32-E72D297353CC}">
              <c16:uniqueId val="{00000000-8E60-4DC3-B37A-6498EB9C1BF1}"/>
            </c:ext>
          </c:extLst>
        </c:ser>
        <c:dLbls>
          <c:showLegendKey val="0"/>
          <c:showVal val="0"/>
          <c:showCatName val="0"/>
          <c:showSerName val="0"/>
          <c:showPercent val="0"/>
          <c:showBubbleSize val="0"/>
        </c:dLbls>
        <c:gapWidth val="150"/>
        <c:axId val="229441392"/>
        <c:axId val="22902428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8E60-4DC3-B37A-6498EB9C1BF1}"/>
            </c:ext>
          </c:extLst>
        </c:ser>
        <c:dLbls>
          <c:showLegendKey val="0"/>
          <c:showVal val="0"/>
          <c:showCatName val="0"/>
          <c:showSerName val="0"/>
          <c:showPercent val="0"/>
          <c:showBubbleSize val="0"/>
        </c:dLbls>
        <c:marker val="1"/>
        <c:smooth val="0"/>
        <c:axId val="229441392"/>
        <c:axId val="229024288"/>
      </c:lineChart>
      <c:dateAx>
        <c:axId val="22944139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9024288"/>
        <c:crosses val="autoZero"/>
        <c:auto val="1"/>
        <c:lblOffset val="100"/>
        <c:baseTimeUnit val="years"/>
      </c:dateAx>
      <c:valAx>
        <c:axId val="22902428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944139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②器械備品減価償却率(％)</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4999999999999"/>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60.8</c:v>
                </c:pt>
                <c:pt idx="1">
                  <c:v>66.099999999999994</c:v>
                </c:pt>
                <c:pt idx="2">
                  <c:v>68.400000000000006</c:v>
                </c:pt>
                <c:pt idx="3">
                  <c:v>27.7</c:v>
                </c:pt>
                <c:pt idx="4">
                  <c:v>37.6</c:v>
                </c:pt>
              </c:numCache>
            </c:numRef>
          </c:val>
          <c:extLst>
            <c:ext xmlns:c16="http://schemas.microsoft.com/office/drawing/2014/chart" uri="{C3380CC4-5D6E-409C-BE32-E72D297353CC}">
              <c16:uniqueId val="{00000000-1152-48E8-BB6D-060A2C7D732E}"/>
            </c:ext>
          </c:extLst>
        </c:ser>
        <c:dLbls>
          <c:showLegendKey val="0"/>
          <c:showVal val="0"/>
          <c:showCatName val="0"/>
          <c:showSerName val="0"/>
          <c:showPercent val="0"/>
          <c:showBubbleSize val="0"/>
        </c:dLbls>
        <c:gapWidth val="150"/>
        <c:axId val="229449240"/>
        <c:axId val="22661428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1152-48E8-BB6D-060A2C7D732E}"/>
            </c:ext>
          </c:extLst>
        </c:ser>
        <c:dLbls>
          <c:showLegendKey val="0"/>
          <c:showVal val="0"/>
          <c:showCatName val="0"/>
          <c:showSerName val="0"/>
          <c:showPercent val="0"/>
          <c:showBubbleSize val="0"/>
        </c:dLbls>
        <c:marker val="1"/>
        <c:smooth val="0"/>
        <c:axId val="229449240"/>
        <c:axId val="226614288"/>
      </c:lineChart>
      <c:dateAx>
        <c:axId val="22944924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6614288"/>
        <c:crosses val="autoZero"/>
        <c:auto val="1"/>
        <c:lblOffset val="100"/>
        <c:baseTimeUnit val="years"/>
      </c:dateAx>
      <c:valAx>
        <c:axId val="22661428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94492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③１床当たり有形固定資産(円)</a:t>
            </a:r>
          </a:p>
        </c:rich>
      </c:tx>
      <c:layout>
        <c:manualLayout>
          <c:xMode val="edge"/>
          <c:yMode val="edge"/>
          <c:x val="0.32300000000000001"/>
          <c:y val="0"/>
        </c:manualLayout>
      </c:layout>
      <c:overlay val="1"/>
      <c:spPr>
        <a:noFill/>
      </c:spPr>
    </c:title>
    <c:autoTitleDeleted val="0"/>
    <c:plotArea>
      <c:layout>
        <c:manualLayout>
          <c:layoutTarget val="inner"/>
          <c:xMode val="edge"/>
          <c:yMode val="edge"/>
          <c:x val="0.13125000000000001"/>
          <c:y val="0.158"/>
          <c:w val="0.83450000000000002"/>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64904880</c:v>
                </c:pt>
                <c:pt idx="1">
                  <c:v>65718440</c:v>
                </c:pt>
                <c:pt idx="2">
                  <c:v>54435713</c:v>
                </c:pt>
                <c:pt idx="3">
                  <c:v>161042756</c:v>
                </c:pt>
                <c:pt idx="4">
                  <c:v>164512532</c:v>
                </c:pt>
              </c:numCache>
            </c:numRef>
          </c:val>
          <c:extLst>
            <c:ext xmlns:c16="http://schemas.microsoft.com/office/drawing/2014/chart" uri="{C3380CC4-5D6E-409C-BE32-E72D297353CC}">
              <c16:uniqueId val="{00000000-90A2-4A4B-BE24-AF103EE64AF3}"/>
            </c:ext>
          </c:extLst>
        </c:ser>
        <c:dLbls>
          <c:showLegendKey val="0"/>
          <c:showVal val="0"/>
          <c:showCatName val="0"/>
          <c:showSerName val="0"/>
          <c:showPercent val="0"/>
          <c:showBubbleSize val="0"/>
        </c:dLbls>
        <c:gapWidth val="150"/>
        <c:axId val="226613504"/>
        <c:axId val="2266131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90A2-4A4B-BE24-AF103EE64AF3}"/>
            </c:ext>
          </c:extLst>
        </c:ser>
        <c:dLbls>
          <c:showLegendKey val="0"/>
          <c:showVal val="0"/>
          <c:showCatName val="0"/>
          <c:showSerName val="0"/>
          <c:showPercent val="0"/>
          <c:showBubbleSize val="0"/>
        </c:dLbls>
        <c:marker val="1"/>
        <c:smooth val="0"/>
        <c:axId val="226613504"/>
        <c:axId val="226613112"/>
      </c:lineChart>
      <c:dateAx>
        <c:axId val="22661350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6613112"/>
        <c:crosses val="autoZero"/>
        <c:auto val="1"/>
        <c:lblOffset val="100"/>
        <c:baseTimeUnit val="years"/>
      </c:dateAx>
      <c:valAx>
        <c:axId val="226613112"/>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22661350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⑧材料費対医業収益比率(％)</a:t>
            </a:r>
          </a:p>
        </c:rich>
      </c:tx>
      <c:layout>
        <c:manualLayout>
          <c:xMode val="edge"/>
          <c:yMode val="edge"/>
          <c:x val="0.27250000000000002"/>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32.6</c:v>
                </c:pt>
                <c:pt idx="1">
                  <c:v>31.7</c:v>
                </c:pt>
                <c:pt idx="2">
                  <c:v>31.7</c:v>
                </c:pt>
                <c:pt idx="3">
                  <c:v>34.9</c:v>
                </c:pt>
                <c:pt idx="4">
                  <c:v>30</c:v>
                </c:pt>
              </c:numCache>
            </c:numRef>
          </c:val>
          <c:extLst>
            <c:ext xmlns:c16="http://schemas.microsoft.com/office/drawing/2014/chart" uri="{C3380CC4-5D6E-409C-BE32-E72D297353CC}">
              <c16:uniqueId val="{00000000-DAF8-49A9-BCC9-E2973852DA10}"/>
            </c:ext>
          </c:extLst>
        </c:ser>
        <c:dLbls>
          <c:showLegendKey val="0"/>
          <c:showVal val="0"/>
          <c:showCatName val="0"/>
          <c:showSerName val="0"/>
          <c:showPercent val="0"/>
          <c:showBubbleSize val="0"/>
        </c:dLbls>
        <c:gapWidth val="150"/>
        <c:axId val="226613896"/>
        <c:axId val="22661154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DAF8-49A9-BCC9-E2973852DA10}"/>
            </c:ext>
          </c:extLst>
        </c:ser>
        <c:dLbls>
          <c:showLegendKey val="0"/>
          <c:showVal val="0"/>
          <c:showCatName val="0"/>
          <c:showSerName val="0"/>
          <c:showPercent val="0"/>
          <c:showBubbleSize val="0"/>
        </c:dLbls>
        <c:marker val="1"/>
        <c:smooth val="0"/>
        <c:axId val="226613896"/>
        <c:axId val="226611544"/>
      </c:lineChart>
      <c:dateAx>
        <c:axId val="226613896"/>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6611544"/>
        <c:crosses val="autoZero"/>
        <c:auto val="1"/>
        <c:lblOffset val="100"/>
        <c:baseTimeUnit val="years"/>
      </c:dateAx>
      <c:valAx>
        <c:axId val="22661154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661389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⑦職員給与費対医業収益比率(％)</a:t>
            </a:r>
          </a:p>
        </c:rich>
      </c:tx>
      <c:layout>
        <c:manualLayout>
          <c:xMode val="edge"/>
          <c:yMode val="edge"/>
          <c:x val="0.24324999999999999"/>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59.7</c:v>
                </c:pt>
                <c:pt idx="1">
                  <c:v>64.7</c:v>
                </c:pt>
                <c:pt idx="2">
                  <c:v>62.1</c:v>
                </c:pt>
                <c:pt idx="3">
                  <c:v>71.099999999999994</c:v>
                </c:pt>
                <c:pt idx="4">
                  <c:v>63.5</c:v>
                </c:pt>
              </c:numCache>
            </c:numRef>
          </c:val>
          <c:extLst>
            <c:ext xmlns:c16="http://schemas.microsoft.com/office/drawing/2014/chart" uri="{C3380CC4-5D6E-409C-BE32-E72D297353CC}">
              <c16:uniqueId val="{00000000-655A-4308-AF02-584C5BF17DF6}"/>
            </c:ext>
          </c:extLst>
        </c:ser>
        <c:dLbls>
          <c:showLegendKey val="0"/>
          <c:showVal val="0"/>
          <c:showCatName val="0"/>
          <c:showSerName val="0"/>
          <c:showPercent val="0"/>
          <c:showBubbleSize val="0"/>
        </c:dLbls>
        <c:gapWidth val="150"/>
        <c:axId val="229484920"/>
        <c:axId val="2294853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655A-4308-AF02-584C5BF17DF6}"/>
            </c:ext>
          </c:extLst>
        </c:ser>
        <c:dLbls>
          <c:showLegendKey val="0"/>
          <c:showVal val="0"/>
          <c:showCatName val="0"/>
          <c:showSerName val="0"/>
          <c:showPercent val="0"/>
          <c:showBubbleSize val="0"/>
        </c:dLbls>
        <c:marker val="1"/>
        <c:smooth val="0"/>
        <c:axId val="229484920"/>
        <c:axId val="229485312"/>
      </c:lineChart>
      <c:dateAx>
        <c:axId val="22948492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9485312"/>
        <c:crosses val="autoZero"/>
        <c:auto val="1"/>
        <c:lblOffset val="100"/>
        <c:baseTimeUnit val="years"/>
      </c:dateAx>
      <c:valAx>
        <c:axId val="229485312"/>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948492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⑥外来患者１人１日当たり収益(円)</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15861</c:v>
                </c:pt>
                <c:pt idx="1">
                  <c:v>15903</c:v>
                </c:pt>
                <c:pt idx="2">
                  <c:v>16817</c:v>
                </c:pt>
                <c:pt idx="3">
                  <c:v>18115</c:v>
                </c:pt>
                <c:pt idx="4">
                  <c:v>20022</c:v>
                </c:pt>
              </c:numCache>
            </c:numRef>
          </c:val>
          <c:extLst>
            <c:ext xmlns:c16="http://schemas.microsoft.com/office/drawing/2014/chart" uri="{C3380CC4-5D6E-409C-BE32-E72D297353CC}">
              <c16:uniqueId val="{00000000-13E8-42E0-AB67-01D69DD568CB}"/>
            </c:ext>
          </c:extLst>
        </c:ser>
        <c:dLbls>
          <c:showLegendKey val="0"/>
          <c:showVal val="0"/>
          <c:showCatName val="0"/>
          <c:showSerName val="0"/>
          <c:showPercent val="0"/>
          <c:showBubbleSize val="0"/>
        </c:dLbls>
        <c:gapWidth val="150"/>
        <c:axId val="229486096"/>
        <c:axId val="38645196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13E8-42E0-AB67-01D69DD568CB}"/>
            </c:ext>
          </c:extLst>
        </c:ser>
        <c:dLbls>
          <c:showLegendKey val="0"/>
          <c:showVal val="0"/>
          <c:showCatName val="0"/>
          <c:showSerName val="0"/>
          <c:showPercent val="0"/>
          <c:showBubbleSize val="0"/>
        </c:dLbls>
        <c:marker val="1"/>
        <c:smooth val="0"/>
        <c:axId val="229486096"/>
        <c:axId val="386451960"/>
      </c:lineChart>
      <c:dateAx>
        <c:axId val="229486096"/>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6451960"/>
        <c:crosses val="autoZero"/>
        <c:auto val="1"/>
        <c:lblOffset val="100"/>
        <c:baseTimeUnit val="years"/>
      </c:dateAx>
      <c:valAx>
        <c:axId val="386451960"/>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22948609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⑤入院患者１人１日当たり収益(円)</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76532</c:v>
                </c:pt>
                <c:pt idx="1">
                  <c:v>85343</c:v>
                </c:pt>
                <c:pt idx="2">
                  <c:v>87903</c:v>
                </c:pt>
                <c:pt idx="3">
                  <c:v>93946</c:v>
                </c:pt>
                <c:pt idx="4">
                  <c:v>93977</c:v>
                </c:pt>
              </c:numCache>
            </c:numRef>
          </c:val>
          <c:extLst>
            <c:ext xmlns:c16="http://schemas.microsoft.com/office/drawing/2014/chart" uri="{C3380CC4-5D6E-409C-BE32-E72D297353CC}">
              <c16:uniqueId val="{00000000-2FC7-4833-86C2-E5D3ED8918A2}"/>
            </c:ext>
          </c:extLst>
        </c:ser>
        <c:dLbls>
          <c:showLegendKey val="0"/>
          <c:showVal val="0"/>
          <c:showCatName val="0"/>
          <c:showSerName val="0"/>
          <c:showPercent val="0"/>
          <c:showBubbleSize val="0"/>
        </c:dLbls>
        <c:gapWidth val="150"/>
        <c:axId val="386452744"/>
        <c:axId val="38645313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2FC7-4833-86C2-E5D3ED8918A2}"/>
            </c:ext>
          </c:extLst>
        </c:ser>
        <c:dLbls>
          <c:showLegendKey val="0"/>
          <c:showVal val="0"/>
          <c:showCatName val="0"/>
          <c:showSerName val="0"/>
          <c:showPercent val="0"/>
          <c:showBubbleSize val="0"/>
        </c:dLbls>
        <c:marker val="1"/>
        <c:smooth val="0"/>
        <c:axId val="386452744"/>
        <c:axId val="386453136"/>
      </c:lineChart>
      <c:dateAx>
        <c:axId val="38645274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6453136"/>
        <c:crosses val="autoZero"/>
        <c:auto val="1"/>
        <c:lblOffset val="100"/>
        <c:baseTimeUnit val="years"/>
      </c:dateAx>
      <c:valAx>
        <c:axId val="386453136"/>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38645274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6B527D6-17B9-406B-85EA-A2E16A3E4E8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【74.8】</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D5BD053-2342-4F54-A355-CDA2B5A5CA0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【64.7】</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xmlns:a="http://schemas.openxmlformats.org/drawingml/2006/main">
          <a:off x="3390900" y="19050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19FD1D5-3B85-4D6C-9067-7EA33C22816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【89.7】</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79A6C9-9EAF-4886-ACA3-EB2D143AB6E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【98.5】</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xmlns:a="http://schemas.openxmlformats.org/drawingml/2006/main">
          <a:off x="4400550"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769B277-8A37-44DE-83C3-3C45881DD67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【51.6】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4F5F296-B5EC-4633-B99A-42ED827D4C8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【67.6】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4B36BC-AC08-42D6-8ECC-718CC47BF06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【45,442,498】</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4277023-C232-4F92-8F8B-895C65B0849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【24.3】</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68D6455-0541-48B1-A37C-F4D7D8BD65C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【55.0】</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3A02DDF-069A-42DC-AB7A-A14262071BE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【14,202】</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E95AF93-FDB2-41BC-B8B3-C0F5FA81DB6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【50,718】</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SheetLayoutView="70" workbookViewId="0">
      <selection activeCell="M5" sqref="M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row>
    <row r="2" spans="1:388" ht="9.75" customHeight="1">
      <c r="A2" s="16"/>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16"/>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16"/>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row>
    <row r="6" spans="1:388" ht="18.75" customHeight="1">
      <c r="A6" s="16"/>
      <c r="B6" s="138" t="str">
        <f>データ!H6</f>
        <v>埼玉県　小児医療センター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7"/>
      <c r="NJ6" s="17"/>
      <c r="NK6" s="17"/>
      <c r="NL6" s="17"/>
      <c r="NM6" s="17"/>
      <c r="NN6" s="17"/>
      <c r="NO6" s="17"/>
      <c r="NP6" s="17"/>
      <c r="NQ6" s="17"/>
      <c r="NR6" s="17"/>
      <c r="NS6" s="17"/>
      <c r="NT6" s="17"/>
      <c r="NU6" s="17"/>
      <c r="NV6" s="17"/>
      <c r="NW6" s="17"/>
      <c r="NX6" s="17"/>
    </row>
    <row r="7" spans="1:388" ht="18.75" customHeight="1">
      <c r="A7" s="16"/>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17"/>
      <c r="NJ7" s="20" t="s">
        <v>9</v>
      </c>
      <c r="NK7" s="21"/>
      <c r="NL7" s="21"/>
      <c r="NM7" s="21"/>
      <c r="NN7" s="21"/>
      <c r="NO7" s="21"/>
      <c r="NP7" s="21"/>
      <c r="NQ7" s="21"/>
      <c r="NR7" s="21"/>
      <c r="NS7" s="21"/>
      <c r="NT7" s="21"/>
      <c r="NU7" s="21"/>
      <c r="NV7" s="21"/>
      <c r="NW7" s="22"/>
      <c r="NX7" s="17"/>
    </row>
    <row r="8" spans="1:388" ht="18.75" customHeight="1">
      <c r="A8" s="16"/>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 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316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17"/>
      <c r="NJ8" s="135" t="s">
        <v>10</v>
      </c>
      <c r="NK8" s="136"/>
      <c r="NL8" s="23" t="s">
        <v>11</v>
      </c>
      <c r="NM8" s="24"/>
      <c r="NN8" s="24"/>
      <c r="NO8" s="24"/>
      <c r="NP8" s="24"/>
      <c r="NQ8" s="24"/>
      <c r="NR8" s="24"/>
      <c r="NS8" s="24"/>
      <c r="NT8" s="24"/>
      <c r="NU8" s="24"/>
      <c r="NV8" s="24"/>
      <c r="NW8" s="25"/>
      <c r="NX8" s="17"/>
    </row>
    <row r="9" spans="1:388" ht="18.75" customHeight="1">
      <c r="A9" s="16"/>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17"/>
      <c r="NJ9" s="133" t="s">
        <v>20</v>
      </c>
      <c r="NK9" s="134"/>
      <c r="NL9" s="26" t="s">
        <v>21</v>
      </c>
      <c r="NM9" s="27"/>
      <c r="NN9" s="27"/>
      <c r="NO9" s="27"/>
      <c r="NP9" s="27"/>
      <c r="NQ9" s="27"/>
      <c r="NR9" s="27"/>
      <c r="NS9" s="27"/>
      <c r="NT9" s="27"/>
      <c r="NU9" s="28"/>
      <c r="NV9" s="28"/>
      <c r="NW9" s="29"/>
      <c r="NX9" s="17"/>
    </row>
    <row r="10" spans="1:388" ht="18.75" customHeight="1">
      <c r="A10" s="16"/>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21</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316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16"/>
      <c r="NJ10" s="128" t="s">
        <v>22</v>
      </c>
      <c r="NK10" s="129"/>
      <c r="NL10" s="30" t="s">
        <v>23</v>
      </c>
      <c r="NM10" s="31"/>
      <c r="NN10" s="31"/>
      <c r="NO10" s="31"/>
      <c r="NP10" s="31"/>
      <c r="NQ10" s="31"/>
      <c r="NR10" s="31"/>
      <c r="NS10" s="31"/>
      <c r="NT10" s="31"/>
      <c r="NU10" s="31"/>
      <c r="NV10" s="31"/>
      <c r="NW10" s="32"/>
      <c r="NX10" s="17"/>
    </row>
    <row r="11" spans="1:388" ht="18.75" customHeight="1">
      <c r="A11" s="16"/>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33"/>
      <c r="NJ11" s="17"/>
      <c r="NK11" s="17"/>
      <c r="NL11" s="17"/>
      <c r="NM11" s="17"/>
      <c r="NN11" s="17"/>
      <c r="NO11" s="17"/>
      <c r="NP11" s="17"/>
      <c r="NQ11" s="17"/>
      <c r="NR11" s="17"/>
      <c r="NS11" s="17"/>
      <c r="NT11" s="17"/>
      <c r="NU11" s="17"/>
      <c r="NV11" s="17"/>
      <c r="NW11" s="17"/>
      <c r="NX11" s="17"/>
    </row>
    <row r="12" spans="1:388" ht="18.75" customHeight="1">
      <c r="A12" s="16"/>
      <c r="B12" s="118">
        <f>データ!U6</f>
        <v>7363011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66460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316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316</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33"/>
      <c r="NJ12" s="17"/>
      <c r="NK12" s="17"/>
      <c r="NL12" s="17"/>
      <c r="NM12" s="17"/>
      <c r="NN12" s="17"/>
      <c r="NO12" s="17"/>
      <c r="NP12" s="17"/>
      <c r="NQ12" s="17"/>
      <c r="NR12" s="17"/>
      <c r="NS12" s="17"/>
      <c r="NT12" s="17"/>
      <c r="NU12" s="17"/>
      <c r="NV12" s="17"/>
      <c r="NW12" s="17"/>
      <c r="NX12" s="17"/>
    </row>
    <row r="13" spans="1:388" ht="17.25" customHeight="1">
      <c r="A13" s="16"/>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33"/>
      <c r="NJ13" s="34"/>
      <c r="NK13" s="34"/>
      <c r="NL13" s="34"/>
      <c r="NM13" s="34"/>
      <c r="NN13" s="34"/>
      <c r="NO13" s="34"/>
      <c r="NP13" s="34"/>
      <c r="NQ13" s="34"/>
      <c r="NR13" s="34"/>
      <c r="NS13" s="34"/>
      <c r="NT13" s="34"/>
      <c r="NU13" s="34"/>
      <c r="NV13" s="34"/>
      <c r="NW13" s="34"/>
      <c r="NX13" s="34"/>
    </row>
    <row r="14" spans="1:388" ht="17.25" customHeight="1">
      <c r="A14" s="16"/>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33"/>
      <c r="NJ14" s="116" t="s">
        <v>33</v>
      </c>
      <c r="NK14" s="116"/>
      <c r="NL14" s="116"/>
      <c r="NM14" s="116"/>
      <c r="NN14" s="116"/>
      <c r="NO14" s="116"/>
      <c r="NP14" s="116"/>
      <c r="NQ14" s="116"/>
      <c r="NR14" s="116"/>
      <c r="NS14" s="116"/>
      <c r="NT14" s="116"/>
      <c r="NU14" s="116"/>
      <c r="NV14" s="116"/>
      <c r="NW14" s="116"/>
      <c r="NX14" s="116"/>
    </row>
    <row r="15" spans="1:388" ht="9.7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117"/>
      <c r="NK15" s="117"/>
      <c r="NL15" s="117"/>
      <c r="NM15" s="117"/>
      <c r="NN15" s="117"/>
      <c r="NO15" s="117"/>
      <c r="NP15" s="117"/>
      <c r="NQ15" s="117"/>
      <c r="NR15" s="117"/>
      <c r="NS15" s="117"/>
      <c r="NT15" s="117"/>
      <c r="NU15" s="117"/>
      <c r="NV15" s="117"/>
      <c r="NW15" s="117"/>
      <c r="NX15" s="117"/>
    </row>
    <row r="16" spans="1:388" ht="13.5" customHeight="1">
      <c r="A16" s="35"/>
      <c r="B16" s="20"/>
      <c r="C16" s="21"/>
      <c r="D16" s="21"/>
      <c r="E16" s="21"/>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21"/>
      <c r="NF16" s="21"/>
      <c r="NG16" s="21"/>
      <c r="NH16" s="22"/>
      <c r="NI16" s="16"/>
      <c r="NJ16" s="122" t="s">
        <v>162</v>
      </c>
      <c r="NK16" s="123"/>
      <c r="NL16" s="123"/>
      <c r="NM16" s="123"/>
      <c r="NN16" s="123"/>
      <c r="NO16" s="123"/>
      <c r="NP16" s="123"/>
      <c r="NQ16" s="123"/>
      <c r="NR16" s="123"/>
      <c r="NS16" s="123"/>
      <c r="NT16" s="123"/>
      <c r="NU16" s="123"/>
      <c r="NV16" s="123"/>
      <c r="NW16" s="123"/>
      <c r="NX16" s="124"/>
    </row>
    <row r="17" spans="1:388" ht="13.5" customHeight="1">
      <c r="A17" s="16"/>
      <c r="B17" s="36"/>
      <c r="C17" s="37"/>
      <c r="D17" s="37"/>
      <c r="E17" s="37"/>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37"/>
      <c r="NF17" s="37"/>
      <c r="NG17" s="37"/>
      <c r="NH17" s="38"/>
      <c r="NI17" s="16"/>
      <c r="NJ17" s="8"/>
      <c r="NK17" s="7"/>
      <c r="NL17" s="7"/>
      <c r="NM17" s="7"/>
      <c r="NN17" s="7"/>
      <c r="NO17" s="7"/>
      <c r="NP17" s="7"/>
      <c r="NQ17" s="7"/>
      <c r="NR17" s="7"/>
      <c r="NS17" s="7"/>
      <c r="NT17" s="7"/>
      <c r="NU17" s="7"/>
      <c r="NV17" s="7"/>
      <c r="NW17" s="7"/>
      <c r="NX17" s="6"/>
    </row>
    <row r="18" spans="1:388" ht="13.5" customHeight="1">
      <c r="A18" s="16"/>
      <c r="B18" s="39"/>
      <c r="C18" s="19"/>
      <c r="D18" s="19"/>
      <c r="E18" s="19"/>
      <c r="F18" s="19"/>
      <c r="G18" s="19"/>
      <c r="H18" s="19"/>
      <c r="I18" s="19"/>
      <c r="J18" s="19"/>
      <c r="K18" s="19"/>
      <c r="L18" s="19"/>
      <c r="M18" s="19"/>
      <c r="N18" s="19"/>
      <c r="O18" s="19"/>
      <c r="P18" s="19"/>
      <c r="Q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8"/>
      <c r="NI18" s="16"/>
      <c r="NJ18" s="8"/>
      <c r="NK18" s="7"/>
      <c r="NL18" s="7"/>
      <c r="NM18" s="7"/>
      <c r="NN18" s="7"/>
      <c r="NO18" s="7"/>
      <c r="NP18" s="7"/>
      <c r="NQ18" s="7"/>
      <c r="NR18" s="7"/>
      <c r="NS18" s="7"/>
      <c r="NT18" s="7"/>
      <c r="NU18" s="7"/>
      <c r="NV18" s="7"/>
      <c r="NW18" s="7"/>
      <c r="NX18" s="6"/>
    </row>
    <row r="19" spans="1:388" ht="13.5" customHeight="1">
      <c r="A19" s="16"/>
      <c r="B19" s="3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40"/>
      <c r="AV19" s="40"/>
      <c r="AW19" s="40"/>
      <c r="AX19" s="40"/>
      <c r="AY19" s="40"/>
      <c r="AZ19" s="40"/>
      <c r="BA19" s="40"/>
      <c r="BB19" s="40"/>
      <c r="BC19" s="40"/>
      <c r="BD19" s="40"/>
      <c r="BE19" s="40"/>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40"/>
      <c r="DD19" s="40"/>
      <c r="DE19" s="19"/>
      <c r="DF19" s="19"/>
      <c r="DG19" s="19"/>
      <c r="DH19" s="19"/>
      <c r="DI19" s="19"/>
      <c r="DJ19" s="19"/>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40"/>
      <c r="IJ19" s="40"/>
      <c r="IK19" s="40"/>
      <c r="IL19" s="40"/>
      <c r="IM19" s="40"/>
      <c r="IN19" s="40"/>
      <c r="IO19" s="40"/>
      <c r="IP19" s="40"/>
      <c r="IQ19" s="40"/>
      <c r="IR19" s="40"/>
      <c r="IS19" s="40"/>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40"/>
      <c r="KR19" s="40"/>
      <c r="KS19" s="40"/>
      <c r="KT19" s="40"/>
      <c r="KU19" s="40"/>
      <c r="KV19" s="40"/>
      <c r="KW19" s="40"/>
      <c r="KX19" s="40"/>
      <c r="KY19" s="40"/>
      <c r="KZ19" s="40"/>
      <c r="LA19" s="40"/>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40"/>
      <c r="MU19" s="40"/>
      <c r="MV19" s="40"/>
      <c r="MW19" s="40"/>
      <c r="MX19" s="40"/>
      <c r="MY19" s="40"/>
      <c r="MZ19" s="40"/>
      <c r="NA19" s="40"/>
      <c r="NB19" s="40"/>
      <c r="NC19" s="40"/>
      <c r="ND19" s="40"/>
      <c r="NE19" s="40"/>
      <c r="NF19" s="40"/>
      <c r="NG19" s="19"/>
      <c r="NH19" s="41"/>
      <c r="NI19" s="16"/>
      <c r="NJ19" s="8"/>
      <c r="NK19" s="7"/>
      <c r="NL19" s="7"/>
      <c r="NM19" s="7"/>
      <c r="NN19" s="7"/>
      <c r="NO19" s="7"/>
      <c r="NP19" s="7"/>
      <c r="NQ19" s="7"/>
      <c r="NR19" s="7"/>
      <c r="NS19" s="7"/>
      <c r="NT19" s="7"/>
      <c r="NU19" s="7"/>
      <c r="NV19" s="7"/>
      <c r="NW19" s="7"/>
      <c r="NX19" s="6"/>
    </row>
    <row r="20" spans="1:388" ht="13.5" customHeight="1">
      <c r="A20" s="16"/>
      <c r="B20" s="3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40"/>
      <c r="AV20" s="40"/>
      <c r="AW20" s="40"/>
      <c r="AX20" s="40"/>
      <c r="AY20" s="40"/>
      <c r="AZ20" s="40"/>
      <c r="BA20" s="40"/>
      <c r="BB20" s="40"/>
      <c r="BC20" s="40"/>
      <c r="BD20" s="40"/>
      <c r="BE20" s="40"/>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40"/>
      <c r="DD20" s="40"/>
      <c r="DE20" s="19"/>
      <c r="DF20" s="19"/>
      <c r="DG20" s="19"/>
      <c r="DH20" s="19"/>
      <c r="DI20" s="19"/>
      <c r="DJ20" s="19"/>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40"/>
      <c r="IJ20" s="40"/>
      <c r="IK20" s="40"/>
      <c r="IL20" s="40"/>
      <c r="IM20" s="40"/>
      <c r="IN20" s="40"/>
      <c r="IO20" s="40"/>
      <c r="IP20" s="40"/>
      <c r="IQ20" s="40"/>
      <c r="IR20" s="40"/>
      <c r="IS20" s="40"/>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40"/>
      <c r="KR20" s="40"/>
      <c r="KS20" s="40"/>
      <c r="KT20" s="40"/>
      <c r="KU20" s="40"/>
      <c r="KV20" s="40"/>
      <c r="KW20" s="40"/>
      <c r="KX20" s="40"/>
      <c r="KY20" s="40"/>
      <c r="KZ20" s="40"/>
      <c r="LA20" s="40"/>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40"/>
      <c r="MU20" s="40"/>
      <c r="MV20" s="40"/>
      <c r="MW20" s="40"/>
      <c r="MX20" s="40"/>
      <c r="MY20" s="40"/>
      <c r="MZ20" s="40"/>
      <c r="NA20" s="40"/>
      <c r="NB20" s="40"/>
      <c r="NC20" s="40"/>
      <c r="ND20" s="40"/>
      <c r="NE20" s="40"/>
      <c r="NF20" s="40"/>
      <c r="NG20" s="19"/>
      <c r="NH20" s="41"/>
      <c r="NI20" s="16"/>
      <c r="NJ20" s="8"/>
      <c r="NK20" s="7"/>
      <c r="NL20" s="7"/>
      <c r="NM20" s="7"/>
      <c r="NN20" s="7"/>
      <c r="NO20" s="7"/>
      <c r="NP20" s="7"/>
      <c r="NQ20" s="7"/>
      <c r="NR20" s="7"/>
      <c r="NS20" s="7"/>
      <c r="NT20" s="7"/>
      <c r="NU20" s="7"/>
      <c r="NV20" s="7"/>
      <c r="NW20" s="7"/>
      <c r="NX20" s="6"/>
    </row>
    <row r="21" spans="1:388" ht="13.5" customHeight="1">
      <c r="A21" s="16"/>
      <c r="B21" s="3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41"/>
      <c r="NI21" s="16"/>
      <c r="NJ21" s="8"/>
      <c r="NK21" s="7"/>
      <c r="NL21" s="7"/>
      <c r="NM21" s="7"/>
      <c r="NN21" s="7"/>
      <c r="NO21" s="7"/>
      <c r="NP21" s="7"/>
      <c r="NQ21" s="7"/>
      <c r="NR21" s="7"/>
      <c r="NS21" s="7"/>
      <c r="NT21" s="7"/>
      <c r="NU21" s="7"/>
      <c r="NV21" s="7"/>
      <c r="NW21" s="7"/>
      <c r="NX21" s="6"/>
    </row>
    <row r="22" spans="1:388" ht="13.5" customHeight="1">
      <c r="A22" s="16"/>
      <c r="B22" s="3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41"/>
      <c r="NI22" s="16"/>
      <c r="NJ22" s="8"/>
      <c r="NK22" s="7"/>
      <c r="NL22" s="7"/>
      <c r="NM22" s="7"/>
      <c r="NN22" s="7"/>
      <c r="NO22" s="7"/>
      <c r="NP22" s="7"/>
      <c r="NQ22" s="7"/>
      <c r="NR22" s="7"/>
      <c r="NS22" s="7"/>
      <c r="NT22" s="7"/>
      <c r="NU22" s="7"/>
      <c r="NV22" s="7"/>
      <c r="NW22" s="7"/>
      <c r="NX22" s="6"/>
    </row>
    <row r="23" spans="1:388" ht="13.5" customHeight="1">
      <c r="A23" s="16"/>
      <c r="B23" s="3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41"/>
      <c r="NI23" s="16"/>
      <c r="NJ23" s="8"/>
      <c r="NK23" s="7"/>
      <c r="NL23" s="7"/>
      <c r="NM23" s="7"/>
      <c r="NN23" s="7"/>
      <c r="NO23" s="7"/>
      <c r="NP23" s="7"/>
      <c r="NQ23" s="7"/>
      <c r="NR23" s="7"/>
      <c r="NS23" s="7"/>
      <c r="NT23" s="7"/>
      <c r="NU23" s="7"/>
      <c r="NV23" s="7"/>
      <c r="NW23" s="7"/>
      <c r="NX23" s="6"/>
    </row>
    <row r="24" spans="1:388" ht="13.5" customHeight="1">
      <c r="A24" s="16"/>
      <c r="B24" s="3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41"/>
      <c r="NI24" s="16"/>
      <c r="NJ24" s="8"/>
      <c r="NK24" s="7"/>
      <c r="NL24" s="7"/>
      <c r="NM24" s="7"/>
      <c r="NN24" s="7"/>
      <c r="NO24" s="7"/>
      <c r="NP24" s="7"/>
      <c r="NQ24" s="7"/>
      <c r="NR24" s="7"/>
      <c r="NS24" s="7"/>
      <c r="NT24" s="7"/>
      <c r="NU24" s="7"/>
      <c r="NV24" s="7"/>
      <c r="NW24" s="7"/>
      <c r="NX24" s="6"/>
    </row>
    <row r="25" spans="1:388" ht="13.5" customHeight="1">
      <c r="A25" s="16"/>
      <c r="B25" s="3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41"/>
      <c r="NI25" s="16"/>
      <c r="NJ25" s="5"/>
      <c r="NK25" s="4"/>
      <c r="NL25" s="4"/>
      <c r="NM25" s="4"/>
      <c r="NN25" s="4"/>
      <c r="NO25" s="4"/>
      <c r="NP25" s="4"/>
      <c r="NQ25" s="4"/>
      <c r="NR25" s="4"/>
      <c r="NS25" s="4"/>
      <c r="NT25" s="4"/>
      <c r="NU25" s="4"/>
      <c r="NV25" s="4"/>
      <c r="NW25" s="4"/>
      <c r="NX25" s="3"/>
    </row>
    <row r="26" spans="1:388" ht="13.5" customHeight="1">
      <c r="A26" s="16"/>
      <c r="B26" s="3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41"/>
      <c r="NI26" s="16"/>
      <c r="NJ26" s="116" t="s">
        <v>35</v>
      </c>
      <c r="NK26" s="116"/>
      <c r="NL26" s="116"/>
      <c r="NM26" s="116"/>
      <c r="NN26" s="116"/>
      <c r="NO26" s="116"/>
      <c r="NP26" s="116"/>
      <c r="NQ26" s="116"/>
      <c r="NR26" s="116"/>
      <c r="NS26" s="116"/>
      <c r="NT26" s="116"/>
      <c r="NU26" s="116"/>
      <c r="NV26" s="116"/>
      <c r="NW26" s="116"/>
      <c r="NX26" s="116"/>
    </row>
    <row r="27" spans="1:388" ht="13.5" customHeight="1">
      <c r="A27" s="16"/>
      <c r="B27" s="3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41"/>
      <c r="NI27" s="16"/>
      <c r="NJ27" s="117"/>
      <c r="NK27" s="117"/>
      <c r="NL27" s="117"/>
      <c r="NM27" s="117"/>
      <c r="NN27" s="117"/>
      <c r="NO27" s="117"/>
      <c r="NP27" s="117"/>
      <c r="NQ27" s="117"/>
      <c r="NR27" s="117"/>
      <c r="NS27" s="117"/>
      <c r="NT27" s="117"/>
      <c r="NU27" s="117"/>
      <c r="NV27" s="117"/>
      <c r="NW27" s="117"/>
      <c r="NX27" s="117"/>
    </row>
    <row r="28" spans="1:388" ht="13.5" customHeight="1">
      <c r="A28" s="16"/>
      <c r="B28" s="3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41"/>
      <c r="NI28" s="16"/>
      <c r="NJ28" s="92" t="s">
        <v>36</v>
      </c>
      <c r="NK28" s="93"/>
      <c r="NL28" s="93"/>
      <c r="NM28" s="93"/>
      <c r="NN28" s="93"/>
      <c r="NO28" s="93"/>
      <c r="NP28" s="93"/>
      <c r="NQ28" s="93"/>
      <c r="NR28" s="93"/>
      <c r="NS28" s="93"/>
      <c r="NT28" s="93"/>
      <c r="NU28" s="93"/>
      <c r="NV28" s="93"/>
      <c r="NW28" s="93"/>
      <c r="NX28" s="94"/>
    </row>
    <row r="29" spans="1:388" ht="13.5" customHeight="1">
      <c r="A29" s="16"/>
      <c r="B29" s="3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41"/>
      <c r="NI29" s="16"/>
      <c r="NJ29" s="95"/>
      <c r="NK29" s="96"/>
      <c r="NL29" s="96"/>
      <c r="NM29" s="96"/>
      <c r="NN29" s="96"/>
      <c r="NO29" s="96"/>
      <c r="NP29" s="96"/>
      <c r="NQ29" s="96"/>
      <c r="NR29" s="96"/>
      <c r="NS29" s="96"/>
      <c r="NT29" s="96"/>
      <c r="NU29" s="96"/>
      <c r="NV29" s="96"/>
      <c r="NW29" s="96"/>
      <c r="NX29" s="97"/>
    </row>
    <row r="30" spans="1:388" ht="13.5" customHeight="1">
      <c r="A30" s="16"/>
      <c r="B30" s="3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41"/>
      <c r="NI30" s="16"/>
      <c r="NJ30" s="147" t="s">
        <v>163</v>
      </c>
      <c r="NK30" s="148"/>
      <c r="NL30" s="148"/>
      <c r="NM30" s="148"/>
      <c r="NN30" s="148"/>
      <c r="NO30" s="148"/>
      <c r="NP30" s="148"/>
      <c r="NQ30" s="148"/>
      <c r="NR30" s="148"/>
      <c r="NS30" s="148"/>
      <c r="NT30" s="148"/>
      <c r="NU30" s="148"/>
      <c r="NV30" s="148"/>
      <c r="NW30" s="148"/>
      <c r="NX30" s="149"/>
    </row>
    <row r="31" spans="1:388" ht="13.5" customHeight="1">
      <c r="A31" s="16"/>
      <c r="B31" s="39"/>
      <c r="C31" s="19"/>
      <c r="D31" s="19"/>
      <c r="E31" s="19"/>
      <c r="F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41"/>
      <c r="NI31" s="16"/>
      <c r="NJ31" s="147"/>
      <c r="NK31" s="148"/>
      <c r="NL31" s="148"/>
      <c r="NM31" s="148"/>
      <c r="NN31" s="148"/>
      <c r="NO31" s="148"/>
      <c r="NP31" s="148"/>
      <c r="NQ31" s="148"/>
      <c r="NR31" s="148"/>
      <c r="NS31" s="148"/>
      <c r="NT31" s="148"/>
      <c r="NU31" s="148"/>
      <c r="NV31" s="148"/>
      <c r="NW31" s="148"/>
      <c r="NX31" s="149"/>
    </row>
    <row r="32" spans="1:388" ht="13.5" customHeight="1">
      <c r="A32" s="16"/>
      <c r="B32" s="39"/>
      <c r="D32" s="19"/>
      <c r="E32" s="19"/>
      <c r="F32" s="19"/>
      <c r="G32" s="42"/>
      <c r="H32" s="42"/>
      <c r="I32" s="42"/>
      <c r="J32" s="42"/>
      <c r="K32" s="42"/>
      <c r="L32" s="42"/>
      <c r="M32" s="42"/>
      <c r="N32" s="42"/>
      <c r="O32" s="42"/>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19"/>
      <c r="CP32" s="19"/>
      <c r="CQ32" s="19"/>
      <c r="CR32" s="19"/>
      <c r="CS32" s="19"/>
      <c r="CT32" s="19"/>
      <c r="CU32" s="42"/>
      <c r="CV32" s="42"/>
      <c r="CW32" s="42"/>
      <c r="CX32" s="42"/>
      <c r="CY32" s="42"/>
      <c r="CZ32" s="42"/>
      <c r="DA32" s="42"/>
      <c r="DB32" s="42"/>
      <c r="DC32" s="42"/>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19"/>
      <c r="GB32" s="19"/>
      <c r="GC32" s="19"/>
      <c r="GD32" s="19"/>
      <c r="GE32" s="19"/>
      <c r="GF32" s="19"/>
      <c r="GG32" s="19"/>
      <c r="GH32" s="19"/>
      <c r="GI32" s="42"/>
      <c r="GJ32" s="42"/>
      <c r="GK32" s="42"/>
      <c r="GL32" s="42"/>
      <c r="GM32" s="42"/>
      <c r="GN32" s="42"/>
      <c r="GO32" s="42"/>
      <c r="GP32" s="42"/>
      <c r="GQ32" s="42"/>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19"/>
      <c r="JP32" s="19"/>
      <c r="JQ32" s="19"/>
      <c r="JR32" s="19"/>
      <c r="JS32" s="19"/>
      <c r="JT32" s="19"/>
      <c r="JU32" s="19"/>
      <c r="JV32" s="19"/>
      <c r="JW32" s="42"/>
      <c r="JX32" s="42"/>
      <c r="JY32" s="42"/>
      <c r="JZ32" s="42"/>
      <c r="KA32" s="42"/>
      <c r="KB32" s="42"/>
      <c r="KC32" s="42"/>
      <c r="KD32" s="42"/>
      <c r="KE32" s="42"/>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19"/>
      <c r="NE32" s="19"/>
      <c r="NF32" s="19"/>
      <c r="NG32" s="19"/>
      <c r="NH32" s="41"/>
      <c r="NI32" s="16"/>
      <c r="NJ32" s="147"/>
      <c r="NK32" s="148"/>
      <c r="NL32" s="148"/>
      <c r="NM32" s="148"/>
      <c r="NN32" s="148"/>
      <c r="NO32" s="148"/>
      <c r="NP32" s="148"/>
      <c r="NQ32" s="148"/>
      <c r="NR32" s="148"/>
      <c r="NS32" s="148"/>
      <c r="NT32" s="148"/>
      <c r="NU32" s="148"/>
      <c r="NV32" s="148"/>
      <c r="NW32" s="148"/>
      <c r="NX32" s="149"/>
    </row>
    <row r="33" spans="1:388" ht="13.5" customHeight="1">
      <c r="A33" s="16"/>
      <c r="B33" s="39"/>
      <c r="D33" s="19"/>
      <c r="E33" s="19"/>
      <c r="F33" s="19"/>
      <c r="G33" s="98" t="s">
        <v>37</v>
      </c>
      <c r="H33" s="98"/>
      <c r="I33" s="98"/>
      <c r="J33" s="98"/>
      <c r="K33" s="98"/>
      <c r="L33" s="98"/>
      <c r="M33" s="98"/>
      <c r="N33" s="98"/>
      <c r="O33" s="98"/>
      <c r="P33" s="99">
        <f>データ!AH7</f>
        <v>97.9</v>
      </c>
      <c r="Q33" s="100"/>
      <c r="R33" s="100"/>
      <c r="S33" s="100"/>
      <c r="T33" s="100"/>
      <c r="U33" s="100"/>
      <c r="V33" s="100"/>
      <c r="W33" s="100"/>
      <c r="X33" s="100"/>
      <c r="Y33" s="100"/>
      <c r="Z33" s="100"/>
      <c r="AA33" s="100"/>
      <c r="AB33" s="100"/>
      <c r="AC33" s="100"/>
      <c r="AD33" s="101"/>
      <c r="AE33" s="99">
        <f>データ!AI7</f>
        <v>94.9</v>
      </c>
      <c r="AF33" s="100"/>
      <c r="AG33" s="100"/>
      <c r="AH33" s="100"/>
      <c r="AI33" s="100"/>
      <c r="AJ33" s="100"/>
      <c r="AK33" s="100"/>
      <c r="AL33" s="100"/>
      <c r="AM33" s="100"/>
      <c r="AN33" s="100"/>
      <c r="AO33" s="100"/>
      <c r="AP33" s="100"/>
      <c r="AQ33" s="100"/>
      <c r="AR33" s="100"/>
      <c r="AS33" s="101"/>
      <c r="AT33" s="99">
        <f>データ!AJ7</f>
        <v>96.8</v>
      </c>
      <c r="AU33" s="100"/>
      <c r="AV33" s="100"/>
      <c r="AW33" s="100"/>
      <c r="AX33" s="100"/>
      <c r="AY33" s="100"/>
      <c r="AZ33" s="100"/>
      <c r="BA33" s="100"/>
      <c r="BB33" s="100"/>
      <c r="BC33" s="100"/>
      <c r="BD33" s="100"/>
      <c r="BE33" s="100"/>
      <c r="BF33" s="100"/>
      <c r="BG33" s="100"/>
      <c r="BH33" s="101"/>
      <c r="BI33" s="99">
        <f>データ!AK7</f>
        <v>82.4</v>
      </c>
      <c r="BJ33" s="100"/>
      <c r="BK33" s="100"/>
      <c r="BL33" s="100"/>
      <c r="BM33" s="100"/>
      <c r="BN33" s="100"/>
      <c r="BO33" s="100"/>
      <c r="BP33" s="100"/>
      <c r="BQ33" s="100"/>
      <c r="BR33" s="100"/>
      <c r="BS33" s="100"/>
      <c r="BT33" s="100"/>
      <c r="BU33" s="100"/>
      <c r="BV33" s="100"/>
      <c r="BW33" s="101"/>
      <c r="BX33" s="99">
        <f>データ!AL7</f>
        <v>82.9</v>
      </c>
      <c r="BY33" s="100"/>
      <c r="BZ33" s="100"/>
      <c r="CA33" s="100"/>
      <c r="CB33" s="100"/>
      <c r="CC33" s="100"/>
      <c r="CD33" s="100"/>
      <c r="CE33" s="100"/>
      <c r="CF33" s="100"/>
      <c r="CG33" s="100"/>
      <c r="CH33" s="100"/>
      <c r="CI33" s="100"/>
      <c r="CJ33" s="100"/>
      <c r="CK33" s="100"/>
      <c r="CL33" s="101"/>
      <c r="CO33" s="19"/>
      <c r="CP33" s="19"/>
      <c r="CQ33" s="19"/>
      <c r="CR33" s="19"/>
      <c r="CS33" s="19"/>
      <c r="CT33" s="19"/>
      <c r="CU33" s="98" t="s">
        <v>37</v>
      </c>
      <c r="CV33" s="98"/>
      <c r="CW33" s="98"/>
      <c r="CX33" s="98"/>
      <c r="CY33" s="98"/>
      <c r="CZ33" s="98"/>
      <c r="DA33" s="98"/>
      <c r="DB33" s="98"/>
      <c r="DC33" s="98"/>
      <c r="DD33" s="99">
        <f>データ!AS7</f>
        <v>82.1</v>
      </c>
      <c r="DE33" s="100"/>
      <c r="DF33" s="100"/>
      <c r="DG33" s="100"/>
      <c r="DH33" s="100"/>
      <c r="DI33" s="100"/>
      <c r="DJ33" s="100"/>
      <c r="DK33" s="100"/>
      <c r="DL33" s="100"/>
      <c r="DM33" s="100"/>
      <c r="DN33" s="100"/>
      <c r="DO33" s="100"/>
      <c r="DP33" s="100"/>
      <c r="DQ33" s="100"/>
      <c r="DR33" s="101"/>
      <c r="DS33" s="99">
        <f>データ!AT7</f>
        <v>80.5</v>
      </c>
      <c r="DT33" s="100"/>
      <c r="DU33" s="100"/>
      <c r="DV33" s="100"/>
      <c r="DW33" s="100"/>
      <c r="DX33" s="100"/>
      <c r="DY33" s="100"/>
      <c r="DZ33" s="100"/>
      <c r="EA33" s="100"/>
      <c r="EB33" s="100"/>
      <c r="EC33" s="100"/>
      <c r="ED33" s="100"/>
      <c r="EE33" s="100"/>
      <c r="EF33" s="100"/>
      <c r="EG33" s="101"/>
      <c r="EH33" s="99">
        <f>データ!AU7</f>
        <v>83.9</v>
      </c>
      <c r="EI33" s="100"/>
      <c r="EJ33" s="100"/>
      <c r="EK33" s="100"/>
      <c r="EL33" s="100"/>
      <c r="EM33" s="100"/>
      <c r="EN33" s="100"/>
      <c r="EO33" s="100"/>
      <c r="EP33" s="100"/>
      <c r="EQ33" s="100"/>
      <c r="ER33" s="100"/>
      <c r="ES33" s="100"/>
      <c r="ET33" s="100"/>
      <c r="EU33" s="100"/>
      <c r="EV33" s="101"/>
      <c r="EW33" s="99">
        <f>データ!AV7</f>
        <v>72.400000000000006</v>
      </c>
      <c r="EX33" s="100"/>
      <c r="EY33" s="100"/>
      <c r="EZ33" s="100"/>
      <c r="FA33" s="100"/>
      <c r="FB33" s="100"/>
      <c r="FC33" s="100"/>
      <c r="FD33" s="100"/>
      <c r="FE33" s="100"/>
      <c r="FF33" s="100"/>
      <c r="FG33" s="100"/>
      <c r="FH33" s="100"/>
      <c r="FI33" s="100"/>
      <c r="FJ33" s="100"/>
      <c r="FK33" s="101"/>
      <c r="FL33" s="99">
        <f>データ!AW7</f>
        <v>72.8</v>
      </c>
      <c r="FM33" s="100"/>
      <c r="FN33" s="100"/>
      <c r="FO33" s="100"/>
      <c r="FP33" s="100"/>
      <c r="FQ33" s="100"/>
      <c r="FR33" s="100"/>
      <c r="FS33" s="100"/>
      <c r="FT33" s="100"/>
      <c r="FU33" s="100"/>
      <c r="FV33" s="100"/>
      <c r="FW33" s="100"/>
      <c r="FX33" s="100"/>
      <c r="FY33" s="100"/>
      <c r="FZ33" s="101"/>
      <c r="GA33" s="19"/>
      <c r="GB33" s="19"/>
      <c r="GC33" s="19"/>
      <c r="GD33" s="19"/>
      <c r="GE33" s="19"/>
      <c r="GF33" s="19"/>
      <c r="GG33" s="19"/>
      <c r="GH33" s="19"/>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16.3</v>
      </c>
      <c r="HW33" s="100"/>
      <c r="HX33" s="100"/>
      <c r="HY33" s="100"/>
      <c r="HZ33" s="100"/>
      <c r="IA33" s="100"/>
      <c r="IB33" s="100"/>
      <c r="IC33" s="100"/>
      <c r="ID33" s="100"/>
      <c r="IE33" s="100"/>
      <c r="IF33" s="100"/>
      <c r="IG33" s="100"/>
      <c r="IH33" s="100"/>
      <c r="II33" s="100"/>
      <c r="IJ33" s="101"/>
      <c r="IK33" s="99">
        <f>データ!BG7</f>
        <v>49.3</v>
      </c>
      <c r="IL33" s="100"/>
      <c r="IM33" s="100"/>
      <c r="IN33" s="100"/>
      <c r="IO33" s="100"/>
      <c r="IP33" s="100"/>
      <c r="IQ33" s="100"/>
      <c r="IR33" s="100"/>
      <c r="IS33" s="100"/>
      <c r="IT33" s="100"/>
      <c r="IU33" s="100"/>
      <c r="IV33" s="100"/>
      <c r="IW33" s="100"/>
      <c r="IX33" s="100"/>
      <c r="IY33" s="101"/>
      <c r="IZ33" s="99">
        <f>データ!BH7</f>
        <v>66</v>
      </c>
      <c r="JA33" s="100"/>
      <c r="JB33" s="100"/>
      <c r="JC33" s="100"/>
      <c r="JD33" s="100"/>
      <c r="JE33" s="100"/>
      <c r="JF33" s="100"/>
      <c r="JG33" s="100"/>
      <c r="JH33" s="100"/>
      <c r="JI33" s="100"/>
      <c r="JJ33" s="100"/>
      <c r="JK33" s="100"/>
      <c r="JL33" s="100"/>
      <c r="JM33" s="100"/>
      <c r="JN33" s="101"/>
      <c r="JO33" s="19"/>
      <c r="JP33" s="19"/>
      <c r="JQ33" s="19"/>
      <c r="JR33" s="19"/>
      <c r="JS33" s="19"/>
      <c r="JT33" s="19"/>
      <c r="JU33" s="19"/>
      <c r="JV33" s="19"/>
      <c r="JW33" s="98" t="s">
        <v>37</v>
      </c>
      <c r="JX33" s="98"/>
      <c r="JY33" s="98"/>
      <c r="JZ33" s="98"/>
      <c r="KA33" s="98"/>
      <c r="KB33" s="98"/>
      <c r="KC33" s="98"/>
      <c r="KD33" s="98"/>
      <c r="KE33" s="98"/>
      <c r="KF33" s="99">
        <f>データ!BO7</f>
        <v>77</v>
      </c>
      <c r="KG33" s="100"/>
      <c r="KH33" s="100"/>
      <c r="KI33" s="100"/>
      <c r="KJ33" s="100"/>
      <c r="KK33" s="100"/>
      <c r="KL33" s="100"/>
      <c r="KM33" s="100"/>
      <c r="KN33" s="100"/>
      <c r="KO33" s="100"/>
      <c r="KP33" s="100"/>
      <c r="KQ33" s="100"/>
      <c r="KR33" s="100"/>
      <c r="KS33" s="100"/>
      <c r="KT33" s="101"/>
      <c r="KU33" s="99">
        <f>データ!BP7</f>
        <v>75</v>
      </c>
      <c r="KV33" s="100"/>
      <c r="KW33" s="100"/>
      <c r="KX33" s="100"/>
      <c r="KY33" s="100"/>
      <c r="KZ33" s="100"/>
      <c r="LA33" s="100"/>
      <c r="LB33" s="100"/>
      <c r="LC33" s="100"/>
      <c r="LD33" s="100"/>
      <c r="LE33" s="100"/>
      <c r="LF33" s="100"/>
      <c r="LG33" s="100"/>
      <c r="LH33" s="100"/>
      <c r="LI33" s="101"/>
      <c r="LJ33" s="99">
        <f>データ!BQ7</f>
        <v>78.5</v>
      </c>
      <c r="LK33" s="100"/>
      <c r="LL33" s="100"/>
      <c r="LM33" s="100"/>
      <c r="LN33" s="100"/>
      <c r="LO33" s="100"/>
      <c r="LP33" s="100"/>
      <c r="LQ33" s="100"/>
      <c r="LR33" s="100"/>
      <c r="LS33" s="100"/>
      <c r="LT33" s="100"/>
      <c r="LU33" s="100"/>
      <c r="LV33" s="100"/>
      <c r="LW33" s="100"/>
      <c r="LX33" s="101"/>
      <c r="LY33" s="99">
        <f>データ!BR7</f>
        <v>71.099999999999994</v>
      </c>
      <c r="LZ33" s="100"/>
      <c r="MA33" s="100"/>
      <c r="MB33" s="100"/>
      <c r="MC33" s="100"/>
      <c r="MD33" s="100"/>
      <c r="ME33" s="100"/>
      <c r="MF33" s="100"/>
      <c r="MG33" s="100"/>
      <c r="MH33" s="100"/>
      <c r="MI33" s="100"/>
      <c r="MJ33" s="100"/>
      <c r="MK33" s="100"/>
      <c r="ML33" s="100"/>
      <c r="MM33" s="101"/>
      <c r="MN33" s="99">
        <f>データ!BS7</f>
        <v>81.099999999999994</v>
      </c>
      <c r="MO33" s="100"/>
      <c r="MP33" s="100"/>
      <c r="MQ33" s="100"/>
      <c r="MR33" s="100"/>
      <c r="MS33" s="100"/>
      <c r="MT33" s="100"/>
      <c r="MU33" s="100"/>
      <c r="MV33" s="100"/>
      <c r="MW33" s="100"/>
      <c r="MX33" s="100"/>
      <c r="MY33" s="100"/>
      <c r="MZ33" s="100"/>
      <c r="NA33" s="100"/>
      <c r="NB33" s="101"/>
      <c r="ND33" s="19"/>
      <c r="NE33" s="19"/>
      <c r="NF33" s="19"/>
      <c r="NG33" s="19"/>
      <c r="NH33" s="41"/>
      <c r="NI33" s="16"/>
      <c r="NJ33" s="147"/>
      <c r="NK33" s="148"/>
      <c r="NL33" s="148"/>
      <c r="NM33" s="148"/>
      <c r="NN33" s="148"/>
      <c r="NO33" s="148"/>
      <c r="NP33" s="148"/>
      <c r="NQ33" s="148"/>
      <c r="NR33" s="148"/>
      <c r="NS33" s="148"/>
      <c r="NT33" s="148"/>
      <c r="NU33" s="148"/>
      <c r="NV33" s="148"/>
      <c r="NW33" s="148"/>
      <c r="NX33" s="149"/>
    </row>
    <row r="34" spans="1:388" ht="13.5" customHeight="1">
      <c r="A34" s="16"/>
      <c r="B34" s="39"/>
      <c r="D34" s="19"/>
      <c r="E34" s="19"/>
      <c r="F34" s="19"/>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19"/>
      <c r="CP34" s="19"/>
      <c r="CQ34" s="19"/>
      <c r="CR34" s="19"/>
      <c r="CS34" s="19"/>
      <c r="CT34" s="19"/>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19"/>
      <c r="GB34" s="19"/>
      <c r="GC34" s="19"/>
      <c r="GD34" s="19"/>
      <c r="GE34" s="19"/>
      <c r="GF34" s="19"/>
      <c r="GG34" s="19"/>
      <c r="GH34" s="19"/>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19"/>
      <c r="JP34" s="19"/>
      <c r="JQ34" s="19"/>
      <c r="JR34" s="19"/>
      <c r="JS34" s="19"/>
      <c r="JT34" s="19"/>
      <c r="JU34" s="19"/>
      <c r="JV34" s="19"/>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19"/>
      <c r="NE34" s="19"/>
      <c r="NF34" s="19"/>
      <c r="NG34" s="19"/>
      <c r="NH34" s="41"/>
      <c r="NI34" s="16"/>
      <c r="NJ34" s="147"/>
      <c r="NK34" s="148"/>
      <c r="NL34" s="148"/>
      <c r="NM34" s="148"/>
      <c r="NN34" s="148"/>
      <c r="NO34" s="148"/>
      <c r="NP34" s="148"/>
      <c r="NQ34" s="148"/>
      <c r="NR34" s="148"/>
      <c r="NS34" s="148"/>
      <c r="NT34" s="148"/>
      <c r="NU34" s="148"/>
      <c r="NV34" s="148"/>
      <c r="NW34" s="148"/>
      <c r="NX34" s="149"/>
    </row>
    <row r="35" spans="1:388" ht="13.5" customHeight="1">
      <c r="A35" s="16"/>
      <c r="B35" s="3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41"/>
      <c r="NI35" s="16"/>
      <c r="NJ35" s="147"/>
      <c r="NK35" s="148"/>
      <c r="NL35" s="148"/>
      <c r="NM35" s="148"/>
      <c r="NN35" s="148"/>
      <c r="NO35" s="148"/>
      <c r="NP35" s="148"/>
      <c r="NQ35" s="148"/>
      <c r="NR35" s="148"/>
      <c r="NS35" s="148"/>
      <c r="NT35" s="148"/>
      <c r="NU35" s="148"/>
      <c r="NV35" s="148"/>
      <c r="NW35" s="148"/>
      <c r="NX35" s="149"/>
    </row>
    <row r="36" spans="1:388" ht="13.5" customHeight="1">
      <c r="A36" s="16"/>
      <c r="B36" s="39"/>
      <c r="C36" s="40"/>
      <c r="D36" s="19"/>
      <c r="E36" s="2" t="s">
        <v>39</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19"/>
      <c r="CQ36" s="19"/>
      <c r="CR36" s="19"/>
      <c r="CS36" s="2" t="s">
        <v>40</v>
      </c>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40"/>
      <c r="GE36" s="40"/>
      <c r="GF36" s="40"/>
      <c r="GG36" s="2" t="s">
        <v>41</v>
      </c>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19"/>
      <c r="JS36" s="19"/>
      <c r="JT36" s="19"/>
      <c r="JU36" s="2" t="s">
        <v>42</v>
      </c>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40"/>
      <c r="NF36" s="40"/>
      <c r="NG36" s="40"/>
      <c r="NH36" s="41"/>
      <c r="NI36" s="16"/>
      <c r="NJ36" s="147"/>
      <c r="NK36" s="148"/>
      <c r="NL36" s="148"/>
      <c r="NM36" s="148"/>
      <c r="NN36" s="148"/>
      <c r="NO36" s="148"/>
      <c r="NP36" s="148"/>
      <c r="NQ36" s="148"/>
      <c r="NR36" s="148"/>
      <c r="NS36" s="148"/>
      <c r="NT36" s="148"/>
      <c r="NU36" s="148"/>
      <c r="NV36" s="148"/>
      <c r="NW36" s="148"/>
      <c r="NX36" s="149"/>
    </row>
    <row r="37" spans="1:388" ht="13.5" customHeight="1">
      <c r="A37" s="16"/>
      <c r="B37" s="39"/>
      <c r="C37" s="40"/>
      <c r="D37" s="19"/>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19"/>
      <c r="CQ37" s="19"/>
      <c r="CR37" s="19"/>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40"/>
      <c r="GE37" s="40"/>
      <c r="GF37" s="40"/>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19"/>
      <c r="JS37" s="19"/>
      <c r="JT37" s="19"/>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40"/>
      <c r="NF37" s="40"/>
      <c r="NG37" s="40"/>
      <c r="NH37" s="41"/>
      <c r="NI37" s="16"/>
      <c r="NJ37" s="147"/>
      <c r="NK37" s="148"/>
      <c r="NL37" s="148"/>
      <c r="NM37" s="148"/>
      <c r="NN37" s="148"/>
      <c r="NO37" s="148"/>
      <c r="NP37" s="148"/>
      <c r="NQ37" s="148"/>
      <c r="NR37" s="148"/>
      <c r="NS37" s="148"/>
      <c r="NT37" s="148"/>
      <c r="NU37" s="148"/>
      <c r="NV37" s="148"/>
      <c r="NW37" s="148"/>
      <c r="NX37" s="149"/>
    </row>
    <row r="38" spans="1:388" ht="13.5" customHeight="1">
      <c r="A38" s="16"/>
      <c r="B38" s="39"/>
      <c r="C38" s="37"/>
      <c r="D38" s="19"/>
      <c r="E38" s="19"/>
      <c r="F38" s="19"/>
      <c r="G38" s="19"/>
      <c r="H38" s="19"/>
      <c r="CJ38" s="19"/>
      <c r="CK38" s="19"/>
      <c r="CL38" s="19"/>
      <c r="CM38" s="19"/>
      <c r="CN38" s="19"/>
      <c r="CO38" s="19"/>
      <c r="CP38" s="19"/>
      <c r="CQ38" s="19"/>
      <c r="CR38" s="19"/>
      <c r="CS38" s="19"/>
      <c r="CT38" s="19"/>
      <c r="CU38" s="19"/>
      <c r="CV38" s="19"/>
      <c r="CW38" s="19"/>
      <c r="CX38" s="19"/>
      <c r="CY38" s="19"/>
      <c r="CZ38" s="19"/>
      <c r="DA38" s="19"/>
      <c r="DB38" s="19"/>
      <c r="DC38" s="19"/>
      <c r="DD38" s="19"/>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19"/>
      <c r="GQ38" s="19"/>
      <c r="GR38" s="37"/>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8"/>
      <c r="NI38" s="16"/>
      <c r="NJ38" s="147"/>
      <c r="NK38" s="148"/>
      <c r="NL38" s="148"/>
      <c r="NM38" s="148"/>
      <c r="NN38" s="148"/>
      <c r="NO38" s="148"/>
      <c r="NP38" s="148"/>
      <c r="NQ38" s="148"/>
      <c r="NR38" s="148"/>
      <c r="NS38" s="148"/>
      <c r="NT38" s="148"/>
      <c r="NU38" s="148"/>
      <c r="NV38" s="148"/>
      <c r="NW38" s="148"/>
      <c r="NX38" s="149"/>
    </row>
    <row r="39" spans="1:388" ht="13.5" customHeight="1">
      <c r="A39" s="16"/>
      <c r="B39" s="39"/>
      <c r="C39" s="37"/>
      <c r="D39" s="19"/>
      <c r="E39" s="19"/>
      <c r="F39" s="19"/>
      <c r="G39" s="19"/>
      <c r="H39" s="19"/>
      <c r="CJ39" s="19"/>
      <c r="CK39" s="19"/>
      <c r="CL39" s="19"/>
      <c r="CM39" s="19"/>
      <c r="CN39" s="19"/>
      <c r="CO39" s="19"/>
      <c r="CP39" s="19"/>
      <c r="CQ39" s="19"/>
      <c r="CR39" s="19"/>
      <c r="CS39" s="19"/>
      <c r="CT39" s="19"/>
      <c r="CU39" s="19"/>
      <c r="CV39" s="19"/>
      <c r="CW39" s="19"/>
      <c r="CX39" s="19"/>
      <c r="CY39" s="19"/>
      <c r="CZ39" s="19"/>
      <c r="DA39" s="19"/>
      <c r="DB39" s="19"/>
      <c r="DC39" s="19"/>
      <c r="DD39" s="19"/>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19"/>
      <c r="GQ39" s="19"/>
      <c r="GR39" s="37"/>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8"/>
      <c r="NI39" s="16"/>
      <c r="NJ39" s="147"/>
      <c r="NK39" s="148"/>
      <c r="NL39" s="148"/>
      <c r="NM39" s="148"/>
      <c r="NN39" s="148"/>
      <c r="NO39" s="148"/>
      <c r="NP39" s="148"/>
      <c r="NQ39" s="148"/>
      <c r="NR39" s="148"/>
      <c r="NS39" s="148"/>
      <c r="NT39" s="148"/>
      <c r="NU39" s="148"/>
      <c r="NV39" s="148"/>
      <c r="NW39" s="148"/>
      <c r="NX39" s="149"/>
    </row>
    <row r="40" spans="1:388" ht="13.5" customHeight="1">
      <c r="A40" s="16"/>
      <c r="B40" s="39"/>
      <c r="C40" s="19"/>
      <c r="D40" s="19"/>
      <c r="E40" s="19"/>
      <c r="F40" s="19"/>
      <c r="G40" s="19"/>
      <c r="H40" s="19"/>
      <c r="I40" s="19"/>
      <c r="J40" s="19"/>
      <c r="K40" s="19"/>
      <c r="L40" s="19"/>
      <c r="M40" s="19"/>
      <c r="N40" s="19"/>
      <c r="O40" s="19"/>
      <c r="P40" s="19"/>
      <c r="Q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8"/>
      <c r="NI40" s="16"/>
      <c r="NJ40" s="147"/>
      <c r="NK40" s="148"/>
      <c r="NL40" s="148"/>
      <c r="NM40" s="148"/>
      <c r="NN40" s="148"/>
      <c r="NO40" s="148"/>
      <c r="NP40" s="148"/>
      <c r="NQ40" s="148"/>
      <c r="NR40" s="148"/>
      <c r="NS40" s="148"/>
      <c r="NT40" s="148"/>
      <c r="NU40" s="148"/>
      <c r="NV40" s="148"/>
      <c r="NW40" s="148"/>
      <c r="NX40" s="149"/>
    </row>
    <row r="41" spans="1:388" ht="13.5" customHeight="1">
      <c r="A41" s="16"/>
      <c r="B41" s="3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40"/>
      <c r="AV41" s="40"/>
      <c r="AW41" s="40"/>
      <c r="AX41" s="40"/>
      <c r="AY41" s="40"/>
      <c r="AZ41" s="40"/>
      <c r="BA41" s="40"/>
      <c r="BB41" s="40"/>
      <c r="BC41" s="40"/>
      <c r="BD41" s="40"/>
      <c r="BE41" s="40"/>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40"/>
      <c r="DD41" s="40"/>
      <c r="DE41" s="19"/>
      <c r="DF41" s="19"/>
      <c r="DG41" s="19"/>
      <c r="DH41" s="19"/>
      <c r="DI41" s="19"/>
      <c r="DJ41" s="1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40"/>
      <c r="IJ41" s="40"/>
      <c r="IK41" s="40"/>
      <c r="IL41" s="40"/>
      <c r="IM41" s="40"/>
      <c r="IN41" s="40"/>
      <c r="IO41" s="40"/>
      <c r="IP41" s="40"/>
      <c r="IQ41" s="40"/>
      <c r="IR41" s="40"/>
      <c r="IS41" s="40"/>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40"/>
      <c r="KR41" s="40"/>
      <c r="KS41" s="40"/>
      <c r="KT41" s="40"/>
      <c r="KU41" s="40"/>
      <c r="KV41" s="40"/>
      <c r="KW41" s="40"/>
      <c r="KX41" s="40"/>
      <c r="KY41" s="40"/>
      <c r="KZ41" s="40"/>
      <c r="LA41" s="40"/>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40"/>
      <c r="MU41" s="40"/>
      <c r="MV41" s="40"/>
      <c r="MW41" s="40"/>
      <c r="MX41" s="40"/>
      <c r="MY41" s="40"/>
      <c r="MZ41" s="40"/>
      <c r="NA41" s="40"/>
      <c r="NB41" s="40"/>
      <c r="NC41" s="40"/>
      <c r="ND41" s="40"/>
      <c r="NE41" s="40"/>
      <c r="NF41" s="40"/>
      <c r="NG41" s="19"/>
      <c r="NH41" s="41"/>
      <c r="NI41" s="16"/>
      <c r="NJ41" s="147"/>
      <c r="NK41" s="148"/>
      <c r="NL41" s="148"/>
      <c r="NM41" s="148"/>
      <c r="NN41" s="148"/>
      <c r="NO41" s="148"/>
      <c r="NP41" s="148"/>
      <c r="NQ41" s="148"/>
      <c r="NR41" s="148"/>
      <c r="NS41" s="148"/>
      <c r="NT41" s="148"/>
      <c r="NU41" s="148"/>
      <c r="NV41" s="148"/>
      <c r="NW41" s="148"/>
      <c r="NX41" s="149"/>
    </row>
    <row r="42" spans="1:388" ht="13.5" customHeight="1">
      <c r="A42" s="16"/>
      <c r="B42" s="3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40"/>
      <c r="AV42" s="40"/>
      <c r="AW42" s="40"/>
      <c r="AX42" s="40"/>
      <c r="AY42" s="40"/>
      <c r="AZ42" s="40"/>
      <c r="BA42" s="40"/>
      <c r="BB42" s="40"/>
      <c r="BC42" s="40"/>
      <c r="BD42" s="40"/>
      <c r="BE42" s="40"/>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40"/>
      <c r="DD42" s="40"/>
      <c r="DE42" s="19"/>
      <c r="DF42" s="19"/>
      <c r="DG42" s="19"/>
      <c r="DH42" s="19"/>
      <c r="DI42" s="19"/>
      <c r="DJ42" s="1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40"/>
      <c r="IJ42" s="40"/>
      <c r="IK42" s="40"/>
      <c r="IL42" s="40"/>
      <c r="IM42" s="40"/>
      <c r="IN42" s="40"/>
      <c r="IO42" s="40"/>
      <c r="IP42" s="40"/>
      <c r="IQ42" s="40"/>
      <c r="IR42" s="40"/>
      <c r="IS42" s="40"/>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40"/>
      <c r="KR42" s="40"/>
      <c r="KS42" s="40"/>
      <c r="KT42" s="40"/>
      <c r="KU42" s="40"/>
      <c r="KV42" s="40"/>
      <c r="KW42" s="40"/>
      <c r="KX42" s="40"/>
      <c r="KY42" s="40"/>
      <c r="KZ42" s="40"/>
      <c r="LA42" s="40"/>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40"/>
      <c r="MU42" s="40"/>
      <c r="MV42" s="40"/>
      <c r="MW42" s="40"/>
      <c r="MX42" s="40"/>
      <c r="MY42" s="40"/>
      <c r="MZ42" s="40"/>
      <c r="NA42" s="40"/>
      <c r="NB42" s="40"/>
      <c r="NC42" s="40"/>
      <c r="ND42" s="40"/>
      <c r="NE42" s="40"/>
      <c r="NF42" s="40"/>
      <c r="NG42" s="19"/>
      <c r="NH42" s="41"/>
      <c r="NI42" s="16"/>
      <c r="NJ42" s="147"/>
      <c r="NK42" s="148"/>
      <c r="NL42" s="148"/>
      <c r="NM42" s="148"/>
      <c r="NN42" s="148"/>
      <c r="NO42" s="148"/>
      <c r="NP42" s="148"/>
      <c r="NQ42" s="148"/>
      <c r="NR42" s="148"/>
      <c r="NS42" s="148"/>
      <c r="NT42" s="148"/>
      <c r="NU42" s="148"/>
      <c r="NV42" s="148"/>
      <c r="NW42" s="148"/>
      <c r="NX42" s="149"/>
    </row>
    <row r="43" spans="1:388" ht="13.5" customHeight="1">
      <c r="A43" s="16"/>
      <c r="B43" s="3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41"/>
      <c r="NI43" s="16"/>
      <c r="NJ43" s="147"/>
      <c r="NK43" s="148"/>
      <c r="NL43" s="148"/>
      <c r="NM43" s="148"/>
      <c r="NN43" s="148"/>
      <c r="NO43" s="148"/>
      <c r="NP43" s="148"/>
      <c r="NQ43" s="148"/>
      <c r="NR43" s="148"/>
      <c r="NS43" s="148"/>
      <c r="NT43" s="148"/>
      <c r="NU43" s="148"/>
      <c r="NV43" s="148"/>
      <c r="NW43" s="148"/>
      <c r="NX43" s="149"/>
    </row>
    <row r="44" spans="1:388" ht="13.5" customHeight="1">
      <c r="A44" s="16"/>
      <c r="B44" s="3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41"/>
      <c r="NI44" s="16"/>
      <c r="NJ44" s="147"/>
      <c r="NK44" s="148"/>
      <c r="NL44" s="148"/>
      <c r="NM44" s="148"/>
      <c r="NN44" s="148"/>
      <c r="NO44" s="148"/>
      <c r="NP44" s="148"/>
      <c r="NQ44" s="148"/>
      <c r="NR44" s="148"/>
      <c r="NS44" s="148"/>
      <c r="NT44" s="148"/>
      <c r="NU44" s="148"/>
      <c r="NV44" s="148"/>
      <c r="NW44" s="148"/>
      <c r="NX44" s="149"/>
    </row>
    <row r="45" spans="1:388" ht="13.5" customHeight="1">
      <c r="A45" s="16"/>
      <c r="B45" s="3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41"/>
      <c r="NI45" s="16"/>
      <c r="NJ45" s="147"/>
      <c r="NK45" s="148"/>
      <c r="NL45" s="148"/>
      <c r="NM45" s="148"/>
      <c r="NN45" s="148"/>
      <c r="NO45" s="148"/>
      <c r="NP45" s="148"/>
      <c r="NQ45" s="148"/>
      <c r="NR45" s="148"/>
      <c r="NS45" s="148"/>
      <c r="NT45" s="148"/>
      <c r="NU45" s="148"/>
      <c r="NV45" s="148"/>
      <c r="NW45" s="148"/>
      <c r="NX45" s="149"/>
    </row>
    <row r="46" spans="1:388" ht="13.5" customHeight="1">
      <c r="A46" s="16"/>
      <c r="B46" s="3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41"/>
      <c r="NI46" s="16"/>
      <c r="NJ46" s="150"/>
      <c r="NK46" s="151"/>
      <c r="NL46" s="151"/>
      <c r="NM46" s="151"/>
      <c r="NN46" s="151"/>
      <c r="NO46" s="151"/>
      <c r="NP46" s="151"/>
      <c r="NQ46" s="151"/>
      <c r="NR46" s="151"/>
      <c r="NS46" s="151"/>
      <c r="NT46" s="151"/>
      <c r="NU46" s="151"/>
      <c r="NV46" s="151"/>
      <c r="NW46" s="151"/>
      <c r="NX46" s="152"/>
    </row>
    <row r="47" spans="1:388" ht="13.5" customHeight="1">
      <c r="A47" s="16"/>
      <c r="B47" s="3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41"/>
      <c r="NI47" s="16"/>
      <c r="NJ47" s="92" t="s">
        <v>43</v>
      </c>
      <c r="NK47" s="93"/>
      <c r="NL47" s="93"/>
      <c r="NM47" s="93"/>
      <c r="NN47" s="93"/>
      <c r="NO47" s="93"/>
      <c r="NP47" s="93"/>
      <c r="NQ47" s="93"/>
      <c r="NR47" s="93"/>
      <c r="NS47" s="93"/>
      <c r="NT47" s="93"/>
      <c r="NU47" s="93"/>
      <c r="NV47" s="93"/>
      <c r="NW47" s="93"/>
      <c r="NX47" s="94"/>
    </row>
    <row r="48" spans="1:388" ht="13.5" customHeight="1">
      <c r="A48" s="16"/>
      <c r="B48" s="3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41"/>
      <c r="NI48" s="16"/>
      <c r="NJ48" s="95"/>
      <c r="NK48" s="96"/>
      <c r="NL48" s="96"/>
      <c r="NM48" s="96"/>
      <c r="NN48" s="96"/>
      <c r="NO48" s="96"/>
      <c r="NP48" s="96"/>
      <c r="NQ48" s="96"/>
      <c r="NR48" s="96"/>
      <c r="NS48" s="96"/>
      <c r="NT48" s="96"/>
      <c r="NU48" s="96"/>
      <c r="NV48" s="96"/>
      <c r="NW48" s="96"/>
      <c r="NX48" s="97"/>
    </row>
    <row r="49" spans="1:388" ht="13.5" customHeight="1">
      <c r="A49" s="16"/>
      <c r="B49" s="3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41"/>
      <c r="NI49" s="16"/>
      <c r="NJ49" s="107" t="s">
        <v>164</v>
      </c>
      <c r="NK49" s="108"/>
      <c r="NL49" s="108"/>
      <c r="NM49" s="108"/>
      <c r="NN49" s="108"/>
      <c r="NO49" s="108"/>
      <c r="NP49" s="108"/>
      <c r="NQ49" s="108"/>
      <c r="NR49" s="108"/>
      <c r="NS49" s="108"/>
      <c r="NT49" s="108"/>
      <c r="NU49" s="108"/>
      <c r="NV49" s="108"/>
      <c r="NW49" s="108"/>
      <c r="NX49" s="109"/>
    </row>
    <row r="50" spans="1:388" ht="13.5" customHeight="1">
      <c r="A50" s="16"/>
      <c r="B50" s="3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41"/>
      <c r="NI50" s="16"/>
      <c r="NJ50" s="107"/>
      <c r="NK50" s="108"/>
      <c r="NL50" s="108"/>
      <c r="NM50" s="108"/>
      <c r="NN50" s="108"/>
      <c r="NO50" s="108"/>
      <c r="NP50" s="108"/>
      <c r="NQ50" s="108"/>
      <c r="NR50" s="108"/>
      <c r="NS50" s="108"/>
      <c r="NT50" s="108"/>
      <c r="NU50" s="108"/>
      <c r="NV50" s="108"/>
      <c r="NW50" s="108"/>
      <c r="NX50" s="109"/>
    </row>
    <row r="51" spans="1:388" ht="13.5" customHeight="1">
      <c r="A51" s="16"/>
      <c r="B51" s="3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41"/>
      <c r="NI51" s="16"/>
      <c r="NJ51" s="107"/>
      <c r="NK51" s="108"/>
      <c r="NL51" s="108"/>
      <c r="NM51" s="108"/>
      <c r="NN51" s="108"/>
      <c r="NO51" s="108"/>
      <c r="NP51" s="108"/>
      <c r="NQ51" s="108"/>
      <c r="NR51" s="108"/>
      <c r="NS51" s="108"/>
      <c r="NT51" s="108"/>
      <c r="NU51" s="108"/>
      <c r="NV51" s="108"/>
      <c r="NW51" s="108"/>
      <c r="NX51" s="109"/>
    </row>
    <row r="52" spans="1:388" ht="13.5" customHeight="1">
      <c r="A52" s="16"/>
      <c r="B52" s="3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41"/>
      <c r="NI52" s="16"/>
      <c r="NJ52" s="107"/>
      <c r="NK52" s="108"/>
      <c r="NL52" s="108"/>
      <c r="NM52" s="108"/>
      <c r="NN52" s="108"/>
      <c r="NO52" s="108"/>
      <c r="NP52" s="108"/>
      <c r="NQ52" s="108"/>
      <c r="NR52" s="108"/>
      <c r="NS52" s="108"/>
      <c r="NT52" s="108"/>
      <c r="NU52" s="108"/>
      <c r="NV52" s="108"/>
      <c r="NW52" s="108"/>
      <c r="NX52" s="109"/>
    </row>
    <row r="53" spans="1:388" ht="13.5" customHeight="1">
      <c r="A53" s="16"/>
      <c r="B53" s="39"/>
      <c r="C53" s="19"/>
      <c r="D53" s="19"/>
      <c r="E53" s="19"/>
      <c r="F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c r="JI53" s="19"/>
      <c r="JJ53" s="19"/>
      <c r="JK53" s="19"/>
      <c r="JL53" s="19"/>
      <c r="JM53" s="19"/>
      <c r="JN53" s="19"/>
      <c r="JO53" s="19"/>
      <c r="JP53" s="19"/>
      <c r="JQ53" s="19"/>
      <c r="JR53" s="19"/>
      <c r="JS53" s="19"/>
      <c r="JT53" s="19"/>
      <c r="JU53" s="19"/>
      <c r="JV53" s="19"/>
      <c r="JW53" s="19"/>
      <c r="JX53" s="19"/>
      <c r="JY53" s="19"/>
      <c r="JZ53" s="19"/>
      <c r="KA53" s="19"/>
      <c r="KB53" s="19"/>
      <c r="KC53" s="19"/>
      <c r="KD53" s="19"/>
      <c r="KE53" s="19"/>
      <c r="KF53" s="19"/>
      <c r="KG53" s="19"/>
      <c r="KH53" s="19"/>
      <c r="KI53" s="19"/>
      <c r="KJ53" s="19"/>
      <c r="KK53" s="19"/>
      <c r="KL53" s="19"/>
      <c r="KM53" s="19"/>
      <c r="KN53" s="19"/>
      <c r="KO53" s="19"/>
      <c r="KP53" s="19"/>
      <c r="KQ53" s="19"/>
      <c r="KR53" s="19"/>
      <c r="KS53" s="19"/>
      <c r="KT53" s="19"/>
      <c r="KU53" s="19"/>
      <c r="KV53" s="19"/>
      <c r="KW53" s="19"/>
      <c r="KX53" s="19"/>
      <c r="KY53" s="19"/>
      <c r="KZ53" s="19"/>
      <c r="LA53" s="19"/>
      <c r="LB53" s="19"/>
      <c r="LC53" s="19"/>
      <c r="LD53" s="19"/>
      <c r="LE53" s="19"/>
      <c r="LF53" s="19"/>
      <c r="LG53" s="19"/>
      <c r="LH53" s="19"/>
      <c r="LI53" s="19"/>
      <c r="LJ53" s="19"/>
      <c r="LK53" s="19"/>
      <c r="LL53" s="19"/>
      <c r="LM53" s="19"/>
      <c r="LN53" s="19"/>
      <c r="LO53" s="19"/>
      <c r="LP53" s="19"/>
      <c r="LQ53" s="19"/>
      <c r="LR53" s="19"/>
      <c r="LS53" s="19"/>
      <c r="LT53" s="19"/>
      <c r="LU53" s="19"/>
      <c r="LV53" s="19"/>
      <c r="LW53" s="19"/>
      <c r="LX53" s="19"/>
      <c r="LY53" s="19"/>
      <c r="LZ53" s="19"/>
      <c r="MA53" s="19"/>
      <c r="MB53" s="19"/>
      <c r="MC53" s="19"/>
      <c r="MD53" s="19"/>
      <c r="ME53" s="19"/>
      <c r="MF53" s="19"/>
      <c r="MG53" s="19"/>
      <c r="MH53" s="19"/>
      <c r="MI53" s="19"/>
      <c r="MJ53" s="19"/>
      <c r="MK53" s="19"/>
      <c r="ML53" s="19"/>
      <c r="MM53" s="19"/>
      <c r="MN53" s="19"/>
      <c r="MO53" s="19"/>
      <c r="MP53" s="19"/>
      <c r="MQ53" s="19"/>
      <c r="MR53" s="19"/>
      <c r="MS53" s="19"/>
      <c r="MT53" s="19"/>
      <c r="MU53" s="19"/>
      <c r="MV53" s="19"/>
      <c r="MW53" s="19"/>
      <c r="MX53" s="19"/>
      <c r="MY53" s="19"/>
      <c r="MZ53" s="19"/>
      <c r="NA53" s="19"/>
      <c r="NB53" s="19"/>
      <c r="NC53" s="19"/>
      <c r="ND53" s="19"/>
      <c r="NE53" s="19"/>
      <c r="NF53" s="19"/>
      <c r="NG53" s="19"/>
      <c r="NH53" s="41"/>
      <c r="NI53" s="16"/>
      <c r="NJ53" s="107"/>
      <c r="NK53" s="108"/>
      <c r="NL53" s="108"/>
      <c r="NM53" s="108"/>
      <c r="NN53" s="108"/>
      <c r="NO53" s="108"/>
      <c r="NP53" s="108"/>
      <c r="NQ53" s="108"/>
      <c r="NR53" s="108"/>
      <c r="NS53" s="108"/>
      <c r="NT53" s="108"/>
      <c r="NU53" s="108"/>
      <c r="NV53" s="108"/>
      <c r="NW53" s="108"/>
      <c r="NX53" s="109"/>
    </row>
    <row r="54" spans="1:388" ht="13.5" customHeight="1">
      <c r="A54" s="16"/>
      <c r="B54" s="39"/>
      <c r="C54" s="19"/>
      <c r="D54" s="19"/>
      <c r="E54" s="19"/>
      <c r="F54" s="19"/>
      <c r="G54" s="42"/>
      <c r="H54" s="42"/>
      <c r="I54" s="42"/>
      <c r="J54" s="42"/>
      <c r="K54" s="42"/>
      <c r="L54" s="42"/>
      <c r="M54" s="42"/>
      <c r="N54" s="42"/>
      <c r="O54" s="42"/>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19"/>
      <c r="CP54" s="19"/>
      <c r="CQ54" s="19"/>
      <c r="CR54" s="19"/>
      <c r="CS54" s="19"/>
      <c r="CT54" s="19"/>
      <c r="CU54" s="42"/>
      <c r="CV54" s="42"/>
      <c r="CW54" s="42"/>
      <c r="CX54" s="42"/>
      <c r="CY54" s="42"/>
      <c r="CZ54" s="42"/>
      <c r="DA54" s="42"/>
      <c r="DB54" s="42"/>
      <c r="DC54" s="42"/>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19"/>
      <c r="GB54" s="19"/>
      <c r="GC54" s="19"/>
      <c r="GD54" s="19"/>
      <c r="GE54" s="19"/>
      <c r="GF54" s="19"/>
      <c r="GG54" s="19"/>
      <c r="GH54" s="19"/>
      <c r="GI54" s="42"/>
      <c r="GJ54" s="42"/>
      <c r="GK54" s="42"/>
      <c r="GL54" s="42"/>
      <c r="GM54" s="42"/>
      <c r="GN54" s="42"/>
      <c r="GO54" s="42"/>
      <c r="GP54" s="42"/>
      <c r="GQ54" s="42"/>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19"/>
      <c r="JP54" s="19"/>
      <c r="JQ54" s="19"/>
      <c r="JR54" s="19"/>
      <c r="JS54" s="19"/>
      <c r="JT54" s="19"/>
      <c r="JU54" s="19"/>
      <c r="JV54" s="19"/>
      <c r="JW54" s="42"/>
      <c r="JX54" s="42"/>
      <c r="JY54" s="42"/>
      <c r="JZ54" s="42"/>
      <c r="KA54" s="42"/>
      <c r="KB54" s="42"/>
      <c r="KC54" s="42"/>
      <c r="KD54" s="42"/>
      <c r="KE54" s="42"/>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19"/>
      <c r="ND54" s="19"/>
      <c r="NE54" s="19"/>
      <c r="NF54" s="19"/>
      <c r="NG54" s="19"/>
      <c r="NH54" s="41"/>
      <c r="NI54" s="16"/>
      <c r="NJ54" s="107"/>
      <c r="NK54" s="108"/>
      <c r="NL54" s="108"/>
      <c r="NM54" s="108"/>
      <c r="NN54" s="108"/>
      <c r="NO54" s="108"/>
      <c r="NP54" s="108"/>
      <c r="NQ54" s="108"/>
      <c r="NR54" s="108"/>
      <c r="NS54" s="108"/>
      <c r="NT54" s="108"/>
      <c r="NU54" s="108"/>
      <c r="NV54" s="108"/>
      <c r="NW54" s="108"/>
      <c r="NX54" s="109"/>
    </row>
    <row r="55" spans="1:388" ht="13.5" customHeight="1">
      <c r="A55" s="16"/>
      <c r="B55" s="39"/>
      <c r="C55" s="19"/>
      <c r="D55" s="19"/>
      <c r="E55" s="19"/>
      <c r="F55" s="19"/>
      <c r="G55" s="98" t="s">
        <v>37</v>
      </c>
      <c r="H55" s="98"/>
      <c r="I55" s="98"/>
      <c r="J55" s="98"/>
      <c r="K55" s="98"/>
      <c r="L55" s="98"/>
      <c r="M55" s="98"/>
      <c r="N55" s="98"/>
      <c r="O55" s="98"/>
      <c r="P55" s="102">
        <f>データ!BZ7</f>
        <v>76532</v>
      </c>
      <c r="Q55" s="103"/>
      <c r="R55" s="103"/>
      <c r="S55" s="103"/>
      <c r="T55" s="103"/>
      <c r="U55" s="103"/>
      <c r="V55" s="103"/>
      <c r="W55" s="103"/>
      <c r="X55" s="103"/>
      <c r="Y55" s="103"/>
      <c r="Z55" s="103"/>
      <c r="AA55" s="103"/>
      <c r="AB55" s="103"/>
      <c r="AC55" s="103"/>
      <c r="AD55" s="104"/>
      <c r="AE55" s="102">
        <f>データ!CA7</f>
        <v>85343</v>
      </c>
      <c r="AF55" s="103"/>
      <c r="AG55" s="103"/>
      <c r="AH55" s="103"/>
      <c r="AI55" s="103"/>
      <c r="AJ55" s="103"/>
      <c r="AK55" s="103"/>
      <c r="AL55" s="103"/>
      <c r="AM55" s="103"/>
      <c r="AN55" s="103"/>
      <c r="AO55" s="103"/>
      <c r="AP55" s="103"/>
      <c r="AQ55" s="103"/>
      <c r="AR55" s="103"/>
      <c r="AS55" s="104"/>
      <c r="AT55" s="102">
        <f>データ!CB7</f>
        <v>87903</v>
      </c>
      <c r="AU55" s="103"/>
      <c r="AV55" s="103"/>
      <c r="AW55" s="103"/>
      <c r="AX55" s="103"/>
      <c r="AY55" s="103"/>
      <c r="AZ55" s="103"/>
      <c r="BA55" s="103"/>
      <c r="BB55" s="103"/>
      <c r="BC55" s="103"/>
      <c r="BD55" s="103"/>
      <c r="BE55" s="103"/>
      <c r="BF55" s="103"/>
      <c r="BG55" s="103"/>
      <c r="BH55" s="104"/>
      <c r="BI55" s="102">
        <f>データ!CC7</f>
        <v>93946</v>
      </c>
      <c r="BJ55" s="103"/>
      <c r="BK55" s="103"/>
      <c r="BL55" s="103"/>
      <c r="BM55" s="103"/>
      <c r="BN55" s="103"/>
      <c r="BO55" s="103"/>
      <c r="BP55" s="103"/>
      <c r="BQ55" s="103"/>
      <c r="BR55" s="103"/>
      <c r="BS55" s="103"/>
      <c r="BT55" s="103"/>
      <c r="BU55" s="103"/>
      <c r="BV55" s="103"/>
      <c r="BW55" s="104"/>
      <c r="BX55" s="102">
        <f>データ!CD7</f>
        <v>93977</v>
      </c>
      <c r="BY55" s="103"/>
      <c r="BZ55" s="103"/>
      <c r="CA55" s="103"/>
      <c r="CB55" s="103"/>
      <c r="CC55" s="103"/>
      <c r="CD55" s="103"/>
      <c r="CE55" s="103"/>
      <c r="CF55" s="103"/>
      <c r="CG55" s="103"/>
      <c r="CH55" s="103"/>
      <c r="CI55" s="103"/>
      <c r="CJ55" s="103"/>
      <c r="CK55" s="103"/>
      <c r="CL55" s="104"/>
      <c r="CO55" s="19"/>
      <c r="CP55" s="19"/>
      <c r="CQ55" s="19"/>
      <c r="CR55" s="19"/>
      <c r="CS55" s="19"/>
      <c r="CT55" s="19"/>
      <c r="CU55" s="98" t="s">
        <v>37</v>
      </c>
      <c r="CV55" s="98"/>
      <c r="CW55" s="98"/>
      <c r="CX55" s="98"/>
      <c r="CY55" s="98"/>
      <c r="CZ55" s="98"/>
      <c r="DA55" s="98"/>
      <c r="DB55" s="98"/>
      <c r="DC55" s="98"/>
      <c r="DD55" s="102">
        <f>データ!CK7</f>
        <v>15861</v>
      </c>
      <c r="DE55" s="103"/>
      <c r="DF55" s="103"/>
      <c r="DG55" s="103"/>
      <c r="DH55" s="103"/>
      <c r="DI55" s="103"/>
      <c r="DJ55" s="103"/>
      <c r="DK55" s="103"/>
      <c r="DL55" s="103"/>
      <c r="DM55" s="103"/>
      <c r="DN55" s="103"/>
      <c r="DO55" s="103"/>
      <c r="DP55" s="103"/>
      <c r="DQ55" s="103"/>
      <c r="DR55" s="104"/>
      <c r="DS55" s="102">
        <f>データ!CL7</f>
        <v>15903</v>
      </c>
      <c r="DT55" s="103"/>
      <c r="DU55" s="103"/>
      <c r="DV55" s="103"/>
      <c r="DW55" s="103"/>
      <c r="DX55" s="103"/>
      <c r="DY55" s="103"/>
      <c r="DZ55" s="103"/>
      <c r="EA55" s="103"/>
      <c r="EB55" s="103"/>
      <c r="EC55" s="103"/>
      <c r="ED55" s="103"/>
      <c r="EE55" s="103"/>
      <c r="EF55" s="103"/>
      <c r="EG55" s="104"/>
      <c r="EH55" s="102">
        <f>データ!CM7</f>
        <v>16817</v>
      </c>
      <c r="EI55" s="103"/>
      <c r="EJ55" s="103"/>
      <c r="EK55" s="103"/>
      <c r="EL55" s="103"/>
      <c r="EM55" s="103"/>
      <c r="EN55" s="103"/>
      <c r="EO55" s="103"/>
      <c r="EP55" s="103"/>
      <c r="EQ55" s="103"/>
      <c r="ER55" s="103"/>
      <c r="ES55" s="103"/>
      <c r="ET55" s="103"/>
      <c r="EU55" s="103"/>
      <c r="EV55" s="104"/>
      <c r="EW55" s="102">
        <f>データ!CN7</f>
        <v>18115</v>
      </c>
      <c r="EX55" s="103"/>
      <c r="EY55" s="103"/>
      <c r="EZ55" s="103"/>
      <c r="FA55" s="103"/>
      <c r="FB55" s="103"/>
      <c r="FC55" s="103"/>
      <c r="FD55" s="103"/>
      <c r="FE55" s="103"/>
      <c r="FF55" s="103"/>
      <c r="FG55" s="103"/>
      <c r="FH55" s="103"/>
      <c r="FI55" s="103"/>
      <c r="FJ55" s="103"/>
      <c r="FK55" s="104"/>
      <c r="FL55" s="102">
        <f>データ!CO7</f>
        <v>20022</v>
      </c>
      <c r="FM55" s="103"/>
      <c r="FN55" s="103"/>
      <c r="FO55" s="103"/>
      <c r="FP55" s="103"/>
      <c r="FQ55" s="103"/>
      <c r="FR55" s="103"/>
      <c r="FS55" s="103"/>
      <c r="FT55" s="103"/>
      <c r="FU55" s="103"/>
      <c r="FV55" s="103"/>
      <c r="FW55" s="103"/>
      <c r="FX55" s="103"/>
      <c r="FY55" s="103"/>
      <c r="FZ55" s="104"/>
      <c r="GA55" s="19"/>
      <c r="GB55" s="19"/>
      <c r="GC55" s="19"/>
      <c r="GD55" s="19"/>
      <c r="GE55" s="19"/>
      <c r="GF55" s="19"/>
      <c r="GG55" s="19"/>
      <c r="GH55" s="19"/>
      <c r="GI55" s="98" t="s">
        <v>37</v>
      </c>
      <c r="GJ55" s="98"/>
      <c r="GK55" s="98"/>
      <c r="GL55" s="98"/>
      <c r="GM55" s="98"/>
      <c r="GN55" s="98"/>
      <c r="GO55" s="98"/>
      <c r="GP55" s="98"/>
      <c r="GQ55" s="98"/>
      <c r="GR55" s="99">
        <f>データ!CV7</f>
        <v>59.7</v>
      </c>
      <c r="GS55" s="100"/>
      <c r="GT55" s="100"/>
      <c r="GU55" s="100"/>
      <c r="GV55" s="100"/>
      <c r="GW55" s="100"/>
      <c r="GX55" s="100"/>
      <c r="GY55" s="100"/>
      <c r="GZ55" s="100"/>
      <c r="HA55" s="100"/>
      <c r="HB55" s="100"/>
      <c r="HC55" s="100"/>
      <c r="HD55" s="100"/>
      <c r="HE55" s="100"/>
      <c r="HF55" s="101"/>
      <c r="HG55" s="99">
        <f>データ!CW7</f>
        <v>64.7</v>
      </c>
      <c r="HH55" s="100"/>
      <c r="HI55" s="100"/>
      <c r="HJ55" s="100"/>
      <c r="HK55" s="100"/>
      <c r="HL55" s="100"/>
      <c r="HM55" s="100"/>
      <c r="HN55" s="100"/>
      <c r="HO55" s="100"/>
      <c r="HP55" s="100"/>
      <c r="HQ55" s="100"/>
      <c r="HR55" s="100"/>
      <c r="HS55" s="100"/>
      <c r="HT55" s="100"/>
      <c r="HU55" s="101"/>
      <c r="HV55" s="99">
        <f>データ!CX7</f>
        <v>62.1</v>
      </c>
      <c r="HW55" s="100"/>
      <c r="HX55" s="100"/>
      <c r="HY55" s="100"/>
      <c r="HZ55" s="100"/>
      <c r="IA55" s="100"/>
      <c r="IB55" s="100"/>
      <c r="IC55" s="100"/>
      <c r="ID55" s="100"/>
      <c r="IE55" s="100"/>
      <c r="IF55" s="100"/>
      <c r="IG55" s="100"/>
      <c r="IH55" s="100"/>
      <c r="II55" s="100"/>
      <c r="IJ55" s="101"/>
      <c r="IK55" s="99">
        <f>データ!CY7</f>
        <v>71.099999999999994</v>
      </c>
      <c r="IL55" s="100"/>
      <c r="IM55" s="100"/>
      <c r="IN55" s="100"/>
      <c r="IO55" s="100"/>
      <c r="IP55" s="100"/>
      <c r="IQ55" s="100"/>
      <c r="IR55" s="100"/>
      <c r="IS55" s="100"/>
      <c r="IT55" s="100"/>
      <c r="IU55" s="100"/>
      <c r="IV55" s="100"/>
      <c r="IW55" s="100"/>
      <c r="IX55" s="100"/>
      <c r="IY55" s="101"/>
      <c r="IZ55" s="99">
        <f>データ!CZ7</f>
        <v>63.5</v>
      </c>
      <c r="JA55" s="100"/>
      <c r="JB55" s="100"/>
      <c r="JC55" s="100"/>
      <c r="JD55" s="100"/>
      <c r="JE55" s="100"/>
      <c r="JF55" s="100"/>
      <c r="JG55" s="100"/>
      <c r="JH55" s="100"/>
      <c r="JI55" s="100"/>
      <c r="JJ55" s="100"/>
      <c r="JK55" s="100"/>
      <c r="JL55" s="100"/>
      <c r="JM55" s="100"/>
      <c r="JN55" s="101"/>
      <c r="JO55" s="19"/>
      <c r="JP55" s="19"/>
      <c r="JQ55" s="19"/>
      <c r="JR55" s="19"/>
      <c r="JS55" s="19"/>
      <c r="JT55" s="19"/>
      <c r="JU55" s="19"/>
      <c r="JV55" s="19"/>
      <c r="JW55" s="98" t="s">
        <v>37</v>
      </c>
      <c r="JX55" s="98"/>
      <c r="JY55" s="98"/>
      <c r="JZ55" s="98"/>
      <c r="KA55" s="98"/>
      <c r="KB55" s="98"/>
      <c r="KC55" s="98"/>
      <c r="KD55" s="98"/>
      <c r="KE55" s="98"/>
      <c r="KF55" s="99">
        <f>データ!DG7</f>
        <v>32.6</v>
      </c>
      <c r="KG55" s="100"/>
      <c r="KH55" s="100"/>
      <c r="KI55" s="100"/>
      <c r="KJ55" s="100"/>
      <c r="KK55" s="100"/>
      <c r="KL55" s="100"/>
      <c r="KM55" s="100"/>
      <c r="KN55" s="100"/>
      <c r="KO55" s="100"/>
      <c r="KP55" s="100"/>
      <c r="KQ55" s="100"/>
      <c r="KR55" s="100"/>
      <c r="KS55" s="100"/>
      <c r="KT55" s="101"/>
      <c r="KU55" s="99">
        <f>データ!DH7</f>
        <v>31.7</v>
      </c>
      <c r="KV55" s="100"/>
      <c r="KW55" s="100"/>
      <c r="KX55" s="100"/>
      <c r="KY55" s="100"/>
      <c r="KZ55" s="100"/>
      <c r="LA55" s="100"/>
      <c r="LB55" s="100"/>
      <c r="LC55" s="100"/>
      <c r="LD55" s="100"/>
      <c r="LE55" s="100"/>
      <c r="LF55" s="100"/>
      <c r="LG55" s="100"/>
      <c r="LH55" s="100"/>
      <c r="LI55" s="101"/>
      <c r="LJ55" s="99">
        <f>データ!DI7</f>
        <v>31.7</v>
      </c>
      <c r="LK55" s="100"/>
      <c r="LL55" s="100"/>
      <c r="LM55" s="100"/>
      <c r="LN55" s="100"/>
      <c r="LO55" s="100"/>
      <c r="LP55" s="100"/>
      <c r="LQ55" s="100"/>
      <c r="LR55" s="100"/>
      <c r="LS55" s="100"/>
      <c r="LT55" s="100"/>
      <c r="LU55" s="100"/>
      <c r="LV55" s="100"/>
      <c r="LW55" s="100"/>
      <c r="LX55" s="101"/>
      <c r="LY55" s="99">
        <f>データ!DJ7</f>
        <v>34.9</v>
      </c>
      <c r="LZ55" s="100"/>
      <c r="MA55" s="100"/>
      <c r="MB55" s="100"/>
      <c r="MC55" s="100"/>
      <c r="MD55" s="100"/>
      <c r="ME55" s="100"/>
      <c r="MF55" s="100"/>
      <c r="MG55" s="100"/>
      <c r="MH55" s="100"/>
      <c r="MI55" s="100"/>
      <c r="MJ55" s="100"/>
      <c r="MK55" s="100"/>
      <c r="ML55" s="100"/>
      <c r="MM55" s="101"/>
      <c r="MN55" s="99">
        <f>データ!DK7</f>
        <v>30</v>
      </c>
      <c r="MO55" s="100"/>
      <c r="MP55" s="100"/>
      <c r="MQ55" s="100"/>
      <c r="MR55" s="100"/>
      <c r="MS55" s="100"/>
      <c r="MT55" s="100"/>
      <c r="MU55" s="100"/>
      <c r="MV55" s="100"/>
      <c r="MW55" s="100"/>
      <c r="MX55" s="100"/>
      <c r="MY55" s="100"/>
      <c r="MZ55" s="100"/>
      <c r="NA55" s="100"/>
      <c r="NB55" s="101"/>
      <c r="NC55" s="19"/>
      <c r="ND55" s="19"/>
      <c r="NE55" s="19"/>
      <c r="NF55" s="19"/>
      <c r="NG55" s="19"/>
      <c r="NH55" s="41"/>
      <c r="NI55" s="16"/>
      <c r="NJ55" s="107"/>
      <c r="NK55" s="108"/>
      <c r="NL55" s="108"/>
      <c r="NM55" s="108"/>
      <c r="NN55" s="108"/>
      <c r="NO55" s="108"/>
      <c r="NP55" s="108"/>
      <c r="NQ55" s="108"/>
      <c r="NR55" s="108"/>
      <c r="NS55" s="108"/>
      <c r="NT55" s="108"/>
      <c r="NU55" s="108"/>
      <c r="NV55" s="108"/>
      <c r="NW55" s="108"/>
      <c r="NX55" s="109"/>
    </row>
    <row r="56" spans="1:388" ht="13.5" customHeight="1">
      <c r="A56" s="16"/>
      <c r="B56" s="39"/>
      <c r="C56" s="19"/>
      <c r="D56" s="19"/>
      <c r="E56" s="19"/>
      <c r="F56" s="19"/>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19"/>
      <c r="CP56" s="19"/>
      <c r="CQ56" s="19"/>
      <c r="CR56" s="19"/>
      <c r="CS56" s="19"/>
      <c r="CT56" s="19"/>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19"/>
      <c r="GB56" s="19"/>
      <c r="GC56" s="19"/>
      <c r="GD56" s="19"/>
      <c r="GE56" s="19"/>
      <c r="GF56" s="19"/>
      <c r="GG56" s="19"/>
      <c r="GH56" s="19"/>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19"/>
      <c r="JP56" s="19"/>
      <c r="JQ56" s="19"/>
      <c r="JR56" s="19"/>
      <c r="JS56" s="19"/>
      <c r="JT56" s="19"/>
      <c r="JU56" s="19"/>
      <c r="JV56" s="19"/>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19"/>
      <c r="ND56" s="19"/>
      <c r="NE56" s="19"/>
      <c r="NF56" s="19"/>
      <c r="NG56" s="19"/>
      <c r="NH56" s="41"/>
      <c r="NI56" s="16"/>
      <c r="NJ56" s="107"/>
      <c r="NK56" s="108"/>
      <c r="NL56" s="108"/>
      <c r="NM56" s="108"/>
      <c r="NN56" s="108"/>
      <c r="NO56" s="108"/>
      <c r="NP56" s="108"/>
      <c r="NQ56" s="108"/>
      <c r="NR56" s="108"/>
      <c r="NS56" s="108"/>
      <c r="NT56" s="108"/>
      <c r="NU56" s="108"/>
      <c r="NV56" s="108"/>
      <c r="NW56" s="108"/>
      <c r="NX56" s="109"/>
    </row>
    <row r="57" spans="1:388" ht="13.5" customHeight="1">
      <c r="A57" s="16"/>
      <c r="B57" s="3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c r="MS57" s="19"/>
      <c r="MT57" s="19"/>
      <c r="MU57" s="19"/>
      <c r="MV57" s="19"/>
      <c r="MW57" s="19"/>
      <c r="MX57" s="19"/>
      <c r="MY57" s="19"/>
      <c r="MZ57" s="19"/>
      <c r="NA57" s="19"/>
      <c r="NB57" s="19"/>
      <c r="NC57" s="19"/>
      <c r="ND57" s="19"/>
      <c r="NE57" s="19"/>
      <c r="NF57" s="19"/>
      <c r="NG57" s="19"/>
      <c r="NH57" s="41"/>
      <c r="NI57" s="16"/>
      <c r="NJ57" s="107"/>
      <c r="NK57" s="108"/>
      <c r="NL57" s="108"/>
      <c r="NM57" s="108"/>
      <c r="NN57" s="108"/>
      <c r="NO57" s="108"/>
      <c r="NP57" s="108"/>
      <c r="NQ57" s="108"/>
      <c r="NR57" s="108"/>
      <c r="NS57" s="108"/>
      <c r="NT57" s="108"/>
      <c r="NU57" s="108"/>
      <c r="NV57" s="108"/>
      <c r="NW57" s="108"/>
      <c r="NX57" s="109"/>
    </row>
    <row r="58" spans="1:388" ht="13.5" customHeight="1">
      <c r="A58" s="16"/>
      <c r="B58" s="39"/>
      <c r="C58" s="40"/>
      <c r="D58" s="19"/>
      <c r="E58" s="2" t="s">
        <v>44</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19"/>
      <c r="CQ58" s="19"/>
      <c r="CR58" s="19"/>
      <c r="CS58" s="2" t="s">
        <v>45</v>
      </c>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40"/>
      <c r="GE58" s="40"/>
      <c r="GF58" s="40"/>
      <c r="GG58" s="2" t="s">
        <v>46</v>
      </c>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19"/>
      <c r="JS58" s="19"/>
      <c r="JT58" s="19"/>
      <c r="JU58" s="2" t="s">
        <v>47</v>
      </c>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40"/>
      <c r="NF58" s="40"/>
      <c r="NG58" s="40"/>
      <c r="NH58" s="41"/>
      <c r="NI58" s="16"/>
      <c r="NJ58" s="107"/>
      <c r="NK58" s="108"/>
      <c r="NL58" s="108"/>
      <c r="NM58" s="108"/>
      <c r="NN58" s="108"/>
      <c r="NO58" s="108"/>
      <c r="NP58" s="108"/>
      <c r="NQ58" s="108"/>
      <c r="NR58" s="108"/>
      <c r="NS58" s="108"/>
      <c r="NT58" s="108"/>
      <c r="NU58" s="108"/>
      <c r="NV58" s="108"/>
      <c r="NW58" s="108"/>
      <c r="NX58" s="109"/>
    </row>
    <row r="59" spans="1:388" ht="13.5" customHeight="1">
      <c r="A59" s="16"/>
      <c r="B59" s="39"/>
      <c r="C59" s="40"/>
      <c r="D59" s="19"/>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19"/>
      <c r="CQ59" s="19"/>
      <c r="CR59" s="19"/>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40"/>
      <c r="GE59" s="40"/>
      <c r="GF59" s="40"/>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19"/>
      <c r="JS59" s="19"/>
      <c r="JT59" s="19"/>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40"/>
      <c r="NF59" s="40"/>
      <c r="NG59" s="40"/>
      <c r="NH59" s="41"/>
      <c r="NI59" s="16"/>
      <c r="NJ59" s="107"/>
      <c r="NK59" s="108"/>
      <c r="NL59" s="108"/>
      <c r="NM59" s="108"/>
      <c r="NN59" s="108"/>
      <c r="NO59" s="108"/>
      <c r="NP59" s="108"/>
      <c r="NQ59" s="108"/>
      <c r="NR59" s="108"/>
      <c r="NS59" s="108"/>
      <c r="NT59" s="108"/>
      <c r="NU59" s="108"/>
      <c r="NV59" s="108"/>
      <c r="NW59" s="108"/>
      <c r="NX59" s="109"/>
    </row>
    <row r="60" spans="1:388" ht="13.5" customHeight="1">
      <c r="A60" s="16"/>
      <c r="B60" s="39"/>
      <c r="C60" s="43"/>
      <c r="D60" s="43"/>
      <c r="E60" s="43"/>
      <c r="F60" s="43"/>
      <c r="G60" s="43"/>
      <c r="H60" s="43"/>
      <c r="I60" s="43"/>
      <c r="J60" s="43"/>
      <c r="K60" s="43"/>
      <c r="L60" s="43"/>
      <c r="M60" s="43"/>
      <c r="N60" s="43"/>
      <c r="O60" s="43"/>
      <c r="P60" s="43"/>
      <c r="Q60" s="44"/>
      <c r="R60" s="43"/>
      <c r="S60" s="43"/>
      <c r="T60" s="43"/>
      <c r="U60" s="43"/>
      <c r="V60" s="43"/>
      <c r="W60" s="43"/>
      <c r="X60" s="43"/>
      <c r="Y60" s="43"/>
      <c r="Z60" s="43"/>
      <c r="AA60" s="43"/>
      <c r="AB60" s="43"/>
      <c r="AC60" s="43"/>
      <c r="AD60" s="43"/>
      <c r="AE60" s="44"/>
      <c r="AF60" s="43"/>
      <c r="AG60" s="43"/>
      <c r="AH60" s="43"/>
      <c r="AI60" s="43"/>
      <c r="AJ60" s="43"/>
      <c r="AK60" s="43"/>
      <c r="AL60" s="43"/>
      <c r="AM60" s="43"/>
      <c r="AN60" s="43"/>
      <c r="AO60" s="43"/>
      <c r="AP60" s="43"/>
      <c r="AQ60" s="43"/>
      <c r="AR60" s="43"/>
      <c r="AS60" s="44"/>
      <c r="AT60" s="43"/>
      <c r="AU60" s="43"/>
      <c r="AV60" s="43"/>
      <c r="AW60" s="43"/>
      <c r="AX60" s="43"/>
      <c r="AY60" s="43"/>
      <c r="AZ60" s="43"/>
      <c r="BA60" s="43"/>
      <c r="BB60" s="43"/>
      <c r="BC60" s="43"/>
      <c r="BD60" s="43"/>
      <c r="BE60" s="43"/>
      <c r="BF60" s="19"/>
      <c r="BG60" s="19"/>
      <c r="BH60" s="43"/>
      <c r="BI60" s="43"/>
      <c r="BJ60" s="43"/>
      <c r="BK60" s="43"/>
      <c r="BL60" s="43"/>
      <c r="BM60" s="43"/>
      <c r="BN60" s="43"/>
      <c r="BO60" s="43"/>
      <c r="BP60" s="43"/>
      <c r="BQ60" s="43"/>
      <c r="BR60" s="43"/>
      <c r="BS60" s="43"/>
      <c r="BT60" s="44"/>
      <c r="BU60" s="43"/>
      <c r="BV60" s="43"/>
      <c r="BW60" s="43"/>
      <c r="BX60" s="43"/>
      <c r="BY60" s="43"/>
      <c r="BZ60" s="43"/>
      <c r="CA60" s="43"/>
      <c r="CB60" s="43"/>
      <c r="CC60" s="43"/>
      <c r="CD60" s="43"/>
      <c r="CE60" s="43"/>
      <c r="CF60" s="43"/>
      <c r="CG60" s="43"/>
      <c r="CH60" s="44"/>
      <c r="CI60" s="43"/>
      <c r="CJ60" s="43"/>
      <c r="CK60" s="43"/>
      <c r="CL60" s="43"/>
      <c r="CM60" s="43"/>
      <c r="CN60" s="43"/>
      <c r="CO60" s="43"/>
      <c r="CP60" s="43"/>
      <c r="CQ60" s="43"/>
      <c r="CR60" s="43"/>
      <c r="CS60" s="43"/>
      <c r="CT60" s="43"/>
      <c r="CU60" s="43"/>
      <c r="CV60" s="43"/>
      <c r="CW60" s="43"/>
      <c r="CX60" s="43"/>
      <c r="CY60" s="43"/>
      <c r="CZ60" s="43"/>
      <c r="DA60" s="44"/>
      <c r="DB60" s="43"/>
      <c r="DC60" s="43"/>
      <c r="DD60" s="43"/>
      <c r="DE60" s="43"/>
      <c r="DF60" s="43"/>
      <c r="DG60" s="43"/>
      <c r="DH60" s="43"/>
      <c r="DI60" s="43"/>
      <c r="DJ60" s="44"/>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19"/>
      <c r="GQ60" s="19"/>
      <c r="GR60" s="43"/>
      <c r="GS60" s="43"/>
      <c r="GT60" s="43"/>
      <c r="GU60" s="43"/>
      <c r="GV60" s="43"/>
      <c r="GW60" s="43"/>
      <c r="GX60" s="43"/>
      <c r="GY60" s="43"/>
      <c r="GZ60" s="43"/>
      <c r="HA60" s="43"/>
      <c r="HB60" s="43"/>
      <c r="HC60" s="43"/>
      <c r="HD60" s="44"/>
      <c r="HE60" s="43"/>
      <c r="HF60" s="43"/>
      <c r="HG60" s="43"/>
      <c r="HH60" s="43"/>
      <c r="HI60" s="43"/>
      <c r="HJ60" s="43"/>
      <c r="HK60" s="43"/>
      <c r="HL60" s="43"/>
      <c r="HM60" s="43"/>
      <c r="HN60" s="43"/>
      <c r="HO60" s="43"/>
      <c r="HP60" s="43"/>
      <c r="HQ60" s="43"/>
      <c r="HR60" s="44"/>
      <c r="HS60" s="43"/>
      <c r="HT60" s="43"/>
      <c r="HU60" s="43"/>
      <c r="HV60" s="43"/>
      <c r="HW60" s="43"/>
      <c r="HX60" s="43"/>
      <c r="HY60" s="43"/>
      <c r="HZ60" s="43"/>
      <c r="IA60" s="43"/>
      <c r="IB60" s="43"/>
      <c r="IC60" s="43"/>
      <c r="ID60" s="43"/>
      <c r="IE60" s="43"/>
      <c r="IF60" s="43"/>
      <c r="IG60" s="44"/>
      <c r="IH60" s="43"/>
      <c r="II60" s="43"/>
      <c r="IJ60" s="43"/>
      <c r="IK60" s="43"/>
      <c r="IL60" s="43"/>
      <c r="IM60" s="43"/>
      <c r="IN60" s="43"/>
      <c r="IO60" s="43"/>
      <c r="IP60" s="43"/>
      <c r="IQ60" s="43"/>
      <c r="IR60" s="43"/>
      <c r="IS60" s="43"/>
      <c r="IT60" s="19"/>
      <c r="IU60" s="19"/>
      <c r="IV60" s="43"/>
      <c r="IW60" s="43"/>
      <c r="IX60" s="43"/>
      <c r="IY60" s="43"/>
      <c r="IZ60" s="43"/>
      <c r="JA60" s="43"/>
      <c r="JB60" s="43"/>
      <c r="JC60" s="43"/>
      <c r="JD60" s="43"/>
      <c r="JE60" s="43"/>
      <c r="JF60" s="43"/>
      <c r="JG60" s="43"/>
      <c r="JH60" s="44"/>
      <c r="JI60" s="43"/>
      <c r="JJ60" s="43"/>
      <c r="JK60" s="43"/>
      <c r="JL60" s="43"/>
      <c r="JM60" s="43"/>
      <c r="JN60" s="43"/>
      <c r="JO60" s="43"/>
      <c r="JP60" s="43"/>
      <c r="JQ60" s="43"/>
      <c r="JR60" s="43"/>
      <c r="JS60" s="43"/>
      <c r="JT60" s="43"/>
      <c r="JU60" s="43"/>
      <c r="JV60" s="43"/>
      <c r="JW60" s="43"/>
      <c r="JX60" s="44"/>
      <c r="JY60" s="43"/>
      <c r="JZ60" s="43"/>
      <c r="KA60" s="43"/>
      <c r="KB60" s="43"/>
      <c r="KC60" s="43"/>
      <c r="KD60" s="43"/>
      <c r="KE60" s="43"/>
      <c r="KF60" s="43"/>
      <c r="KG60" s="43"/>
      <c r="KH60" s="43"/>
      <c r="KI60" s="43"/>
      <c r="KJ60" s="43"/>
      <c r="KK60" s="43"/>
      <c r="KL60" s="43"/>
      <c r="KM60" s="43"/>
      <c r="KN60" s="43"/>
      <c r="KO60" s="44"/>
      <c r="KP60" s="43"/>
      <c r="KQ60" s="43"/>
      <c r="KR60" s="43"/>
      <c r="KS60" s="43"/>
      <c r="KT60" s="43"/>
      <c r="KU60" s="43"/>
      <c r="KV60" s="43"/>
      <c r="KW60" s="43"/>
      <c r="KX60" s="43"/>
      <c r="KY60" s="43"/>
      <c r="KZ60" s="43"/>
      <c r="LA60" s="43"/>
      <c r="LB60" s="19"/>
      <c r="LC60" s="19"/>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4"/>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1"/>
      <c r="NI60" s="16"/>
      <c r="NJ60" s="107"/>
      <c r="NK60" s="108"/>
      <c r="NL60" s="108"/>
      <c r="NM60" s="108"/>
      <c r="NN60" s="108"/>
      <c r="NO60" s="108"/>
      <c r="NP60" s="108"/>
      <c r="NQ60" s="108"/>
      <c r="NR60" s="108"/>
      <c r="NS60" s="108"/>
      <c r="NT60" s="108"/>
      <c r="NU60" s="108"/>
      <c r="NV60" s="108"/>
      <c r="NW60" s="108"/>
      <c r="NX60" s="109"/>
    </row>
    <row r="61" spans="1:388" ht="13.5" customHeight="1">
      <c r="A61" s="16"/>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7"/>
      <c r="NI61" s="16"/>
      <c r="NJ61" s="107"/>
      <c r="NK61" s="108"/>
      <c r="NL61" s="108"/>
      <c r="NM61" s="108"/>
      <c r="NN61" s="108"/>
      <c r="NO61" s="108"/>
      <c r="NP61" s="108"/>
      <c r="NQ61" s="108"/>
      <c r="NR61" s="108"/>
      <c r="NS61" s="108"/>
      <c r="NT61" s="108"/>
      <c r="NU61" s="108"/>
      <c r="NV61" s="108"/>
      <c r="NW61" s="108"/>
      <c r="NX61" s="109"/>
    </row>
    <row r="62" spans="1:388" ht="13.5" customHeight="1">
      <c r="A62" s="41"/>
      <c r="B62" s="36"/>
      <c r="C62" s="37"/>
      <c r="D62" s="37"/>
      <c r="E62" s="37"/>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37"/>
      <c r="NF62" s="37"/>
      <c r="NG62" s="37"/>
      <c r="NH62" s="38"/>
      <c r="NI62" s="16"/>
      <c r="NJ62" s="107"/>
      <c r="NK62" s="108"/>
      <c r="NL62" s="108"/>
      <c r="NM62" s="108"/>
      <c r="NN62" s="108"/>
      <c r="NO62" s="108"/>
      <c r="NP62" s="108"/>
      <c r="NQ62" s="108"/>
      <c r="NR62" s="108"/>
      <c r="NS62" s="108"/>
      <c r="NT62" s="108"/>
      <c r="NU62" s="108"/>
      <c r="NV62" s="108"/>
      <c r="NW62" s="108"/>
      <c r="NX62" s="109"/>
    </row>
    <row r="63" spans="1:388" ht="13.5" customHeight="1">
      <c r="A63" s="41"/>
      <c r="B63" s="36"/>
      <c r="C63" s="37"/>
      <c r="D63" s="37"/>
      <c r="E63" s="37"/>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37"/>
      <c r="NF63" s="37"/>
      <c r="NG63" s="37"/>
      <c r="NH63" s="38"/>
      <c r="NI63" s="16"/>
      <c r="NJ63" s="107"/>
      <c r="NK63" s="108"/>
      <c r="NL63" s="108"/>
      <c r="NM63" s="108"/>
      <c r="NN63" s="108"/>
      <c r="NO63" s="108"/>
      <c r="NP63" s="108"/>
      <c r="NQ63" s="108"/>
      <c r="NR63" s="108"/>
      <c r="NS63" s="108"/>
      <c r="NT63" s="108"/>
      <c r="NU63" s="108"/>
      <c r="NV63" s="108"/>
      <c r="NW63" s="108"/>
      <c r="NX63" s="109"/>
    </row>
    <row r="64" spans="1:388" ht="13.5" customHeight="1">
      <c r="A64" s="16"/>
      <c r="B64" s="3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41"/>
      <c r="NI64" s="16"/>
      <c r="NJ64" s="107"/>
      <c r="NK64" s="108"/>
      <c r="NL64" s="108"/>
      <c r="NM64" s="108"/>
      <c r="NN64" s="108"/>
      <c r="NO64" s="108"/>
      <c r="NP64" s="108"/>
      <c r="NQ64" s="108"/>
      <c r="NR64" s="108"/>
      <c r="NS64" s="108"/>
      <c r="NT64" s="108"/>
      <c r="NU64" s="108"/>
      <c r="NV64" s="108"/>
      <c r="NW64" s="108"/>
      <c r="NX64" s="109"/>
    </row>
    <row r="65" spans="1:388" ht="13.5" customHeight="1">
      <c r="A65" s="16"/>
      <c r="B65" s="3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40"/>
      <c r="AW65" s="40"/>
      <c r="AX65" s="40"/>
      <c r="AY65" s="40"/>
      <c r="AZ65" s="40"/>
      <c r="BA65" s="40"/>
      <c r="BB65" s="40"/>
      <c r="BC65" s="40"/>
      <c r="BD65" s="40"/>
      <c r="BE65" s="40"/>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40"/>
      <c r="CZ65" s="19"/>
      <c r="DA65" s="19"/>
      <c r="DB65" s="19"/>
      <c r="DC65" s="19"/>
      <c r="DD65" s="19"/>
      <c r="DE65" s="19"/>
      <c r="DF65" s="19"/>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40"/>
      <c r="IF65" s="40"/>
      <c r="IG65" s="40"/>
      <c r="IH65" s="40"/>
      <c r="II65" s="40"/>
      <c r="IJ65" s="40"/>
      <c r="IK65" s="40"/>
      <c r="IL65" s="40"/>
      <c r="IM65" s="40"/>
      <c r="IN65" s="40"/>
      <c r="IO65" s="40"/>
      <c r="IP65" s="40"/>
      <c r="IQ65" s="40"/>
      <c r="IR65" s="19"/>
      <c r="IS65" s="19"/>
      <c r="IT65" s="19"/>
      <c r="IU65" s="19"/>
      <c r="IV65" s="19"/>
      <c r="IW65" s="19"/>
      <c r="IX65" s="19"/>
      <c r="IY65" s="19"/>
      <c r="IZ65" s="19"/>
      <c r="JA65" s="19"/>
      <c r="JB65" s="19"/>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40"/>
      <c r="KN65" s="40"/>
      <c r="KO65" s="40"/>
      <c r="KP65" s="40"/>
      <c r="KQ65" s="40"/>
      <c r="KR65" s="40"/>
      <c r="KS65" s="40"/>
      <c r="KT65" s="40"/>
      <c r="KU65" s="40"/>
      <c r="KV65" s="40"/>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40"/>
      <c r="MP65" s="40"/>
      <c r="MQ65" s="40"/>
      <c r="MR65" s="40"/>
      <c r="MS65" s="40"/>
      <c r="MT65" s="40"/>
      <c r="MU65" s="40"/>
      <c r="MV65" s="40"/>
      <c r="MW65" s="40"/>
      <c r="MX65" s="40"/>
      <c r="MY65" s="40"/>
      <c r="MZ65" s="40"/>
      <c r="NA65" s="19"/>
      <c r="NB65" s="19"/>
      <c r="NC65" s="19"/>
      <c r="ND65" s="40"/>
      <c r="NE65" s="40"/>
      <c r="NF65" s="40"/>
      <c r="NG65" s="40"/>
      <c r="NH65" s="41"/>
      <c r="NI65" s="16"/>
      <c r="NJ65" s="110"/>
      <c r="NK65" s="111"/>
      <c r="NL65" s="111"/>
      <c r="NM65" s="111"/>
      <c r="NN65" s="111"/>
      <c r="NO65" s="111"/>
      <c r="NP65" s="111"/>
      <c r="NQ65" s="111"/>
      <c r="NR65" s="111"/>
      <c r="NS65" s="111"/>
      <c r="NT65" s="111"/>
      <c r="NU65" s="111"/>
      <c r="NV65" s="111"/>
      <c r="NW65" s="111"/>
      <c r="NX65" s="112"/>
    </row>
    <row r="66" spans="1:388" ht="13.5" customHeight="1">
      <c r="A66" s="16"/>
      <c r="B66" s="3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40"/>
      <c r="AW66" s="40"/>
      <c r="AX66" s="40"/>
      <c r="AY66" s="40"/>
      <c r="AZ66" s="40"/>
      <c r="BA66" s="40"/>
      <c r="BB66" s="40"/>
      <c r="BC66" s="40"/>
      <c r="BD66" s="40"/>
      <c r="BE66" s="40"/>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40"/>
      <c r="CZ66" s="19"/>
      <c r="DA66" s="19"/>
      <c r="DB66" s="19"/>
      <c r="DC66" s="19"/>
      <c r="DD66" s="19"/>
      <c r="DE66" s="19"/>
      <c r="DF66" s="19"/>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40"/>
      <c r="IF66" s="40"/>
      <c r="IG66" s="40"/>
      <c r="IH66" s="40"/>
      <c r="II66" s="40"/>
      <c r="IJ66" s="40"/>
      <c r="IK66" s="40"/>
      <c r="IL66" s="40"/>
      <c r="IM66" s="40"/>
      <c r="IN66" s="40"/>
      <c r="IO66" s="40"/>
      <c r="IP66" s="40"/>
      <c r="IQ66" s="40"/>
      <c r="IR66" s="19"/>
      <c r="IS66" s="19"/>
      <c r="IT66" s="19"/>
      <c r="IU66" s="19"/>
      <c r="IV66" s="19"/>
      <c r="IW66" s="19"/>
      <c r="IX66" s="19"/>
      <c r="IY66" s="19"/>
      <c r="IZ66" s="19"/>
      <c r="JA66" s="19"/>
      <c r="JB66" s="19"/>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19"/>
      <c r="KD66" s="19"/>
      <c r="KE66" s="19"/>
      <c r="KF66" s="19"/>
      <c r="KG66" s="19"/>
      <c r="KH66" s="19"/>
      <c r="KI66" s="19"/>
      <c r="KJ66" s="19"/>
      <c r="KK66" s="19"/>
      <c r="KL66" s="19"/>
      <c r="KM66" s="40"/>
      <c r="KN66" s="40"/>
      <c r="KO66" s="40"/>
      <c r="KP66" s="40"/>
      <c r="KQ66" s="40"/>
      <c r="KR66" s="40"/>
      <c r="KS66" s="40"/>
      <c r="KT66" s="40"/>
      <c r="KU66" s="40"/>
      <c r="KV66" s="40"/>
      <c r="KW66" s="19"/>
      <c r="KX66" s="19"/>
      <c r="KY66" s="19"/>
      <c r="KZ66" s="19"/>
      <c r="LA66" s="19"/>
      <c r="LB66" s="19"/>
      <c r="LC66" s="19"/>
      <c r="LD66" s="19"/>
      <c r="LE66" s="19"/>
      <c r="LF66" s="19"/>
      <c r="LG66" s="19"/>
      <c r="LH66" s="19"/>
      <c r="LI66" s="19"/>
      <c r="LJ66" s="19"/>
      <c r="LK66" s="19"/>
      <c r="LL66" s="19"/>
      <c r="LM66" s="19"/>
      <c r="LN66" s="19"/>
      <c r="LO66" s="19"/>
      <c r="LP66" s="19"/>
      <c r="LQ66" s="19"/>
      <c r="LR66" s="19"/>
      <c r="LS66" s="19"/>
      <c r="LT66" s="19"/>
      <c r="LU66" s="19"/>
      <c r="LV66" s="19"/>
      <c r="LW66" s="19"/>
      <c r="LX66" s="19"/>
      <c r="LY66" s="19"/>
      <c r="LZ66" s="19"/>
      <c r="MA66" s="19"/>
      <c r="MB66" s="19"/>
      <c r="MC66" s="19"/>
      <c r="MD66" s="19"/>
      <c r="ME66" s="19"/>
      <c r="MF66" s="19"/>
      <c r="MG66" s="19"/>
      <c r="MH66" s="19"/>
      <c r="MI66" s="19"/>
      <c r="MJ66" s="19"/>
      <c r="MK66" s="19"/>
      <c r="ML66" s="19"/>
      <c r="MM66" s="19"/>
      <c r="MN66" s="19"/>
      <c r="MO66" s="40"/>
      <c r="MP66" s="40"/>
      <c r="MQ66" s="40"/>
      <c r="MR66" s="40"/>
      <c r="MS66" s="40"/>
      <c r="MT66" s="40"/>
      <c r="MU66" s="40"/>
      <c r="MV66" s="40"/>
      <c r="MW66" s="40"/>
      <c r="MX66" s="40"/>
      <c r="MY66" s="40"/>
      <c r="MZ66" s="40"/>
      <c r="NA66" s="19"/>
      <c r="NB66" s="19"/>
      <c r="NC66" s="19"/>
      <c r="ND66" s="40"/>
      <c r="NE66" s="40"/>
      <c r="NF66" s="40"/>
      <c r="NG66" s="40"/>
      <c r="NH66" s="41"/>
      <c r="NI66" s="16"/>
      <c r="NJ66" s="92" t="s">
        <v>49</v>
      </c>
      <c r="NK66" s="93"/>
      <c r="NL66" s="93"/>
      <c r="NM66" s="93"/>
      <c r="NN66" s="93"/>
      <c r="NO66" s="93"/>
      <c r="NP66" s="93"/>
      <c r="NQ66" s="93"/>
      <c r="NR66" s="93"/>
      <c r="NS66" s="93"/>
      <c r="NT66" s="93"/>
      <c r="NU66" s="93"/>
      <c r="NV66" s="93"/>
      <c r="NW66" s="93"/>
      <c r="NX66" s="94"/>
    </row>
    <row r="67" spans="1:388" ht="13.5" customHeight="1">
      <c r="A67" s="16"/>
      <c r="B67" s="3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40"/>
      <c r="NH67" s="41"/>
      <c r="NI67" s="16"/>
      <c r="NJ67" s="95"/>
      <c r="NK67" s="96"/>
      <c r="NL67" s="96"/>
      <c r="NM67" s="96"/>
      <c r="NN67" s="96"/>
      <c r="NO67" s="96"/>
      <c r="NP67" s="96"/>
      <c r="NQ67" s="96"/>
      <c r="NR67" s="96"/>
      <c r="NS67" s="96"/>
      <c r="NT67" s="96"/>
      <c r="NU67" s="96"/>
      <c r="NV67" s="96"/>
      <c r="NW67" s="96"/>
      <c r="NX67" s="97"/>
    </row>
    <row r="68" spans="1:388" ht="13.5" customHeight="1">
      <c r="A68" s="16"/>
      <c r="B68" s="3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40"/>
      <c r="NH68" s="41"/>
      <c r="NI68" s="16"/>
      <c r="NJ68" s="8" t="s">
        <v>161</v>
      </c>
      <c r="NK68" s="7"/>
      <c r="NL68" s="7"/>
      <c r="NM68" s="7"/>
      <c r="NN68" s="7"/>
      <c r="NO68" s="7"/>
      <c r="NP68" s="7"/>
      <c r="NQ68" s="7"/>
      <c r="NR68" s="7"/>
      <c r="NS68" s="7"/>
      <c r="NT68" s="7"/>
      <c r="NU68" s="7"/>
      <c r="NV68" s="7"/>
      <c r="NW68" s="7"/>
      <c r="NX68" s="6"/>
    </row>
    <row r="69" spans="1:388" ht="13.5" customHeight="1">
      <c r="A69" s="16"/>
      <c r="B69" s="3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48"/>
      <c r="NH69" s="41"/>
      <c r="NI69" s="16"/>
      <c r="NJ69" s="8"/>
      <c r="NK69" s="7"/>
      <c r="NL69" s="7"/>
      <c r="NM69" s="7"/>
      <c r="NN69" s="7"/>
      <c r="NO69" s="7"/>
      <c r="NP69" s="7"/>
      <c r="NQ69" s="7"/>
      <c r="NR69" s="7"/>
      <c r="NS69" s="7"/>
      <c r="NT69" s="7"/>
      <c r="NU69" s="7"/>
      <c r="NV69" s="7"/>
      <c r="NW69" s="7"/>
      <c r="NX69" s="6"/>
    </row>
    <row r="70" spans="1:388" ht="13.5" customHeight="1">
      <c r="A70" s="16"/>
      <c r="B70" s="3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48"/>
      <c r="NH70" s="41"/>
      <c r="NI70" s="16"/>
      <c r="NJ70" s="8"/>
      <c r="NK70" s="7"/>
      <c r="NL70" s="7"/>
      <c r="NM70" s="7"/>
      <c r="NN70" s="7"/>
      <c r="NO70" s="7"/>
      <c r="NP70" s="7"/>
      <c r="NQ70" s="7"/>
      <c r="NR70" s="7"/>
      <c r="NS70" s="7"/>
      <c r="NT70" s="7"/>
      <c r="NU70" s="7"/>
      <c r="NV70" s="7"/>
      <c r="NW70" s="7"/>
      <c r="NX70" s="6"/>
    </row>
    <row r="71" spans="1:388" ht="13.5" customHeight="1">
      <c r="A71" s="16"/>
      <c r="B71" s="3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48"/>
      <c r="NH71" s="41"/>
      <c r="NI71" s="16"/>
      <c r="NJ71" s="8"/>
      <c r="NK71" s="7"/>
      <c r="NL71" s="7"/>
      <c r="NM71" s="7"/>
      <c r="NN71" s="7"/>
      <c r="NO71" s="7"/>
      <c r="NP71" s="7"/>
      <c r="NQ71" s="7"/>
      <c r="NR71" s="7"/>
      <c r="NS71" s="7"/>
      <c r="NT71" s="7"/>
      <c r="NU71" s="7"/>
      <c r="NV71" s="7"/>
      <c r="NW71" s="7"/>
      <c r="NX71" s="6"/>
    </row>
    <row r="72" spans="1:388" ht="13.5" customHeight="1">
      <c r="A72" s="16"/>
      <c r="B72" s="3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48"/>
      <c r="NH72" s="41"/>
      <c r="NI72" s="16"/>
      <c r="NJ72" s="8"/>
      <c r="NK72" s="7"/>
      <c r="NL72" s="7"/>
      <c r="NM72" s="7"/>
      <c r="NN72" s="7"/>
      <c r="NO72" s="7"/>
      <c r="NP72" s="7"/>
      <c r="NQ72" s="7"/>
      <c r="NR72" s="7"/>
      <c r="NS72" s="7"/>
      <c r="NT72" s="7"/>
      <c r="NU72" s="7"/>
      <c r="NV72" s="7"/>
      <c r="NW72" s="7"/>
      <c r="NX72" s="6"/>
    </row>
    <row r="73" spans="1:388" ht="13.5" customHeight="1">
      <c r="A73" s="16"/>
      <c r="B73" s="3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19"/>
      <c r="MV73" s="19"/>
      <c r="MW73" s="19"/>
      <c r="MX73" s="19"/>
      <c r="MY73" s="19"/>
      <c r="MZ73" s="19"/>
      <c r="NA73" s="19"/>
      <c r="NB73" s="19"/>
      <c r="NC73" s="19"/>
      <c r="ND73" s="19"/>
      <c r="NE73" s="19"/>
      <c r="NF73" s="19"/>
      <c r="NG73" s="37"/>
      <c r="NH73" s="41"/>
      <c r="NI73" s="16"/>
      <c r="NJ73" s="8"/>
      <c r="NK73" s="7"/>
      <c r="NL73" s="7"/>
      <c r="NM73" s="7"/>
      <c r="NN73" s="7"/>
      <c r="NO73" s="7"/>
      <c r="NP73" s="7"/>
      <c r="NQ73" s="7"/>
      <c r="NR73" s="7"/>
      <c r="NS73" s="7"/>
      <c r="NT73" s="7"/>
      <c r="NU73" s="7"/>
      <c r="NV73" s="7"/>
      <c r="NW73" s="7"/>
      <c r="NX73" s="6"/>
    </row>
    <row r="74" spans="1:388" ht="13.5" customHeight="1">
      <c r="A74" s="16"/>
      <c r="B74" s="3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c r="JB74" s="19"/>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c r="KF74" s="19"/>
      <c r="KG74" s="19"/>
      <c r="KH74" s="19"/>
      <c r="KI74" s="19"/>
      <c r="KJ74" s="19"/>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19"/>
      <c r="LM74" s="19"/>
      <c r="LN74" s="19"/>
      <c r="LO74" s="19"/>
      <c r="LP74" s="19"/>
      <c r="LQ74" s="19"/>
      <c r="LR74" s="19"/>
      <c r="LS74" s="19"/>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19"/>
      <c r="MV74" s="19"/>
      <c r="MW74" s="19"/>
      <c r="MX74" s="19"/>
      <c r="MY74" s="19"/>
      <c r="MZ74" s="19"/>
      <c r="NA74" s="19"/>
      <c r="NB74" s="19"/>
      <c r="NC74" s="19"/>
      <c r="ND74" s="19"/>
      <c r="NE74" s="19"/>
      <c r="NF74" s="19"/>
      <c r="NG74" s="40"/>
      <c r="NH74" s="41"/>
      <c r="NI74" s="16"/>
      <c r="NJ74" s="8"/>
      <c r="NK74" s="7"/>
      <c r="NL74" s="7"/>
      <c r="NM74" s="7"/>
      <c r="NN74" s="7"/>
      <c r="NO74" s="7"/>
      <c r="NP74" s="7"/>
      <c r="NQ74" s="7"/>
      <c r="NR74" s="7"/>
      <c r="NS74" s="7"/>
      <c r="NT74" s="7"/>
      <c r="NU74" s="7"/>
      <c r="NV74" s="7"/>
      <c r="NW74" s="7"/>
      <c r="NX74" s="6"/>
    </row>
    <row r="75" spans="1:388" ht="13.5" customHeight="1">
      <c r="A75" s="16"/>
      <c r="B75" s="3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c r="JI75" s="19"/>
      <c r="JJ75" s="19"/>
      <c r="JK75" s="19"/>
      <c r="JL75" s="19"/>
      <c r="JM75" s="19"/>
      <c r="JN75" s="19"/>
      <c r="JO75" s="19"/>
      <c r="JP75" s="19"/>
      <c r="JQ75" s="19"/>
      <c r="JR75" s="19"/>
      <c r="JS75" s="19"/>
      <c r="JT75" s="19"/>
      <c r="JU75" s="19"/>
      <c r="JV75" s="19"/>
      <c r="JW75" s="19"/>
      <c r="JX75" s="19"/>
      <c r="JY75" s="19"/>
      <c r="JZ75" s="19"/>
      <c r="KA75" s="19"/>
      <c r="KB75" s="19"/>
      <c r="KC75" s="19"/>
      <c r="KD75" s="19"/>
      <c r="KE75" s="19"/>
      <c r="KF75" s="19"/>
      <c r="KG75" s="19"/>
      <c r="KH75" s="19"/>
      <c r="KI75" s="19"/>
      <c r="KJ75" s="19"/>
      <c r="KK75" s="19"/>
      <c r="KL75" s="19"/>
      <c r="KM75" s="19"/>
      <c r="KN75" s="19"/>
      <c r="KO75" s="19"/>
      <c r="KP75" s="19"/>
      <c r="KQ75" s="19"/>
      <c r="KR75" s="19"/>
      <c r="KS75" s="19"/>
      <c r="KT75" s="19"/>
      <c r="KU75" s="19"/>
      <c r="KV75" s="19"/>
      <c r="KW75" s="19"/>
      <c r="KX75" s="19"/>
      <c r="KY75" s="19"/>
      <c r="KZ75" s="19"/>
      <c r="LA75" s="19"/>
      <c r="LB75" s="19"/>
      <c r="LC75" s="19"/>
      <c r="LD75" s="19"/>
      <c r="LE75" s="19"/>
      <c r="LF75" s="19"/>
      <c r="LG75" s="19"/>
      <c r="LH75" s="19"/>
      <c r="LI75" s="19"/>
      <c r="LJ75" s="19"/>
      <c r="LK75" s="19"/>
      <c r="LL75" s="19"/>
      <c r="LM75" s="19"/>
      <c r="LN75" s="19"/>
      <c r="LO75" s="19"/>
      <c r="LP75" s="19"/>
      <c r="LQ75" s="19"/>
      <c r="LR75" s="19"/>
      <c r="LS75" s="19"/>
      <c r="LT75" s="19"/>
      <c r="LU75" s="19"/>
      <c r="LV75" s="19"/>
      <c r="LW75" s="19"/>
      <c r="LX75" s="19"/>
      <c r="LY75" s="19"/>
      <c r="LZ75" s="19"/>
      <c r="MA75" s="19"/>
      <c r="MB75" s="19"/>
      <c r="MC75" s="19"/>
      <c r="MD75" s="19"/>
      <c r="ME75" s="19"/>
      <c r="MF75" s="19"/>
      <c r="MG75" s="19"/>
      <c r="MH75" s="19"/>
      <c r="MI75" s="19"/>
      <c r="MJ75" s="19"/>
      <c r="MK75" s="19"/>
      <c r="ML75" s="19"/>
      <c r="MM75" s="19"/>
      <c r="MN75" s="19"/>
      <c r="MO75" s="19"/>
      <c r="MP75" s="19"/>
      <c r="MQ75" s="19"/>
      <c r="MR75" s="19"/>
      <c r="MS75" s="19"/>
      <c r="MT75" s="19"/>
      <c r="MU75" s="19"/>
      <c r="MV75" s="19"/>
      <c r="MW75" s="19"/>
      <c r="MX75" s="19"/>
      <c r="MY75" s="19"/>
      <c r="MZ75" s="19"/>
      <c r="NA75" s="19"/>
      <c r="NB75" s="19"/>
      <c r="NC75" s="19"/>
      <c r="ND75" s="19"/>
      <c r="NE75" s="19"/>
      <c r="NF75" s="19"/>
      <c r="NG75" s="40"/>
      <c r="NH75" s="41"/>
      <c r="NI75" s="16"/>
      <c r="NJ75" s="8"/>
      <c r="NK75" s="7"/>
      <c r="NL75" s="7"/>
      <c r="NM75" s="7"/>
      <c r="NN75" s="7"/>
      <c r="NO75" s="7"/>
      <c r="NP75" s="7"/>
      <c r="NQ75" s="7"/>
      <c r="NR75" s="7"/>
      <c r="NS75" s="7"/>
      <c r="NT75" s="7"/>
      <c r="NU75" s="7"/>
      <c r="NV75" s="7"/>
      <c r="NW75" s="7"/>
      <c r="NX75" s="6"/>
    </row>
    <row r="76" spans="1:388" ht="13.5" customHeight="1">
      <c r="A76" s="16"/>
      <c r="B76" s="3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c r="JI76" s="19"/>
      <c r="JJ76" s="19"/>
      <c r="JK76" s="19"/>
      <c r="JL76" s="19"/>
      <c r="JM76" s="19"/>
      <c r="JN76" s="19"/>
      <c r="JO76" s="19"/>
      <c r="JP76" s="19"/>
      <c r="JQ76" s="19"/>
      <c r="JR76" s="19"/>
      <c r="JS76" s="19"/>
      <c r="JT76" s="19"/>
      <c r="JU76" s="19"/>
      <c r="JV76" s="19"/>
      <c r="JW76" s="19"/>
      <c r="JX76" s="19"/>
      <c r="JY76" s="19"/>
      <c r="JZ76" s="19"/>
      <c r="KA76" s="19"/>
      <c r="KB76" s="19"/>
      <c r="KC76" s="19"/>
      <c r="KD76" s="19"/>
      <c r="KE76" s="19"/>
      <c r="KF76" s="19"/>
      <c r="KG76" s="19"/>
      <c r="KH76" s="19"/>
      <c r="KI76" s="19"/>
      <c r="KJ76" s="19"/>
      <c r="KK76" s="19"/>
      <c r="KL76" s="19"/>
      <c r="KM76" s="19"/>
      <c r="KN76" s="19"/>
      <c r="KO76" s="19"/>
      <c r="KP76" s="19"/>
      <c r="KQ76" s="19"/>
      <c r="KR76" s="19"/>
      <c r="KS76" s="19"/>
      <c r="KT76" s="19"/>
      <c r="KU76" s="19"/>
      <c r="KV76" s="19"/>
      <c r="KW76" s="19"/>
      <c r="KX76" s="19"/>
      <c r="KY76" s="19"/>
      <c r="KZ76" s="19"/>
      <c r="LA76" s="19"/>
      <c r="LB76" s="19"/>
      <c r="LC76" s="19"/>
      <c r="LD76" s="19"/>
      <c r="LE76" s="19"/>
      <c r="LF76" s="19"/>
      <c r="LG76" s="19"/>
      <c r="LH76" s="19"/>
      <c r="LI76" s="19"/>
      <c r="LJ76" s="19"/>
      <c r="LK76" s="19"/>
      <c r="LL76" s="19"/>
      <c r="LM76" s="19"/>
      <c r="LN76" s="19"/>
      <c r="LO76" s="19"/>
      <c r="LP76" s="19"/>
      <c r="LQ76" s="19"/>
      <c r="LR76" s="19"/>
      <c r="LS76" s="19"/>
      <c r="LT76" s="19"/>
      <c r="LU76" s="19"/>
      <c r="LV76" s="19"/>
      <c r="LW76" s="19"/>
      <c r="LX76" s="19"/>
      <c r="LY76" s="19"/>
      <c r="LZ76" s="19"/>
      <c r="MA76" s="19"/>
      <c r="MB76" s="19"/>
      <c r="MC76" s="19"/>
      <c r="MD76" s="19"/>
      <c r="ME76" s="19"/>
      <c r="MF76" s="19"/>
      <c r="MG76" s="19"/>
      <c r="MH76" s="19"/>
      <c r="MI76" s="19"/>
      <c r="MJ76" s="19"/>
      <c r="MK76" s="19"/>
      <c r="ML76" s="19"/>
      <c r="MM76" s="19"/>
      <c r="MN76" s="19"/>
      <c r="MO76" s="19"/>
      <c r="MP76" s="19"/>
      <c r="MQ76" s="19"/>
      <c r="MR76" s="19"/>
      <c r="MS76" s="19"/>
      <c r="MT76" s="19"/>
      <c r="MU76" s="19"/>
      <c r="MV76" s="19"/>
      <c r="MW76" s="19"/>
      <c r="MX76" s="19"/>
      <c r="MY76" s="19"/>
      <c r="MZ76" s="19"/>
      <c r="NA76" s="19"/>
      <c r="NB76" s="19"/>
      <c r="NC76" s="19"/>
      <c r="ND76" s="19"/>
      <c r="NE76" s="19"/>
      <c r="NF76" s="19"/>
      <c r="NG76" s="40"/>
      <c r="NH76" s="41"/>
      <c r="NI76" s="16"/>
      <c r="NJ76" s="8"/>
      <c r="NK76" s="7"/>
      <c r="NL76" s="7"/>
      <c r="NM76" s="7"/>
      <c r="NN76" s="7"/>
      <c r="NO76" s="7"/>
      <c r="NP76" s="7"/>
      <c r="NQ76" s="7"/>
      <c r="NR76" s="7"/>
      <c r="NS76" s="7"/>
      <c r="NT76" s="7"/>
      <c r="NU76" s="7"/>
      <c r="NV76" s="7"/>
      <c r="NW76" s="7"/>
      <c r="NX76" s="6"/>
    </row>
    <row r="77" spans="1:388" ht="13.5" customHeight="1">
      <c r="A77" s="16"/>
      <c r="B77" s="39"/>
      <c r="C77" s="19"/>
      <c r="D77" s="19"/>
      <c r="E77" s="19"/>
      <c r="F77" s="1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c r="JI77" s="19"/>
      <c r="JJ77" s="19"/>
      <c r="JK77" s="19"/>
      <c r="JL77" s="19"/>
      <c r="JM77" s="19"/>
      <c r="JN77" s="19"/>
      <c r="JO77" s="19"/>
      <c r="JP77" s="19"/>
      <c r="JQ77" s="19"/>
      <c r="JR77" s="19"/>
      <c r="JS77" s="19"/>
      <c r="JT77" s="19"/>
      <c r="JU77" s="19"/>
      <c r="JV77" s="19"/>
      <c r="JW77" s="19"/>
      <c r="JX77" s="19"/>
      <c r="JY77" s="19"/>
      <c r="JZ77" s="19"/>
      <c r="KA77" s="19"/>
      <c r="KB77" s="19"/>
      <c r="KC77" s="19"/>
      <c r="KD77" s="19"/>
      <c r="KE77" s="19"/>
      <c r="KF77" s="19"/>
      <c r="KG77" s="19"/>
      <c r="KH77" s="19"/>
      <c r="KI77" s="19"/>
      <c r="KJ77" s="19"/>
      <c r="KK77" s="19"/>
      <c r="KL77" s="19"/>
      <c r="KM77" s="19"/>
      <c r="KN77" s="19"/>
      <c r="KO77" s="19"/>
      <c r="KP77" s="19"/>
      <c r="KQ77" s="19"/>
      <c r="KR77" s="19"/>
      <c r="KS77" s="19"/>
      <c r="KT77" s="19"/>
      <c r="KU77" s="19"/>
      <c r="KV77" s="19"/>
      <c r="KW77" s="19"/>
      <c r="KX77" s="19"/>
      <c r="KY77" s="19"/>
      <c r="KZ77" s="19"/>
      <c r="LA77" s="19"/>
      <c r="LB77" s="19"/>
      <c r="LC77" s="19"/>
      <c r="LD77" s="19"/>
      <c r="LE77" s="19"/>
      <c r="LF77" s="19"/>
      <c r="LG77" s="19"/>
      <c r="LH77" s="19"/>
      <c r="LI77" s="19"/>
      <c r="LJ77" s="19"/>
      <c r="LK77" s="19"/>
      <c r="LL77" s="19"/>
      <c r="LM77" s="19"/>
      <c r="LN77" s="19"/>
      <c r="LO77" s="19"/>
      <c r="LP77" s="19"/>
      <c r="LQ77" s="19"/>
      <c r="LR77" s="19"/>
      <c r="LS77" s="19"/>
      <c r="LT77" s="19"/>
      <c r="LU77" s="19"/>
      <c r="LV77" s="19"/>
      <c r="LW77" s="19"/>
      <c r="LX77" s="19"/>
      <c r="LY77" s="19"/>
      <c r="LZ77" s="19"/>
      <c r="MA77" s="19"/>
      <c r="MB77" s="19"/>
      <c r="MC77" s="19"/>
      <c r="MD77" s="19"/>
      <c r="ME77" s="19"/>
      <c r="MF77" s="19"/>
      <c r="MG77" s="19"/>
      <c r="MH77" s="19"/>
      <c r="MI77" s="19"/>
      <c r="MJ77" s="19"/>
      <c r="MK77" s="19"/>
      <c r="ML77" s="19"/>
      <c r="MM77" s="19"/>
      <c r="MN77" s="19"/>
      <c r="MO77" s="19"/>
      <c r="MP77" s="19"/>
      <c r="MQ77" s="19"/>
      <c r="MR77" s="19"/>
      <c r="MS77" s="19"/>
      <c r="MT77" s="19"/>
      <c r="MU77" s="19"/>
      <c r="MV77" s="19"/>
      <c r="MW77" s="19"/>
      <c r="MX77" s="19"/>
      <c r="MY77" s="19"/>
      <c r="MZ77" s="19"/>
      <c r="NA77" s="19"/>
      <c r="NB77" s="19"/>
      <c r="NC77" s="19"/>
      <c r="ND77" s="19"/>
      <c r="NE77" s="19"/>
      <c r="NF77" s="19"/>
      <c r="NG77" s="40"/>
      <c r="NH77" s="41"/>
      <c r="NI77" s="16"/>
      <c r="NJ77" s="8"/>
      <c r="NK77" s="7"/>
      <c r="NL77" s="7"/>
      <c r="NM77" s="7"/>
      <c r="NN77" s="7"/>
      <c r="NO77" s="7"/>
      <c r="NP77" s="7"/>
      <c r="NQ77" s="7"/>
      <c r="NR77" s="7"/>
      <c r="NS77" s="7"/>
      <c r="NT77" s="7"/>
      <c r="NU77" s="7"/>
      <c r="NV77" s="7"/>
      <c r="NW77" s="7"/>
      <c r="NX77" s="6"/>
    </row>
    <row r="78" spans="1:388" ht="13.5" customHeight="1">
      <c r="A78" s="16"/>
      <c r="B78" s="39"/>
      <c r="C78" s="19"/>
      <c r="D78" s="19"/>
      <c r="E78" s="19"/>
      <c r="F78" s="19"/>
      <c r="G78" s="49"/>
      <c r="H78" s="49"/>
      <c r="I78" s="19"/>
      <c r="J78" s="42"/>
      <c r="K78" s="42"/>
      <c r="L78" s="42"/>
      <c r="M78" s="42"/>
      <c r="N78" s="42"/>
      <c r="O78" s="42"/>
      <c r="P78" s="42"/>
      <c r="Q78" s="42"/>
      <c r="R78" s="50"/>
      <c r="S78" s="50"/>
      <c r="T78" s="50"/>
      <c r="U78" s="9">
        <f>データ!$B$11</f>
        <v>41275</v>
      </c>
      <c r="V78" s="9"/>
      <c r="W78" s="9"/>
      <c r="X78" s="9"/>
      <c r="Y78" s="9"/>
      <c r="Z78" s="9"/>
      <c r="AA78" s="9"/>
      <c r="AB78" s="9"/>
      <c r="AC78" s="9"/>
      <c r="AD78" s="9"/>
      <c r="AE78" s="9"/>
      <c r="AF78" s="9"/>
      <c r="AG78" s="9"/>
      <c r="AH78" s="9"/>
      <c r="AI78" s="9"/>
      <c r="AJ78" s="9"/>
      <c r="AK78" s="9"/>
      <c r="AL78" s="9"/>
      <c r="AM78" s="9"/>
      <c r="AN78" s="9">
        <f>データ!$C$11</f>
        <v>41640</v>
      </c>
      <c r="AO78" s="9"/>
      <c r="AP78" s="9"/>
      <c r="AQ78" s="9"/>
      <c r="AR78" s="9"/>
      <c r="AS78" s="9"/>
      <c r="AT78" s="9"/>
      <c r="AU78" s="9"/>
      <c r="AV78" s="9"/>
      <c r="AW78" s="9"/>
      <c r="AX78" s="9"/>
      <c r="AY78" s="9"/>
      <c r="AZ78" s="9"/>
      <c r="BA78" s="9"/>
      <c r="BB78" s="9"/>
      <c r="BC78" s="9"/>
      <c r="BD78" s="9"/>
      <c r="BE78" s="9"/>
      <c r="BF78" s="9"/>
      <c r="BG78" s="9">
        <f>データ!$D$11</f>
        <v>42005</v>
      </c>
      <c r="BH78" s="9"/>
      <c r="BI78" s="9"/>
      <c r="BJ78" s="9"/>
      <c r="BK78" s="9"/>
      <c r="BL78" s="9"/>
      <c r="BM78" s="9"/>
      <c r="BN78" s="9"/>
      <c r="BO78" s="9"/>
      <c r="BP78" s="9"/>
      <c r="BQ78" s="9"/>
      <c r="BR78" s="9"/>
      <c r="BS78" s="9"/>
      <c r="BT78" s="9"/>
      <c r="BU78" s="9"/>
      <c r="BV78" s="9"/>
      <c r="BW78" s="9"/>
      <c r="BX78" s="9"/>
      <c r="BY78" s="9"/>
      <c r="BZ78" s="9">
        <f>データ!$E$11</f>
        <v>42370</v>
      </c>
      <c r="CA78" s="9"/>
      <c r="CB78" s="9"/>
      <c r="CC78" s="9"/>
      <c r="CD78" s="9"/>
      <c r="CE78" s="9"/>
      <c r="CF78" s="9"/>
      <c r="CG78" s="9"/>
      <c r="CH78" s="9"/>
      <c r="CI78" s="9"/>
      <c r="CJ78" s="9"/>
      <c r="CK78" s="9"/>
      <c r="CL78" s="9"/>
      <c r="CM78" s="9"/>
      <c r="CN78" s="9"/>
      <c r="CO78" s="9"/>
      <c r="CP78" s="9"/>
      <c r="CQ78" s="9"/>
      <c r="CR78" s="9"/>
      <c r="CS78" s="9">
        <f>データ!$F$11</f>
        <v>42736</v>
      </c>
      <c r="CT78" s="9"/>
      <c r="CU78" s="9"/>
      <c r="CV78" s="9"/>
      <c r="CW78" s="9"/>
      <c r="CX78" s="9"/>
      <c r="CY78" s="9"/>
      <c r="CZ78" s="9"/>
      <c r="DA78" s="9"/>
      <c r="DB78" s="9"/>
      <c r="DC78" s="9"/>
      <c r="DD78" s="9"/>
      <c r="DE78" s="9"/>
      <c r="DF78" s="9"/>
      <c r="DG78" s="9"/>
      <c r="DH78" s="9"/>
      <c r="DI78" s="9"/>
      <c r="DJ78" s="9"/>
      <c r="DK78" s="9"/>
      <c r="DL78" s="51"/>
      <c r="DM78" s="51"/>
      <c r="DN78" s="51"/>
      <c r="DO78" s="51"/>
      <c r="DP78" s="51"/>
      <c r="DQ78" s="51"/>
      <c r="DR78" s="51"/>
      <c r="DS78" s="51"/>
      <c r="DT78" s="51"/>
      <c r="DU78" s="51"/>
      <c r="DV78" s="51"/>
      <c r="DW78" s="51"/>
      <c r="DX78" s="51"/>
      <c r="DY78" s="51"/>
      <c r="DZ78" s="51"/>
      <c r="ED78" s="42"/>
      <c r="EE78" s="42"/>
      <c r="EF78" s="42"/>
      <c r="EG78" s="42"/>
      <c r="EH78" s="42"/>
      <c r="EI78" s="42"/>
      <c r="EJ78" s="42"/>
      <c r="EK78" s="42"/>
      <c r="EL78" s="50"/>
      <c r="EM78" s="50"/>
      <c r="EN78" s="50"/>
      <c r="EO78" s="9">
        <f>データ!$B$11</f>
        <v>41275</v>
      </c>
      <c r="EP78" s="9"/>
      <c r="EQ78" s="9"/>
      <c r="ER78" s="9"/>
      <c r="ES78" s="9"/>
      <c r="ET78" s="9"/>
      <c r="EU78" s="9"/>
      <c r="EV78" s="9"/>
      <c r="EW78" s="9"/>
      <c r="EX78" s="9"/>
      <c r="EY78" s="9"/>
      <c r="EZ78" s="9"/>
      <c r="FA78" s="9"/>
      <c r="FB78" s="9"/>
      <c r="FC78" s="9"/>
      <c r="FD78" s="9"/>
      <c r="FE78" s="9"/>
      <c r="FF78" s="9"/>
      <c r="FG78" s="9"/>
      <c r="FH78" s="9">
        <f>データ!$C$11</f>
        <v>41640</v>
      </c>
      <c r="FI78" s="9"/>
      <c r="FJ78" s="9"/>
      <c r="FK78" s="9"/>
      <c r="FL78" s="9"/>
      <c r="FM78" s="9"/>
      <c r="FN78" s="9"/>
      <c r="FO78" s="9"/>
      <c r="FP78" s="9"/>
      <c r="FQ78" s="9"/>
      <c r="FR78" s="9"/>
      <c r="FS78" s="9"/>
      <c r="FT78" s="9"/>
      <c r="FU78" s="9"/>
      <c r="FV78" s="9"/>
      <c r="FW78" s="9"/>
      <c r="FX78" s="9"/>
      <c r="FY78" s="9"/>
      <c r="FZ78" s="9"/>
      <c r="GA78" s="9">
        <f>データ!$D$11</f>
        <v>42005</v>
      </c>
      <c r="GB78" s="9"/>
      <c r="GC78" s="9"/>
      <c r="GD78" s="9"/>
      <c r="GE78" s="9"/>
      <c r="GF78" s="9"/>
      <c r="GG78" s="9"/>
      <c r="GH78" s="9"/>
      <c r="GI78" s="9"/>
      <c r="GJ78" s="9"/>
      <c r="GK78" s="9"/>
      <c r="GL78" s="9"/>
      <c r="GM78" s="9"/>
      <c r="GN78" s="9"/>
      <c r="GO78" s="9"/>
      <c r="GP78" s="9"/>
      <c r="GQ78" s="9"/>
      <c r="GR78" s="9"/>
      <c r="GS78" s="9"/>
      <c r="GT78" s="9">
        <f>データ!$E$11</f>
        <v>42370</v>
      </c>
      <c r="GU78" s="9"/>
      <c r="GV78" s="9"/>
      <c r="GW78" s="9"/>
      <c r="GX78" s="9"/>
      <c r="GY78" s="9"/>
      <c r="GZ78" s="9"/>
      <c r="HA78" s="9"/>
      <c r="HB78" s="9"/>
      <c r="HC78" s="9"/>
      <c r="HD78" s="9"/>
      <c r="HE78" s="9"/>
      <c r="HF78" s="9"/>
      <c r="HG78" s="9"/>
      <c r="HH78" s="9"/>
      <c r="HI78" s="9"/>
      <c r="HJ78" s="9"/>
      <c r="HK78" s="9"/>
      <c r="HL78" s="9"/>
      <c r="HM78" s="9">
        <f>データ!$F$11</f>
        <v>42736</v>
      </c>
      <c r="HN78" s="9"/>
      <c r="HO78" s="9"/>
      <c r="HP78" s="9"/>
      <c r="HQ78" s="9"/>
      <c r="HR78" s="9"/>
      <c r="HS78" s="9"/>
      <c r="HT78" s="9"/>
      <c r="HU78" s="9"/>
      <c r="HV78" s="9"/>
      <c r="HW78" s="9"/>
      <c r="HX78" s="9"/>
      <c r="HY78" s="9"/>
      <c r="HZ78" s="9"/>
      <c r="IA78" s="9"/>
      <c r="IB78" s="9"/>
      <c r="IC78" s="9"/>
      <c r="ID78" s="9"/>
      <c r="IE78" s="9"/>
      <c r="IF78" s="51"/>
      <c r="IG78" s="51"/>
      <c r="IH78" s="51"/>
      <c r="II78" s="51"/>
      <c r="IJ78" s="51"/>
      <c r="IK78" s="51"/>
      <c r="IL78" s="51"/>
      <c r="IM78" s="51"/>
      <c r="IN78" s="51"/>
      <c r="IO78" s="51"/>
      <c r="IP78" s="51"/>
      <c r="IQ78" s="51"/>
      <c r="IY78" s="42"/>
      <c r="IZ78" s="42"/>
      <c r="JA78" s="42"/>
      <c r="JB78" s="42"/>
      <c r="JC78" s="42"/>
      <c r="JD78" s="42"/>
      <c r="JE78" s="42"/>
      <c r="JF78" s="42"/>
      <c r="JG78" s="50"/>
      <c r="JH78" s="50"/>
      <c r="JI78" s="50"/>
      <c r="JJ78" s="9">
        <f>データ!$B$11</f>
        <v>41275</v>
      </c>
      <c r="JK78" s="9"/>
      <c r="JL78" s="9"/>
      <c r="JM78" s="9"/>
      <c r="JN78" s="9"/>
      <c r="JO78" s="9"/>
      <c r="JP78" s="9"/>
      <c r="JQ78" s="9"/>
      <c r="JR78" s="9"/>
      <c r="JS78" s="9"/>
      <c r="JT78" s="9"/>
      <c r="JU78" s="9"/>
      <c r="JV78" s="9"/>
      <c r="JW78" s="9"/>
      <c r="JX78" s="9"/>
      <c r="JY78" s="9"/>
      <c r="JZ78" s="9"/>
      <c r="KA78" s="9"/>
      <c r="KB78" s="9"/>
      <c r="KC78" s="9">
        <f>データ!$C$11</f>
        <v>41640</v>
      </c>
      <c r="KD78" s="9"/>
      <c r="KE78" s="9"/>
      <c r="KF78" s="9"/>
      <c r="KG78" s="9"/>
      <c r="KH78" s="9"/>
      <c r="KI78" s="9"/>
      <c r="KJ78" s="9"/>
      <c r="KK78" s="9"/>
      <c r="KL78" s="9"/>
      <c r="KM78" s="9"/>
      <c r="KN78" s="9"/>
      <c r="KO78" s="9"/>
      <c r="KP78" s="9"/>
      <c r="KQ78" s="9"/>
      <c r="KR78" s="9"/>
      <c r="KS78" s="9"/>
      <c r="KT78" s="9"/>
      <c r="KU78" s="9"/>
      <c r="KV78" s="9">
        <f>データ!$D$11</f>
        <v>42005</v>
      </c>
      <c r="KW78" s="9"/>
      <c r="KX78" s="9"/>
      <c r="KY78" s="9"/>
      <c r="KZ78" s="9"/>
      <c r="LA78" s="9"/>
      <c r="LB78" s="9"/>
      <c r="LC78" s="9"/>
      <c r="LD78" s="9"/>
      <c r="LE78" s="9"/>
      <c r="LF78" s="9"/>
      <c r="LG78" s="9"/>
      <c r="LH78" s="9"/>
      <c r="LI78" s="9"/>
      <c r="LJ78" s="9"/>
      <c r="LK78" s="9"/>
      <c r="LL78" s="9"/>
      <c r="LM78" s="9"/>
      <c r="LN78" s="9"/>
      <c r="LO78" s="9">
        <f>データ!$E$11</f>
        <v>42370</v>
      </c>
      <c r="LP78" s="9"/>
      <c r="LQ78" s="9"/>
      <c r="LR78" s="9"/>
      <c r="LS78" s="9"/>
      <c r="LT78" s="9"/>
      <c r="LU78" s="9"/>
      <c r="LV78" s="9"/>
      <c r="LW78" s="9"/>
      <c r="LX78" s="9"/>
      <c r="LY78" s="9"/>
      <c r="LZ78" s="9"/>
      <c r="MA78" s="9"/>
      <c r="MB78" s="9"/>
      <c r="MC78" s="9"/>
      <c r="MD78" s="9"/>
      <c r="ME78" s="9"/>
      <c r="MF78" s="9"/>
      <c r="MG78" s="9"/>
      <c r="MH78" s="9">
        <f>データ!$F$11</f>
        <v>42736</v>
      </c>
      <c r="MI78" s="9"/>
      <c r="MJ78" s="9"/>
      <c r="MK78" s="9"/>
      <c r="ML78" s="9"/>
      <c r="MM78" s="9"/>
      <c r="MN78" s="9"/>
      <c r="MO78" s="9"/>
      <c r="MP78" s="9"/>
      <c r="MQ78" s="9"/>
      <c r="MR78" s="9"/>
      <c r="MS78" s="9"/>
      <c r="MT78" s="9"/>
      <c r="MU78" s="9"/>
      <c r="MV78" s="9"/>
      <c r="MW78" s="9"/>
      <c r="MX78" s="9"/>
      <c r="MY78" s="9"/>
      <c r="MZ78" s="9"/>
      <c r="NA78" s="19"/>
      <c r="NB78" s="19"/>
      <c r="NC78" s="19"/>
      <c r="ND78" s="19"/>
      <c r="NE78" s="19"/>
      <c r="NF78" s="19"/>
      <c r="NG78" s="52"/>
      <c r="NH78" s="41"/>
      <c r="NI78" s="16"/>
      <c r="NJ78" s="8"/>
      <c r="NK78" s="7"/>
      <c r="NL78" s="7"/>
      <c r="NM78" s="7"/>
      <c r="NN78" s="7"/>
      <c r="NO78" s="7"/>
      <c r="NP78" s="7"/>
      <c r="NQ78" s="7"/>
      <c r="NR78" s="7"/>
      <c r="NS78" s="7"/>
      <c r="NT78" s="7"/>
      <c r="NU78" s="7"/>
      <c r="NV78" s="7"/>
      <c r="NW78" s="7"/>
      <c r="NX78" s="6"/>
    </row>
    <row r="79" spans="1:388" ht="13.5" customHeight="1">
      <c r="A79" s="16"/>
      <c r="B79" s="39"/>
      <c r="C79" s="19"/>
      <c r="D79" s="19"/>
      <c r="E79" s="19"/>
      <c r="F79" s="19"/>
      <c r="G79" s="49"/>
      <c r="H79" s="49"/>
      <c r="I79" s="53"/>
      <c r="J79" s="13" t="s">
        <v>37</v>
      </c>
      <c r="K79" s="12"/>
      <c r="L79" s="12"/>
      <c r="M79" s="12"/>
      <c r="N79" s="12"/>
      <c r="O79" s="12"/>
      <c r="P79" s="12"/>
      <c r="Q79" s="12"/>
      <c r="R79" s="12"/>
      <c r="S79" s="12"/>
      <c r="T79" s="11"/>
      <c r="U79" s="10">
        <f>データ!DR7</f>
        <v>62.2</v>
      </c>
      <c r="V79" s="10"/>
      <c r="W79" s="10"/>
      <c r="X79" s="10"/>
      <c r="Y79" s="10"/>
      <c r="Z79" s="10"/>
      <c r="AA79" s="10"/>
      <c r="AB79" s="10"/>
      <c r="AC79" s="10"/>
      <c r="AD79" s="10"/>
      <c r="AE79" s="10"/>
      <c r="AF79" s="10"/>
      <c r="AG79" s="10"/>
      <c r="AH79" s="10"/>
      <c r="AI79" s="10"/>
      <c r="AJ79" s="10"/>
      <c r="AK79" s="10"/>
      <c r="AL79" s="10"/>
      <c r="AM79" s="10"/>
      <c r="AN79" s="10">
        <f>データ!DS7</f>
        <v>65.3</v>
      </c>
      <c r="AO79" s="10"/>
      <c r="AP79" s="10"/>
      <c r="AQ79" s="10"/>
      <c r="AR79" s="10"/>
      <c r="AS79" s="10"/>
      <c r="AT79" s="10"/>
      <c r="AU79" s="10"/>
      <c r="AV79" s="10"/>
      <c r="AW79" s="10"/>
      <c r="AX79" s="10"/>
      <c r="AY79" s="10"/>
      <c r="AZ79" s="10"/>
      <c r="BA79" s="10"/>
      <c r="BB79" s="10"/>
      <c r="BC79" s="10"/>
      <c r="BD79" s="10"/>
      <c r="BE79" s="10"/>
      <c r="BF79" s="10"/>
      <c r="BG79" s="10">
        <f>データ!DT7</f>
        <v>81.400000000000006</v>
      </c>
      <c r="BH79" s="10"/>
      <c r="BI79" s="10"/>
      <c r="BJ79" s="10"/>
      <c r="BK79" s="10"/>
      <c r="BL79" s="10"/>
      <c r="BM79" s="10"/>
      <c r="BN79" s="10"/>
      <c r="BO79" s="10"/>
      <c r="BP79" s="10"/>
      <c r="BQ79" s="10"/>
      <c r="BR79" s="10"/>
      <c r="BS79" s="10"/>
      <c r="BT79" s="10"/>
      <c r="BU79" s="10"/>
      <c r="BV79" s="10"/>
      <c r="BW79" s="10"/>
      <c r="BX79" s="10"/>
      <c r="BY79" s="10"/>
      <c r="BZ79" s="10">
        <f>データ!DU7</f>
        <v>24.5</v>
      </c>
      <c r="CA79" s="10"/>
      <c r="CB79" s="10"/>
      <c r="CC79" s="10"/>
      <c r="CD79" s="10"/>
      <c r="CE79" s="10"/>
      <c r="CF79" s="10"/>
      <c r="CG79" s="10"/>
      <c r="CH79" s="10"/>
      <c r="CI79" s="10"/>
      <c r="CJ79" s="10"/>
      <c r="CK79" s="10"/>
      <c r="CL79" s="10"/>
      <c r="CM79" s="10"/>
      <c r="CN79" s="10"/>
      <c r="CO79" s="10"/>
      <c r="CP79" s="10"/>
      <c r="CQ79" s="10"/>
      <c r="CR79" s="10"/>
      <c r="CS79" s="10">
        <f>データ!DV7</f>
        <v>28.1</v>
      </c>
      <c r="CT79" s="10"/>
      <c r="CU79" s="10"/>
      <c r="CV79" s="10"/>
      <c r="CW79" s="10"/>
      <c r="CX79" s="10"/>
      <c r="CY79" s="10"/>
      <c r="CZ79" s="10"/>
      <c r="DA79" s="10"/>
      <c r="DB79" s="10"/>
      <c r="DC79" s="10"/>
      <c r="DD79" s="10"/>
      <c r="DE79" s="10"/>
      <c r="DF79" s="10"/>
      <c r="DG79" s="10"/>
      <c r="DH79" s="10"/>
      <c r="DI79" s="10"/>
      <c r="DJ79" s="10"/>
      <c r="DK79" s="10"/>
      <c r="DL79" s="54"/>
      <c r="DM79" s="54"/>
      <c r="DN79" s="54"/>
      <c r="DO79" s="54"/>
      <c r="DP79" s="54"/>
      <c r="DQ79" s="54"/>
      <c r="DR79" s="54"/>
      <c r="DS79" s="54"/>
      <c r="DT79" s="54"/>
      <c r="DU79" s="54"/>
      <c r="DV79" s="54"/>
      <c r="DW79" s="54"/>
      <c r="DX79" s="54"/>
      <c r="DY79" s="54"/>
      <c r="DZ79" s="54"/>
      <c r="ED79" s="13" t="s">
        <v>37</v>
      </c>
      <c r="EE79" s="12"/>
      <c r="EF79" s="12"/>
      <c r="EG79" s="12"/>
      <c r="EH79" s="12"/>
      <c r="EI79" s="12"/>
      <c r="EJ79" s="12"/>
      <c r="EK79" s="12"/>
      <c r="EL79" s="12"/>
      <c r="EM79" s="12"/>
      <c r="EN79" s="11"/>
      <c r="EO79" s="10">
        <f>データ!EC7</f>
        <v>60.8</v>
      </c>
      <c r="EP79" s="10"/>
      <c r="EQ79" s="10"/>
      <c r="ER79" s="10"/>
      <c r="ES79" s="10"/>
      <c r="ET79" s="10"/>
      <c r="EU79" s="10"/>
      <c r="EV79" s="10"/>
      <c r="EW79" s="10"/>
      <c r="EX79" s="10"/>
      <c r="EY79" s="10"/>
      <c r="EZ79" s="10"/>
      <c r="FA79" s="10"/>
      <c r="FB79" s="10"/>
      <c r="FC79" s="10"/>
      <c r="FD79" s="10"/>
      <c r="FE79" s="10"/>
      <c r="FF79" s="10"/>
      <c r="FG79" s="10"/>
      <c r="FH79" s="10">
        <f>データ!ED7</f>
        <v>66.099999999999994</v>
      </c>
      <c r="FI79" s="10"/>
      <c r="FJ79" s="10"/>
      <c r="FK79" s="10"/>
      <c r="FL79" s="10"/>
      <c r="FM79" s="10"/>
      <c r="FN79" s="10"/>
      <c r="FO79" s="10"/>
      <c r="FP79" s="10"/>
      <c r="FQ79" s="10"/>
      <c r="FR79" s="10"/>
      <c r="FS79" s="10"/>
      <c r="FT79" s="10"/>
      <c r="FU79" s="10"/>
      <c r="FV79" s="10"/>
      <c r="FW79" s="10"/>
      <c r="FX79" s="10"/>
      <c r="FY79" s="10"/>
      <c r="FZ79" s="10"/>
      <c r="GA79" s="10">
        <f>データ!EE7</f>
        <v>68.400000000000006</v>
      </c>
      <c r="GB79" s="10"/>
      <c r="GC79" s="10"/>
      <c r="GD79" s="10"/>
      <c r="GE79" s="10"/>
      <c r="GF79" s="10"/>
      <c r="GG79" s="10"/>
      <c r="GH79" s="10"/>
      <c r="GI79" s="10"/>
      <c r="GJ79" s="10"/>
      <c r="GK79" s="10"/>
      <c r="GL79" s="10"/>
      <c r="GM79" s="10"/>
      <c r="GN79" s="10"/>
      <c r="GO79" s="10"/>
      <c r="GP79" s="10"/>
      <c r="GQ79" s="10"/>
      <c r="GR79" s="10"/>
      <c r="GS79" s="10"/>
      <c r="GT79" s="10">
        <f>データ!EF7</f>
        <v>27.7</v>
      </c>
      <c r="GU79" s="10"/>
      <c r="GV79" s="10"/>
      <c r="GW79" s="10"/>
      <c r="GX79" s="10"/>
      <c r="GY79" s="10"/>
      <c r="GZ79" s="10"/>
      <c r="HA79" s="10"/>
      <c r="HB79" s="10"/>
      <c r="HC79" s="10"/>
      <c r="HD79" s="10"/>
      <c r="HE79" s="10"/>
      <c r="HF79" s="10"/>
      <c r="HG79" s="10"/>
      <c r="HH79" s="10"/>
      <c r="HI79" s="10"/>
      <c r="HJ79" s="10"/>
      <c r="HK79" s="10"/>
      <c r="HL79" s="10"/>
      <c r="HM79" s="10">
        <f>データ!EG7</f>
        <v>37.6</v>
      </c>
      <c r="HN79" s="10"/>
      <c r="HO79" s="10"/>
      <c r="HP79" s="10"/>
      <c r="HQ79" s="10"/>
      <c r="HR79" s="10"/>
      <c r="HS79" s="10"/>
      <c r="HT79" s="10"/>
      <c r="HU79" s="10"/>
      <c r="HV79" s="10"/>
      <c r="HW79" s="10"/>
      <c r="HX79" s="10"/>
      <c r="HY79" s="10"/>
      <c r="HZ79" s="10"/>
      <c r="IA79" s="10"/>
      <c r="IB79" s="10"/>
      <c r="IC79" s="10"/>
      <c r="ID79" s="10"/>
      <c r="IE79" s="10"/>
      <c r="IF79" s="55"/>
      <c r="IG79" s="55"/>
      <c r="IH79" s="55"/>
      <c r="II79" s="55"/>
      <c r="IJ79" s="55"/>
      <c r="IK79" s="55"/>
      <c r="IL79" s="55"/>
      <c r="IM79" s="55"/>
      <c r="IN79" s="55"/>
      <c r="IO79" s="55"/>
      <c r="IP79" s="55"/>
      <c r="IQ79" s="55"/>
      <c r="IY79" s="13" t="s">
        <v>37</v>
      </c>
      <c r="IZ79" s="12"/>
      <c r="JA79" s="12"/>
      <c r="JB79" s="12"/>
      <c r="JC79" s="12"/>
      <c r="JD79" s="12"/>
      <c r="JE79" s="12"/>
      <c r="JF79" s="12"/>
      <c r="JG79" s="12"/>
      <c r="JH79" s="12"/>
      <c r="JI79" s="11"/>
      <c r="JJ79" s="14">
        <f>データ!EN7</f>
        <v>64904880</v>
      </c>
      <c r="JK79" s="14"/>
      <c r="JL79" s="14"/>
      <c r="JM79" s="14"/>
      <c r="JN79" s="14"/>
      <c r="JO79" s="14"/>
      <c r="JP79" s="14"/>
      <c r="JQ79" s="14"/>
      <c r="JR79" s="14"/>
      <c r="JS79" s="14"/>
      <c r="JT79" s="14"/>
      <c r="JU79" s="14"/>
      <c r="JV79" s="14"/>
      <c r="JW79" s="14"/>
      <c r="JX79" s="14"/>
      <c r="JY79" s="14"/>
      <c r="JZ79" s="14"/>
      <c r="KA79" s="14"/>
      <c r="KB79" s="14"/>
      <c r="KC79" s="14">
        <f>データ!EO7</f>
        <v>65718440</v>
      </c>
      <c r="KD79" s="14"/>
      <c r="KE79" s="14"/>
      <c r="KF79" s="14"/>
      <c r="KG79" s="14"/>
      <c r="KH79" s="14"/>
      <c r="KI79" s="14"/>
      <c r="KJ79" s="14"/>
      <c r="KK79" s="14"/>
      <c r="KL79" s="14"/>
      <c r="KM79" s="14"/>
      <c r="KN79" s="14"/>
      <c r="KO79" s="14"/>
      <c r="KP79" s="14"/>
      <c r="KQ79" s="14"/>
      <c r="KR79" s="14"/>
      <c r="KS79" s="14"/>
      <c r="KT79" s="14"/>
      <c r="KU79" s="14"/>
      <c r="KV79" s="14">
        <f>データ!EP7</f>
        <v>54435713</v>
      </c>
      <c r="KW79" s="14"/>
      <c r="KX79" s="14"/>
      <c r="KY79" s="14"/>
      <c r="KZ79" s="14"/>
      <c r="LA79" s="14"/>
      <c r="LB79" s="14"/>
      <c r="LC79" s="14"/>
      <c r="LD79" s="14"/>
      <c r="LE79" s="14"/>
      <c r="LF79" s="14"/>
      <c r="LG79" s="14"/>
      <c r="LH79" s="14"/>
      <c r="LI79" s="14"/>
      <c r="LJ79" s="14"/>
      <c r="LK79" s="14"/>
      <c r="LL79" s="14"/>
      <c r="LM79" s="14"/>
      <c r="LN79" s="14"/>
      <c r="LO79" s="14">
        <f>データ!EQ7</f>
        <v>161042756</v>
      </c>
      <c r="LP79" s="14"/>
      <c r="LQ79" s="14"/>
      <c r="LR79" s="14"/>
      <c r="LS79" s="14"/>
      <c r="LT79" s="14"/>
      <c r="LU79" s="14"/>
      <c r="LV79" s="14"/>
      <c r="LW79" s="14"/>
      <c r="LX79" s="14"/>
      <c r="LY79" s="14"/>
      <c r="LZ79" s="14"/>
      <c r="MA79" s="14"/>
      <c r="MB79" s="14"/>
      <c r="MC79" s="14"/>
      <c r="MD79" s="14"/>
      <c r="ME79" s="14"/>
      <c r="MF79" s="14"/>
      <c r="MG79" s="14"/>
      <c r="MH79" s="14">
        <f>データ!ER7</f>
        <v>164512532</v>
      </c>
      <c r="MI79" s="14"/>
      <c r="MJ79" s="14"/>
      <c r="MK79" s="14"/>
      <c r="ML79" s="14"/>
      <c r="MM79" s="14"/>
      <c r="MN79" s="14"/>
      <c r="MO79" s="14"/>
      <c r="MP79" s="14"/>
      <c r="MQ79" s="14"/>
      <c r="MR79" s="14"/>
      <c r="MS79" s="14"/>
      <c r="MT79" s="14"/>
      <c r="MU79" s="14"/>
      <c r="MV79" s="14"/>
      <c r="MW79" s="14"/>
      <c r="MX79" s="14"/>
      <c r="MY79" s="14"/>
      <c r="MZ79" s="14"/>
      <c r="NA79" s="19"/>
      <c r="NB79" s="19"/>
      <c r="NC79" s="19"/>
      <c r="ND79" s="19"/>
      <c r="NE79" s="19"/>
      <c r="NF79" s="19"/>
      <c r="NG79" s="52"/>
      <c r="NH79" s="41"/>
      <c r="NI79" s="16"/>
      <c r="NJ79" s="8"/>
      <c r="NK79" s="7"/>
      <c r="NL79" s="7"/>
      <c r="NM79" s="7"/>
      <c r="NN79" s="7"/>
      <c r="NO79" s="7"/>
      <c r="NP79" s="7"/>
      <c r="NQ79" s="7"/>
      <c r="NR79" s="7"/>
      <c r="NS79" s="7"/>
      <c r="NT79" s="7"/>
      <c r="NU79" s="7"/>
      <c r="NV79" s="7"/>
      <c r="NW79" s="7"/>
      <c r="NX79" s="6"/>
    </row>
    <row r="80" spans="1:388" ht="13.5" customHeight="1">
      <c r="A80" s="16"/>
      <c r="B80" s="39"/>
      <c r="C80" s="19"/>
      <c r="D80" s="19"/>
      <c r="E80" s="19"/>
      <c r="F80" s="19"/>
      <c r="G80" s="19"/>
      <c r="H80" s="19"/>
      <c r="I80" s="53"/>
      <c r="J80" s="13" t="s">
        <v>38</v>
      </c>
      <c r="K80" s="12"/>
      <c r="L80" s="12"/>
      <c r="M80" s="12"/>
      <c r="N80" s="12"/>
      <c r="O80" s="12"/>
      <c r="P80" s="12"/>
      <c r="Q80" s="12"/>
      <c r="R80" s="12"/>
      <c r="S80" s="12"/>
      <c r="T80" s="11"/>
      <c r="U80" s="10">
        <f>データ!DW7</f>
        <v>45.8</v>
      </c>
      <c r="V80" s="10"/>
      <c r="W80" s="10"/>
      <c r="X80" s="10"/>
      <c r="Y80" s="10"/>
      <c r="Z80" s="10"/>
      <c r="AA80" s="10"/>
      <c r="AB80" s="10"/>
      <c r="AC80" s="10"/>
      <c r="AD80" s="10"/>
      <c r="AE80" s="10"/>
      <c r="AF80" s="10"/>
      <c r="AG80" s="10"/>
      <c r="AH80" s="10"/>
      <c r="AI80" s="10"/>
      <c r="AJ80" s="10"/>
      <c r="AK80" s="10"/>
      <c r="AL80" s="10"/>
      <c r="AM80" s="10"/>
      <c r="AN80" s="10">
        <f>データ!DX7</f>
        <v>48.9</v>
      </c>
      <c r="AO80" s="10"/>
      <c r="AP80" s="10"/>
      <c r="AQ80" s="10"/>
      <c r="AR80" s="10"/>
      <c r="AS80" s="10"/>
      <c r="AT80" s="10"/>
      <c r="AU80" s="10"/>
      <c r="AV80" s="10"/>
      <c r="AW80" s="10"/>
      <c r="AX80" s="10"/>
      <c r="AY80" s="10"/>
      <c r="AZ80" s="10"/>
      <c r="BA80" s="10"/>
      <c r="BB80" s="10"/>
      <c r="BC80" s="10"/>
      <c r="BD80" s="10"/>
      <c r="BE80" s="10"/>
      <c r="BF80" s="10"/>
      <c r="BG80" s="10">
        <f>データ!DY7</f>
        <v>50.3</v>
      </c>
      <c r="BH80" s="10"/>
      <c r="BI80" s="10"/>
      <c r="BJ80" s="10"/>
      <c r="BK80" s="10"/>
      <c r="BL80" s="10"/>
      <c r="BM80" s="10"/>
      <c r="BN80" s="10"/>
      <c r="BO80" s="10"/>
      <c r="BP80" s="10"/>
      <c r="BQ80" s="10"/>
      <c r="BR80" s="10"/>
      <c r="BS80" s="10"/>
      <c r="BT80" s="10"/>
      <c r="BU80" s="10"/>
      <c r="BV80" s="10"/>
      <c r="BW80" s="10"/>
      <c r="BX80" s="10"/>
      <c r="BY80" s="10"/>
      <c r="BZ80" s="10">
        <f>データ!DZ7</f>
        <v>49.8</v>
      </c>
      <c r="CA80" s="10"/>
      <c r="CB80" s="10"/>
      <c r="CC80" s="10"/>
      <c r="CD80" s="10"/>
      <c r="CE80" s="10"/>
      <c r="CF80" s="10"/>
      <c r="CG80" s="10"/>
      <c r="CH80" s="10"/>
      <c r="CI80" s="10"/>
      <c r="CJ80" s="10"/>
      <c r="CK80" s="10"/>
      <c r="CL80" s="10"/>
      <c r="CM80" s="10"/>
      <c r="CN80" s="10"/>
      <c r="CO80" s="10"/>
      <c r="CP80" s="10"/>
      <c r="CQ80" s="10"/>
      <c r="CR80" s="10"/>
      <c r="CS80" s="10">
        <f>データ!EA7</f>
        <v>50.9</v>
      </c>
      <c r="CT80" s="10"/>
      <c r="CU80" s="10"/>
      <c r="CV80" s="10"/>
      <c r="CW80" s="10"/>
      <c r="CX80" s="10"/>
      <c r="CY80" s="10"/>
      <c r="CZ80" s="10"/>
      <c r="DA80" s="10"/>
      <c r="DB80" s="10"/>
      <c r="DC80" s="10"/>
      <c r="DD80" s="10"/>
      <c r="DE80" s="10"/>
      <c r="DF80" s="10"/>
      <c r="DG80" s="10"/>
      <c r="DH80" s="10"/>
      <c r="DI80" s="10"/>
      <c r="DJ80" s="10"/>
      <c r="DK80" s="10"/>
      <c r="DL80" s="54"/>
      <c r="DM80" s="54"/>
      <c r="DN80" s="54"/>
      <c r="DO80" s="54"/>
      <c r="DP80" s="54"/>
      <c r="DQ80" s="54"/>
      <c r="DR80" s="54"/>
      <c r="DS80" s="54"/>
      <c r="DT80" s="54"/>
      <c r="DU80" s="54"/>
      <c r="DV80" s="54"/>
      <c r="DW80" s="54"/>
      <c r="DX80" s="54"/>
      <c r="DY80" s="54"/>
      <c r="DZ80" s="54"/>
      <c r="ED80" s="13" t="s">
        <v>38</v>
      </c>
      <c r="EE80" s="12"/>
      <c r="EF80" s="12"/>
      <c r="EG80" s="12"/>
      <c r="EH80" s="12"/>
      <c r="EI80" s="12"/>
      <c r="EJ80" s="12"/>
      <c r="EK80" s="12"/>
      <c r="EL80" s="12"/>
      <c r="EM80" s="12"/>
      <c r="EN80" s="11"/>
      <c r="EO80" s="10">
        <f>データ!EH7</f>
        <v>59.9</v>
      </c>
      <c r="EP80" s="10"/>
      <c r="EQ80" s="10"/>
      <c r="ER80" s="10"/>
      <c r="ES80" s="10"/>
      <c r="ET80" s="10"/>
      <c r="EU80" s="10"/>
      <c r="EV80" s="10"/>
      <c r="EW80" s="10"/>
      <c r="EX80" s="10"/>
      <c r="EY80" s="10"/>
      <c r="EZ80" s="10"/>
      <c r="FA80" s="10"/>
      <c r="FB80" s="10"/>
      <c r="FC80" s="10"/>
      <c r="FD80" s="10"/>
      <c r="FE80" s="10"/>
      <c r="FF80" s="10"/>
      <c r="FG80" s="10"/>
      <c r="FH80" s="10">
        <f>データ!EI7</f>
        <v>65.400000000000006</v>
      </c>
      <c r="FI80" s="10"/>
      <c r="FJ80" s="10"/>
      <c r="FK80" s="10"/>
      <c r="FL80" s="10"/>
      <c r="FM80" s="10"/>
      <c r="FN80" s="10"/>
      <c r="FO80" s="10"/>
      <c r="FP80" s="10"/>
      <c r="FQ80" s="10"/>
      <c r="FR80" s="10"/>
      <c r="FS80" s="10"/>
      <c r="FT80" s="10"/>
      <c r="FU80" s="10"/>
      <c r="FV80" s="10"/>
      <c r="FW80" s="10"/>
      <c r="FX80" s="10"/>
      <c r="FY80" s="10"/>
      <c r="FZ80" s="10"/>
      <c r="GA80" s="10">
        <f>データ!EJ7</f>
        <v>65.7</v>
      </c>
      <c r="GB80" s="10"/>
      <c r="GC80" s="10"/>
      <c r="GD80" s="10"/>
      <c r="GE80" s="10"/>
      <c r="GF80" s="10"/>
      <c r="GG80" s="10"/>
      <c r="GH80" s="10"/>
      <c r="GI80" s="10"/>
      <c r="GJ80" s="10"/>
      <c r="GK80" s="10"/>
      <c r="GL80" s="10"/>
      <c r="GM80" s="10"/>
      <c r="GN80" s="10"/>
      <c r="GO80" s="10"/>
      <c r="GP80" s="10"/>
      <c r="GQ80" s="10"/>
      <c r="GR80" s="10"/>
      <c r="GS80" s="10"/>
      <c r="GT80" s="10">
        <f>データ!EK7</f>
        <v>65</v>
      </c>
      <c r="GU80" s="10"/>
      <c r="GV80" s="10"/>
      <c r="GW80" s="10"/>
      <c r="GX80" s="10"/>
      <c r="GY80" s="10"/>
      <c r="GZ80" s="10"/>
      <c r="HA80" s="10"/>
      <c r="HB80" s="10"/>
      <c r="HC80" s="10"/>
      <c r="HD80" s="10"/>
      <c r="HE80" s="10"/>
      <c r="HF80" s="10"/>
      <c r="HG80" s="10"/>
      <c r="HH80" s="10"/>
      <c r="HI80" s="10"/>
      <c r="HJ80" s="10"/>
      <c r="HK80" s="10"/>
      <c r="HL80" s="10"/>
      <c r="HM80" s="10">
        <f>データ!EL7</f>
        <v>66.8</v>
      </c>
      <c r="HN80" s="10"/>
      <c r="HO80" s="10"/>
      <c r="HP80" s="10"/>
      <c r="HQ80" s="10"/>
      <c r="HR80" s="10"/>
      <c r="HS80" s="10"/>
      <c r="HT80" s="10"/>
      <c r="HU80" s="10"/>
      <c r="HV80" s="10"/>
      <c r="HW80" s="10"/>
      <c r="HX80" s="10"/>
      <c r="HY80" s="10"/>
      <c r="HZ80" s="10"/>
      <c r="IA80" s="10"/>
      <c r="IB80" s="10"/>
      <c r="IC80" s="10"/>
      <c r="ID80" s="10"/>
      <c r="IE80" s="10"/>
      <c r="IF80" s="55"/>
      <c r="IG80" s="55"/>
      <c r="IH80" s="55"/>
      <c r="II80" s="55"/>
      <c r="IJ80" s="55"/>
      <c r="IK80" s="55"/>
      <c r="IL80" s="55"/>
      <c r="IM80" s="55"/>
      <c r="IN80" s="55"/>
      <c r="IO80" s="55"/>
      <c r="IP80" s="55"/>
      <c r="IQ80" s="55"/>
      <c r="IY80" s="13" t="s">
        <v>38</v>
      </c>
      <c r="IZ80" s="12"/>
      <c r="JA80" s="12"/>
      <c r="JB80" s="12"/>
      <c r="JC80" s="12"/>
      <c r="JD80" s="12"/>
      <c r="JE80" s="12"/>
      <c r="JF80" s="12"/>
      <c r="JG80" s="12"/>
      <c r="JH80" s="12"/>
      <c r="JI80" s="11"/>
      <c r="JJ80" s="14">
        <f>データ!ES7</f>
        <v>40264615</v>
      </c>
      <c r="JK80" s="14"/>
      <c r="JL80" s="14"/>
      <c r="JM80" s="14"/>
      <c r="JN80" s="14"/>
      <c r="JO80" s="14"/>
      <c r="JP80" s="14"/>
      <c r="JQ80" s="14"/>
      <c r="JR80" s="14"/>
      <c r="JS80" s="14"/>
      <c r="JT80" s="14"/>
      <c r="JU80" s="14"/>
      <c r="JV80" s="14"/>
      <c r="JW80" s="14"/>
      <c r="JX80" s="14"/>
      <c r="JY80" s="14"/>
      <c r="JZ80" s="14"/>
      <c r="KA80" s="14"/>
      <c r="KB80" s="14"/>
      <c r="KC80" s="14">
        <f>データ!ET7</f>
        <v>41593368</v>
      </c>
      <c r="KD80" s="14"/>
      <c r="KE80" s="14"/>
      <c r="KF80" s="14"/>
      <c r="KG80" s="14"/>
      <c r="KH80" s="14"/>
      <c r="KI80" s="14"/>
      <c r="KJ80" s="14"/>
      <c r="KK80" s="14"/>
      <c r="KL80" s="14"/>
      <c r="KM80" s="14"/>
      <c r="KN80" s="14"/>
      <c r="KO80" s="14"/>
      <c r="KP80" s="14"/>
      <c r="KQ80" s="14"/>
      <c r="KR80" s="14"/>
      <c r="KS80" s="14"/>
      <c r="KT80" s="14"/>
      <c r="KU80" s="14"/>
      <c r="KV80" s="14">
        <f>データ!EU7</f>
        <v>42578034</v>
      </c>
      <c r="KW80" s="14"/>
      <c r="KX80" s="14"/>
      <c r="KY80" s="14"/>
      <c r="KZ80" s="14"/>
      <c r="LA80" s="14"/>
      <c r="LB80" s="14"/>
      <c r="LC80" s="14"/>
      <c r="LD80" s="14"/>
      <c r="LE80" s="14"/>
      <c r="LF80" s="14"/>
      <c r="LG80" s="14"/>
      <c r="LH80" s="14"/>
      <c r="LI80" s="14"/>
      <c r="LJ80" s="14"/>
      <c r="LK80" s="14"/>
      <c r="LL80" s="14"/>
      <c r="LM80" s="14"/>
      <c r="LN80" s="14"/>
      <c r="LO80" s="14">
        <f>データ!EV7</f>
        <v>45645830</v>
      </c>
      <c r="LP80" s="14"/>
      <c r="LQ80" s="14"/>
      <c r="LR80" s="14"/>
      <c r="LS80" s="14"/>
      <c r="LT80" s="14"/>
      <c r="LU80" s="14"/>
      <c r="LV80" s="14"/>
      <c r="LW80" s="14"/>
      <c r="LX80" s="14"/>
      <c r="LY80" s="14"/>
      <c r="LZ80" s="14"/>
      <c r="MA80" s="14"/>
      <c r="MB80" s="14"/>
      <c r="MC80" s="14"/>
      <c r="MD80" s="14"/>
      <c r="ME80" s="14"/>
      <c r="MF80" s="14"/>
      <c r="MG80" s="14"/>
      <c r="MH80" s="14">
        <f>データ!EW7</f>
        <v>47082778</v>
      </c>
      <c r="MI80" s="14"/>
      <c r="MJ80" s="14"/>
      <c r="MK80" s="14"/>
      <c r="ML80" s="14"/>
      <c r="MM80" s="14"/>
      <c r="MN80" s="14"/>
      <c r="MO80" s="14"/>
      <c r="MP80" s="14"/>
      <c r="MQ80" s="14"/>
      <c r="MR80" s="14"/>
      <c r="MS80" s="14"/>
      <c r="MT80" s="14"/>
      <c r="MU80" s="14"/>
      <c r="MV80" s="14"/>
      <c r="MW80" s="14"/>
      <c r="MX80" s="14"/>
      <c r="MY80" s="14"/>
      <c r="MZ80" s="14"/>
      <c r="NA80" s="19"/>
      <c r="NB80" s="19"/>
      <c r="NC80" s="19"/>
      <c r="ND80" s="19"/>
      <c r="NE80" s="19"/>
      <c r="NF80" s="19"/>
      <c r="NG80" s="52"/>
      <c r="NH80" s="41"/>
      <c r="NI80" s="16"/>
      <c r="NJ80" s="8"/>
      <c r="NK80" s="7"/>
      <c r="NL80" s="7"/>
      <c r="NM80" s="7"/>
      <c r="NN80" s="7"/>
      <c r="NO80" s="7"/>
      <c r="NP80" s="7"/>
      <c r="NQ80" s="7"/>
      <c r="NR80" s="7"/>
      <c r="NS80" s="7"/>
      <c r="NT80" s="7"/>
      <c r="NU80" s="7"/>
      <c r="NV80" s="7"/>
      <c r="NW80" s="7"/>
      <c r="NX80" s="6"/>
    </row>
    <row r="81" spans="1:388" ht="13.5" customHeight="1">
      <c r="A81" s="16"/>
      <c r="B81" s="3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c r="JB81" s="19"/>
      <c r="JC81" s="19"/>
      <c r="JD81" s="19"/>
      <c r="JE81" s="19"/>
      <c r="JF81" s="19"/>
      <c r="JG81" s="19"/>
      <c r="JH81" s="19"/>
      <c r="JI81" s="19"/>
      <c r="JJ81" s="19"/>
      <c r="JK81" s="19"/>
      <c r="JL81" s="19"/>
      <c r="JM81" s="19"/>
      <c r="JN81" s="19"/>
      <c r="JO81" s="19"/>
      <c r="JP81" s="19"/>
      <c r="JQ81" s="19"/>
      <c r="JR81" s="19"/>
      <c r="JS81" s="19"/>
      <c r="JT81" s="19"/>
      <c r="JU81" s="19"/>
      <c r="JV81" s="19"/>
      <c r="JW81" s="19"/>
      <c r="JX81" s="19"/>
      <c r="JY81" s="19"/>
      <c r="JZ81" s="19"/>
      <c r="KA81" s="19"/>
      <c r="KB81" s="19"/>
      <c r="KC81" s="19"/>
      <c r="KD81" s="19"/>
      <c r="KE81" s="19"/>
      <c r="KF81" s="19"/>
      <c r="KG81" s="19"/>
      <c r="KH81" s="19"/>
      <c r="KI81" s="19"/>
      <c r="KJ81" s="19"/>
      <c r="KK81" s="19"/>
      <c r="KL81" s="19"/>
      <c r="KM81" s="19"/>
      <c r="KN81" s="19"/>
      <c r="KO81" s="19"/>
      <c r="KP81" s="19"/>
      <c r="KQ81" s="19"/>
      <c r="KR81" s="19"/>
      <c r="KS81" s="19"/>
      <c r="KT81" s="19"/>
      <c r="KU81" s="19"/>
      <c r="KV81" s="19"/>
      <c r="KW81" s="19"/>
      <c r="KX81" s="19"/>
      <c r="KY81" s="19"/>
      <c r="KZ81" s="19"/>
      <c r="LA81" s="19"/>
      <c r="LB81" s="19"/>
      <c r="LC81" s="19"/>
      <c r="LD81" s="19"/>
      <c r="LE81" s="19"/>
      <c r="LF81" s="19"/>
      <c r="LG81" s="19"/>
      <c r="LH81" s="19"/>
      <c r="LI81" s="19"/>
      <c r="LJ81" s="19"/>
      <c r="LK81" s="19"/>
      <c r="LL81" s="19"/>
      <c r="LM81" s="19"/>
      <c r="LN81" s="19"/>
      <c r="LO81" s="19"/>
      <c r="LP81" s="19"/>
      <c r="LQ81" s="19"/>
      <c r="LR81" s="19"/>
      <c r="LS81" s="19"/>
      <c r="LT81" s="19"/>
      <c r="LU81" s="19"/>
      <c r="LV81" s="19"/>
      <c r="LW81" s="19"/>
      <c r="LX81" s="19"/>
      <c r="LY81" s="19"/>
      <c r="LZ81" s="19"/>
      <c r="MA81" s="19"/>
      <c r="MB81" s="19"/>
      <c r="MC81" s="19"/>
      <c r="MD81" s="19"/>
      <c r="ME81" s="19"/>
      <c r="MF81" s="19"/>
      <c r="MG81" s="19"/>
      <c r="MH81" s="19"/>
      <c r="MI81" s="19"/>
      <c r="MJ81" s="19"/>
      <c r="MK81" s="19"/>
      <c r="ML81" s="19"/>
      <c r="MM81" s="19"/>
      <c r="MN81" s="19"/>
      <c r="MO81" s="19"/>
      <c r="MP81" s="19"/>
      <c r="MQ81" s="19"/>
      <c r="MR81" s="19"/>
      <c r="MS81" s="19"/>
      <c r="MT81" s="19"/>
      <c r="MU81" s="19"/>
      <c r="MV81" s="19"/>
      <c r="MW81" s="19"/>
      <c r="MX81" s="19"/>
      <c r="MY81" s="19"/>
      <c r="MZ81" s="19"/>
      <c r="NA81" s="19"/>
      <c r="NB81" s="19"/>
      <c r="NC81" s="19"/>
      <c r="ND81" s="19"/>
      <c r="NE81" s="19"/>
      <c r="NF81" s="19"/>
      <c r="NG81" s="52"/>
      <c r="NH81" s="41"/>
      <c r="NI81" s="16"/>
      <c r="NJ81" s="8"/>
      <c r="NK81" s="7"/>
      <c r="NL81" s="7"/>
      <c r="NM81" s="7"/>
      <c r="NN81" s="7"/>
      <c r="NO81" s="7"/>
      <c r="NP81" s="7"/>
      <c r="NQ81" s="7"/>
      <c r="NR81" s="7"/>
      <c r="NS81" s="7"/>
      <c r="NT81" s="7"/>
      <c r="NU81" s="7"/>
      <c r="NV81" s="7"/>
      <c r="NW81" s="7"/>
      <c r="NX81" s="6"/>
    </row>
    <row r="82" spans="1:388" ht="13.5" customHeight="1">
      <c r="A82" s="16"/>
      <c r="B82" s="39"/>
      <c r="C82" s="40"/>
      <c r="D82" s="19"/>
      <c r="E82" s="19"/>
      <c r="F82" s="2" t="s">
        <v>50</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40"/>
      <c r="DQ82" s="40"/>
      <c r="DR82" s="40"/>
      <c r="DS82" s="40"/>
      <c r="DT82" s="40"/>
      <c r="DU82" s="40"/>
      <c r="DV82" s="40"/>
      <c r="DW82" s="40"/>
      <c r="DX82" s="40"/>
      <c r="DY82" s="56"/>
      <c r="DZ82" s="1" t="s">
        <v>51</v>
      </c>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40"/>
      <c r="IK82" s="40"/>
      <c r="IL82" s="40"/>
      <c r="IM82" s="40"/>
      <c r="IN82" s="40"/>
      <c r="IO82" s="40"/>
      <c r="IP82" s="40"/>
      <c r="IQ82" s="40"/>
      <c r="IR82" s="40"/>
      <c r="IS82" s="40"/>
      <c r="IT82" s="40"/>
      <c r="IU82" s="2" t="s">
        <v>52</v>
      </c>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40"/>
      <c r="NF82" s="40"/>
      <c r="NG82" s="40"/>
      <c r="NH82" s="41"/>
      <c r="NI82" s="16"/>
      <c r="NJ82" s="8"/>
      <c r="NK82" s="7"/>
      <c r="NL82" s="7"/>
      <c r="NM82" s="7"/>
      <c r="NN82" s="7"/>
      <c r="NO82" s="7"/>
      <c r="NP82" s="7"/>
      <c r="NQ82" s="7"/>
      <c r="NR82" s="7"/>
      <c r="NS82" s="7"/>
      <c r="NT82" s="7"/>
      <c r="NU82" s="7"/>
      <c r="NV82" s="7"/>
      <c r="NW82" s="7"/>
      <c r="NX82" s="6"/>
    </row>
    <row r="83" spans="1:388" ht="13.5" customHeight="1">
      <c r="A83" s="16"/>
      <c r="B83" s="39"/>
      <c r="C83" s="40"/>
      <c r="D83" s="19"/>
      <c r="E83" s="19"/>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40"/>
      <c r="DQ83" s="40"/>
      <c r="DR83" s="40"/>
      <c r="DS83" s="40"/>
      <c r="DT83" s="40"/>
      <c r="DU83" s="40"/>
      <c r="DV83" s="40"/>
      <c r="DW83" s="40"/>
      <c r="DX83" s="40"/>
      <c r="DY83" s="56"/>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40"/>
      <c r="IK83" s="40"/>
      <c r="IL83" s="40"/>
      <c r="IM83" s="40"/>
      <c r="IN83" s="40"/>
      <c r="IO83" s="40"/>
      <c r="IP83" s="40"/>
      <c r="IQ83" s="40"/>
      <c r="IR83" s="40"/>
      <c r="IS83" s="40"/>
      <c r="IT83" s="40"/>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40"/>
      <c r="NF83" s="40"/>
      <c r="NG83" s="40"/>
      <c r="NH83" s="41"/>
      <c r="NI83" s="16"/>
      <c r="NJ83" s="8"/>
      <c r="NK83" s="7"/>
      <c r="NL83" s="7"/>
      <c r="NM83" s="7"/>
      <c r="NN83" s="7"/>
      <c r="NO83" s="7"/>
      <c r="NP83" s="7"/>
      <c r="NQ83" s="7"/>
      <c r="NR83" s="7"/>
      <c r="NS83" s="7"/>
      <c r="NT83" s="7"/>
      <c r="NU83" s="7"/>
      <c r="NV83" s="7"/>
      <c r="NW83" s="7"/>
      <c r="NX83" s="6"/>
    </row>
    <row r="84" spans="1:388" ht="13.5" customHeight="1">
      <c r="A84" s="16"/>
      <c r="B84" s="4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7"/>
      <c r="NI84" s="16"/>
      <c r="NJ84" s="5"/>
      <c r="NK84" s="4"/>
      <c r="NL84" s="4"/>
      <c r="NM84" s="4"/>
      <c r="NN84" s="4"/>
      <c r="NO84" s="4"/>
      <c r="NP84" s="4"/>
      <c r="NQ84" s="4"/>
      <c r="NR84" s="4"/>
      <c r="NS84" s="4"/>
      <c r="NT84" s="4"/>
      <c r="NU84" s="4"/>
      <c r="NV84" s="4"/>
      <c r="NW84" s="4"/>
      <c r="NX84" s="3"/>
    </row>
    <row r="85" spans="1:388">
      <c r="B85" t="s">
        <v>53</v>
      </c>
      <c r="C85" s="16"/>
      <c r="BH85" s="16"/>
      <c r="GR85" s="16"/>
      <c r="IV85" s="16"/>
      <c r="LD85" s="16"/>
    </row>
    <row r="86" spans="1:388">
      <c r="C86" s="16"/>
      <c r="BH86" s="16"/>
      <c r="GR86" s="16"/>
      <c r="IV86" s="16"/>
      <c r="LD86" s="16"/>
    </row>
    <row r="87" spans="1:388">
      <c r="A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row>
    <row r="88" spans="1:388">
      <c r="A88" s="57"/>
      <c r="C88" s="58"/>
      <c r="D88" s="58"/>
      <c r="E88" s="58"/>
      <c r="F88" s="58"/>
      <c r="G88" s="58"/>
      <c r="H88" s="58"/>
      <c r="I88" s="58"/>
      <c r="J88" s="58"/>
      <c r="K88" s="58"/>
      <c r="L88" s="58"/>
      <c r="M88" s="59"/>
      <c r="N88" s="59"/>
      <c r="O88" s="59"/>
      <c r="P88" s="59"/>
      <c r="Q88" s="59"/>
      <c r="R88" s="59"/>
      <c r="S88" s="59"/>
      <c r="T88" s="59"/>
      <c r="U88" s="59"/>
      <c r="V88" s="59"/>
      <c r="W88" s="59"/>
      <c r="X88" s="59"/>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row>
    <row r="89" spans="1:388" hidden="1">
      <c r="A89" s="57"/>
      <c r="B89" s="58" t="s">
        <v>54</v>
      </c>
      <c r="C89" s="58" t="s">
        <v>55</v>
      </c>
      <c r="D89" s="58" t="s">
        <v>56</v>
      </c>
      <c r="E89" s="58" t="s">
        <v>57</v>
      </c>
      <c r="F89" s="58" t="s">
        <v>58</v>
      </c>
      <c r="G89" s="58" t="s">
        <v>59</v>
      </c>
      <c r="H89" s="58" t="s">
        <v>60</v>
      </c>
      <c r="I89" s="58" t="s">
        <v>61</v>
      </c>
      <c r="J89" s="58" t="s">
        <v>54</v>
      </c>
      <c r="K89" s="58" t="s">
        <v>62</v>
      </c>
      <c r="L89" s="58" t="s">
        <v>63</v>
      </c>
      <c r="M89" s="59"/>
      <c r="N89" s="59"/>
      <c r="O89" s="59"/>
      <c r="P89" s="59"/>
      <c r="Q89" s="59"/>
      <c r="R89" s="59"/>
      <c r="S89" s="59"/>
      <c r="T89" s="59"/>
      <c r="U89" s="59"/>
      <c r="V89" s="59"/>
      <c r="W89" s="59"/>
      <c r="X89" s="59"/>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row>
    <row r="90" spans="1:388" hidden="1">
      <c r="A90" s="57"/>
      <c r="B90" s="58" t="str">
        <f>データ!AR6</f>
        <v>【98.5】</v>
      </c>
      <c r="C90" s="58" t="str">
        <f>データ!BC6</f>
        <v>【89.7】</v>
      </c>
      <c r="D90" s="58" t="str">
        <f>データ!BN6</f>
        <v>【64.7】</v>
      </c>
      <c r="E90" s="58" t="str">
        <f>データ!BY6</f>
        <v>【74.8】</v>
      </c>
      <c r="F90" s="58" t="str">
        <f>データ!CJ6</f>
        <v>【50,718】</v>
      </c>
      <c r="G90" s="58" t="str">
        <f>データ!CU6</f>
        <v>【14,202】</v>
      </c>
      <c r="H90" s="58" t="str">
        <f>データ!DF6</f>
        <v>【55.0】</v>
      </c>
      <c r="I90" s="58" t="str">
        <f>データ!DQ6</f>
        <v>【24.3】</v>
      </c>
      <c r="J90" s="58" t="str">
        <f>データ!EB6</f>
        <v>【51.6】</v>
      </c>
      <c r="K90" s="58" t="str">
        <f>データ!EM6</f>
        <v>【67.6】</v>
      </c>
      <c r="L90" s="58" t="str">
        <f>データ!EX6</f>
        <v>【45,442,498】</v>
      </c>
      <c r="M90" s="59"/>
      <c r="N90" s="59"/>
      <c r="O90" s="59"/>
      <c r="P90" s="59"/>
      <c r="Q90" s="59"/>
      <c r="R90" s="59"/>
      <c r="S90" s="59"/>
      <c r="T90" s="59"/>
      <c r="U90" s="59"/>
      <c r="V90" s="59"/>
      <c r="W90" s="59"/>
      <c r="X90" s="59"/>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row>
    <row r="91" spans="1:388">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row>
  </sheetData>
  <sheetProtection algorithmName="SHA-512" hashValue="9W78rouRdx/5lUgfDFO5PbqxqsSi9VODXwiJ5aNaQAGToksTqN5mpgViOuHPtyxVB63HURvCAt0Vtfkkk0aiKg==" saltValue="f+4Xstb7uW8WqPDvMPLOP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4"/>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60">
        <v>1</v>
      </c>
      <c r="AI1" s="60">
        <v>1</v>
      </c>
      <c r="AJ1" s="60">
        <v>1</v>
      </c>
      <c r="AK1" s="60">
        <v>1</v>
      </c>
      <c r="AL1" s="60">
        <v>1</v>
      </c>
      <c r="AM1" s="60">
        <v>1</v>
      </c>
      <c r="AN1" s="60">
        <v>1</v>
      </c>
      <c r="AO1" s="60">
        <v>1</v>
      </c>
      <c r="AP1" s="60">
        <v>1</v>
      </c>
      <c r="AQ1" s="60">
        <v>1</v>
      </c>
      <c r="AR1" s="60"/>
      <c r="AS1" s="60">
        <v>1</v>
      </c>
      <c r="AT1" s="60">
        <v>1</v>
      </c>
      <c r="AU1" s="60">
        <v>1</v>
      </c>
      <c r="AV1" s="60">
        <v>1</v>
      </c>
      <c r="AW1" s="60">
        <v>1</v>
      </c>
      <c r="AX1" s="60">
        <v>1</v>
      </c>
      <c r="AY1" s="60">
        <v>1</v>
      </c>
      <c r="AZ1" s="60">
        <v>1</v>
      </c>
      <c r="BA1" s="60">
        <v>1</v>
      </c>
      <c r="BB1" s="60">
        <v>1</v>
      </c>
      <c r="BC1" s="60"/>
      <c r="BD1" s="60">
        <v>1</v>
      </c>
      <c r="BE1" s="60">
        <v>1</v>
      </c>
      <c r="BF1" s="60">
        <v>1</v>
      </c>
      <c r="BG1" s="60">
        <v>1</v>
      </c>
      <c r="BH1" s="60">
        <v>1</v>
      </c>
      <c r="BI1" s="60">
        <v>1</v>
      </c>
      <c r="BJ1" s="60">
        <v>1</v>
      </c>
      <c r="BK1" s="60">
        <v>1</v>
      </c>
      <c r="BL1" s="60">
        <v>1</v>
      </c>
      <c r="BM1" s="60">
        <v>1</v>
      </c>
      <c r="BN1" s="60"/>
      <c r="BO1" s="60">
        <v>1</v>
      </c>
      <c r="BP1" s="60">
        <v>1</v>
      </c>
      <c r="BQ1" s="60">
        <v>1</v>
      </c>
      <c r="BR1" s="60">
        <v>1</v>
      </c>
      <c r="BS1" s="60">
        <v>1</v>
      </c>
      <c r="BT1" s="60">
        <v>1</v>
      </c>
      <c r="BU1" s="60">
        <v>1</v>
      </c>
      <c r="BV1" s="60">
        <v>1</v>
      </c>
      <c r="BW1" s="60">
        <v>1</v>
      </c>
      <c r="BX1" s="60">
        <v>1</v>
      </c>
      <c r="BY1" s="60"/>
      <c r="BZ1" s="60">
        <v>1</v>
      </c>
      <c r="CA1" s="60">
        <v>1</v>
      </c>
      <c r="CB1" s="60">
        <v>1</v>
      </c>
      <c r="CC1" s="60">
        <v>1</v>
      </c>
      <c r="CD1" s="60">
        <v>1</v>
      </c>
      <c r="CE1" s="60">
        <v>1</v>
      </c>
      <c r="CF1" s="60">
        <v>1</v>
      </c>
      <c r="CG1" s="60">
        <v>1</v>
      </c>
      <c r="CH1" s="60">
        <v>1</v>
      </c>
      <c r="CI1" s="60">
        <v>1</v>
      </c>
      <c r="CJ1" s="60"/>
      <c r="CK1" s="60">
        <v>1</v>
      </c>
      <c r="CL1" s="60">
        <v>1</v>
      </c>
      <c r="CM1" s="60">
        <v>1</v>
      </c>
      <c r="CN1" s="60">
        <v>1</v>
      </c>
      <c r="CO1" s="60">
        <v>1</v>
      </c>
      <c r="CP1" s="60">
        <v>1</v>
      </c>
      <c r="CQ1" s="60">
        <v>1</v>
      </c>
      <c r="CR1" s="60">
        <v>1</v>
      </c>
      <c r="CS1" s="60">
        <v>1</v>
      </c>
      <c r="CT1" s="60">
        <v>1</v>
      </c>
      <c r="CU1" s="60"/>
      <c r="CV1" s="60">
        <v>1</v>
      </c>
      <c r="CW1" s="60">
        <v>1</v>
      </c>
      <c r="CX1" s="60">
        <v>1</v>
      </c>
      <c r="CY1" s="60">
        <v>1</v>
      </c>
      <c r="CZ1" s="60">
        <v>1</v>
      </c>
      <c r="DA1" s="60">
        <v>1</v>
      </c>
      <c r="DB1" s="60">
        <v>1</v>
      </c>
      <c r="DC1" s="60">
        <v>1</v>
      </c>
      <c r="DD1" s="60">
        <v>1</v>
      </c>
      <c r="DE1" s="60">
        <v>1</v>
      </c>
      <c r="DF1" s="60"/>
      <c r="DG1" s="60">
        <v>1</v>
      </c>
      <c r="DH1" s="60">
        <v>1</v>
      </c>
      <c r="DI1" s="60">
        <v>1</v>
      </c>
      <c r="DJ1" s="60">
        <v>1</v>
      </c>
      <c r="DK1" s="60">
        <v>1</v>
      </c>
      <c r="DL1" s="60">
        <v>1</v>
      </c>
      <c r="DM1" s="60">
        <v>1</v>
      </c>
      <c r="DN1" s="60">
        <v>1</v>
      </c>
      <c r="DO1" s="60">
        <v>1</v>
      </c>
      <c r="DP1" s="60">
        <v>1</v>
      </c>
      <c r="DQ1" s="60"/>
      <c r="DR1" s="60">
        <v>1</v>
      </c>
      <c r="DS1" s="60">
        <v>1</v>
      </c>
      <c r="DT1" s="60">
        <v>1</v>
      </c>
      <c r="DU1" s="60">
        <v>1</v>
      </c>
      <c r="DV1" s="60">
        <v>1</v>
      </c>
      <c r="DW1" s="60">
        <v>1</v>
      </c>
      <c r="DX1" s="60">
        <v>1</v>
      </c>
      <c r="DY1" s="60">
        <v>1</v>
      </c>
      <c r="DZ1" s="60">
        <v>1</v>
      </c>
      <c r="EA1" s="60">
        <v>1</v>
      </c>
      <c r="EB1" s="60"/>
      <c r="EC1" s="60">
        <v>1</v>
      </c>
      <c r="ED1" s="60">
        <v>1</v>
      </c>
      <c r="EE1" s="60">
        <v>1</v>
      </c>
      <c r="EF1" s="60">
        <v>1</v>
      </c>
      <c r="EG1" s="60">
        <v>1</v>
      </c>
      <c r="EH1" s="60">
        <v>1</v>
      </c>
      <c r="EI1" s="60">
        <v>1</v>
      </c>
      <c r="EJ1" s="60">
        <v>1</v>
      </c>
      <c r="EK1" s="60">
        <v>1</v>
      </c>
      <c r="EL1" s="60">
        <v>1</v>
      </c>
      <c r="EM1" s="60"/>
      <c r="EN1" s="60">
        <v>1</v>
      </c>
      <c r="EO1" s="60">
        <v>1</v>
      </c>
      <c r="EP1" s="60">
        <v>1</v>
      </c>
      <c r="EQ1" s="60">
        <v>1</v>
      </c>
      <c r="ER1" s="60">
        <v>1</v>
      </c>
      <c r="ES1" s="60">
        <v>1</v>
      </c>
      <c r="ET1" s="60">
        <v>1</v>
      </c>
      <c r="EU1" s="60">
        <v>1</v>
      </c>
      <c r="EV1" s="60">
        <v>1</v>
      </c>
      <c r="EW1" s="60">
        <v>1</v>
      </c>
      <c r="EX1" s="60"/>
    </row>
    <row r="2" spans="1:154">
      <c r="A2" s="61" t="s">
        <v>65</v>
      </c>
      <c r="B2" s="61">
        <f>COLUMN()-1</f>
        <v>1</v>
      </c>
      <c r="C2" s="61">
        <f t="shared" ref="C2:EM2" si="0">COLUMN()-1</f>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ref="EN2:EX2" si="1">COLUMN()-1</f>
        <v>143</v>
      </c>
      <c r="EO2" s="61">
        <f t="shared" si="1"/>
        <v>144</v>
      </c>
      <c r="EP2" s="61">
        <f t="shared" si="1"/>
        <v>145</v>
      </c>
      <c r="EQ2" s="61">
        <f t="shared" si="1"/>
        <v>146</v>
      </c>
      <c r="ER2" s="61">
        <f t="shared" si="1"/>
        <v>147</v>
      </c>
      <c r="ES2" s="61">
        <f t="shared" si="1"/>
        <v>148</v>
      </c>
      <c r="ET2" s="61">
        <f t="shared" si="1"/>
        <v>149</v>
      </c>
      <c r="EU2" s="61">
        <f t="shared" si="1"/>
        <v>150</v>
      </c>
      <c r="EV2" s="61">
        <f t="shared" si="1"/>
        <v>151</v>
      </c>
      <c r="EW2" s="61">
        <f t="shared" si="1"/>
        <v>152</v>
      </c>
      <c r="EX2" s="61">
        <f t="shared" si="1"/>
        <v>153</v>
      </c>
    </row>
    <row r="3" spans="1:154" ht="13.2" customHeight="1">
      <c r="A3" s="61" t="s">
        <v>66</v>
      </c>
      <c r="B3" s="62" t="s">
        <v>67</v>
      </c>
      <c r="C3" s="62" t="s">
        <v>68</v>
      </c>
      <c r="D3" s="62" t="s">
        <v>69</v>
      </c>
      <c r="E3" s="62" t="s">
        <v>70</v>
      </c>
      <c r="F3" s="62" t="s">
        <v>71</v>
      </c>
      <c r="G3" s="62" t="s">
        <v>72</v>
      </c>
      <c r="H3" s="63" t="s">
        <v>73</v>
      </c>
      <c r="I3" s="64"/>
      <c r="J3" s="64"/>
      <c r="K3" s="64"/>
      <c r="L3" s="64"/>
      <c r="M3" s="64"/>
      <c r="N3" s="64"/>
      <c r="O3" s="64"/>
      <c r="P3" s="64"/>
      <c r="Q3" s="64"/>
      <c r="R3" s="64"/>
      <c r="S3" s="64"/>
      <c r="T3" s="64"/>
      <c r="U3" s="64"/>
      <c r="V3" s="64"/>
      <c r="W3" s="64"/>
      <c r="X3" s="64"/>
      <c r="Y3" s="64"/>
      <c r="Z3" s="64"/>
      <c r="AA3" s="64"/>
      <c r="AB3" s="64"/>
      <c r="AC3" s="64"/>
      <c r="AD3" s="64"/>
      <c r="AE3" s="64"/>
      <c r="AF3" s="64"/>
      <c r="AG3" s="64"/>
      <c r="AH3" s="65" t="s">
        <v>74</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8"/>
      <c r="DR3" s="65" t="s">
        <v>75</v>
      </c>
      <c r="DS3" s="66"/>
      <c r="DT3" s="66"/>
      <c r="DU3" s="66"/>
      <c r="DV3" s="66"/>
      <c r="DW3" s="66"/>
      <c r="DX3" s="66"/>
      <c r="DY3" s="66"/>
      <c r="DZ3" s="66"/>
      <c r="EA3" s="66"/>
      <c r="EB3" s="66"/>
      <c r="EC3" s="69"/>
      <c r="ED3" s="66"/>
      <c r="EE3" s="66"/>
      <c r="EF3" s="66"/>
      <c r="EG3" s="66"/>
      <c r="EH3" s="66"/>
      <c r="EI3" s="66"/>
      <c r="EJ3" s="66"/>
      <c r="EK3" s="66"/>
      <c r="EL3" s="66"/>
      <c r="EM3" s="66"/>
      <c r="EN3" s="67"/>
      <c r="EO3" s="67"/>
      <c r="EP3" s="67"/>
      <c r="EQ3" s="67"/>
      <c r="ER3" s="67"/>
      <c r="ES3" s="67"/>
      <c r="ET3" s="67"/>
      <c r="EU3" s="67"/>
      <c r="EV3" s="67"/>
      <c r="EW3" s="67"/>
      <c r="EX3" s="70"/>
    </row>
    <row r="4" spans="1:154" ht="13.5" customHeight="1">
      <c r="A4" s="61" t="s">
        <v>76</v>
      </c>
      <c r="B4" s="71"/>
      <c r="C4" s="71"/>
      <c r="D4" s="71"/>
      <c r="E4" s="71"/>
      <c r="F4" s="71"/>
      <c r="G4" s="71"/>
      <c r="H4" s="72"/>
      <c r="I4" s="73"/>
      <c r="J4" s="73"/>
      <c r="K4" s="73"/>
      <c r="L4" s="73"/>
      <c r="M4" s="73"/>
      <c r="N4" s="73"/>
      <c r="O4" s="73"/>
      <c r="P4" s="73"/>
      <c r="Q4" s="73"/>
      <c r="R4" s="73"/>
      <c r="S4" s="73"/>
      <c r="T4" s="73"/>
      <c r="U4" s="73"/>
      <c r="V4" s="73"/>
      <c r="W4" s="73"/>
      <c r="X4" s="73"/>
      <c r="Y4" s="73"/>
      <c r="Z4" s="73"/>
      <c r="AA4" s="73"/>
      <c r="AB4" s="73"/>
      <c r="AC4" s="73"/>
      <c r="AD4" s="73"/>
      <c r="AE4" s="73"/>
      <c r="AF4" s="73"/>
      <c r="AG4" s="73"/>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61" t="s">
        <v>88</v>
      </c>
      <c r="B5" s="74"/>
      <c r="C5" s="74"/>
      <c r="D5" s="74"/>
      <c r="E5" s="74"/>
      <c r="F5" s="74"/>
      <c r="G5" s="74"/>
      <c r="H5" s="75" t="s">
        <v>89</v>
      </c>
      <c r="I5" s="75" t="s">
        <v>90</v>
      </c>
      <c r="J5" s="75" t="s">
        <v>91</v>
      </c>
      <c r="K5" s="75" t="s">
        <v>1</v>
      </c>
      <c r="L5" s="75" t="s">
        <v>2</v>
      </c>
      <c r="M5" s="75" t="s">
        <v>3</v>
      </c>
      <c r="N5" s="75" t="s">
        <v>92</v>
      </c>
      <c r="O5" s="75" t="s">
        <v>5</v>
      </c>
      <c r="P5" s="75" t="s">
        <v>93</v>
      </c>
      <c r="Q5" s="75" t="s">
        <v>94</v>
      </c>
      <c r="R5" s="75" t="s">
        <v>95</v>
      </c>
      <c r="S5" s="75" t="s">
        <v>96</v>
      </c>
      <c r="T5" s="75" t="s">
        <v>97</v>
      </c>
      <c r="U5" s="75" t="s">
        <v>98</v>
      </c>
      <c r="V5" s="75" t="s">
        <v>99</v>
      </c>
      <c r="W5" s="75" t="s">
        <v>100</v>
      </c>
      <c r="X5" s="75" t="s">
        <v>101</v>
      </c>
      <c r="Y5" s="75" t="s">
        <v>102</v>
      </c>
      <c r="Z5" s="75" t="s">
        <v>103</v>
      </c>
      <c r="AA5" s="75" t="s">
        <v>104</v>
      </c>
      <c r="AB5" s="75" t="s">
        <v>105</v>
      </c>
      <c r="AC5" s="75" t="s">
        <v>106</v>
      </c>
      <c r="AD5" s="75" t="s">
        <v>107</v>
      </c>
      <c r="AE5" s="75" t="s">
        <v>108</v>
      </c>
      <c r="AF5" s="75" t="s">
        <v>109</v>
      </c>
      <c r="AG5" s="75" t="s">
        <v>110</v>
      </c>
      <c r="AH5" s="75" t="s">
        <v>111</v>
      </c>
      <c r="AI5" s="75" t="s">
        <v>112</v>
      </c>
      <c r="AJ5" s="75" t="s">
        <v>113</v>
      </c>
      <c r="AK5" s="75" t="s">
        <v>114</v>
      </c>
      <c r="AL5" s="75" t="s">
        <v>115</v>
      </c>
      <c r="AM5" s="75" t="s">
        <v>116</v>
      </c>
      <c r="AN5" s="75" t="s">
        <v>117</v>
      </c>
      <c r="AO5" s="75" t="s">
        <v>118</v>
      </c>
      <c r="AP5" s="75" t="s">
        <v>119</v>
      </c>
      <c r="AQ5" s="75" t="s">
        <v>120</v>
      </c>
      <c r="AR5" s="75" t="s">
        <v>121</v>
      </c>
      <c r="AS5" s="75" t="s">
        <v>122</v>
      </c>
      <c r="AT5" s="75" t="s">
        <v>112</v>
      </c>
      <c r="AU5" s="75" t="s">
        <v>123</v>
      </c>
      <c r="AV5" s="75" t="s">
        <v>114</v>
      </c>
      <c r="AW5" s="75" t="s">
        <v>124</v>
      </c>
      <c r="AX5" s="75" t="s">
        <v>116</v>
      </c>
      <c r="AY5" s="75" t="s">
        <v>117</v>
      </c>
      <c r="AZ5" s="75" t="s">
        <v>118</v>
      </c>
      <c r="BA5" s="75" t="s">
        <v>119</v>
      </c>
      <c r="BB5" s="75" t="s">
        <v>120</v>
      </c>
      <c r="BC5" s="75" t="s">
        <v>121</v>
      </c>
      <c r="BD5" s="75" t="s">
        <v>111</v>
      </c>
      <c r="BE5" s="75" t="s">
        <v>125</v>
      </c>
      <c r="BF5" s="75" t="s">
        <v>126</v>
      </c>
      <c r="BG5" s="75" t="s">
        <v>114</v>
      </c>
      <c r="BH5" s="75" t="s">
        <v>127</v>
      </c>
      <c r="BI5" s="75" t="s">
        <v>116</v>
      </c>
      <c r="BJ5" s="75" t="s">
        <v>117</v>
      </c>
      <c r="BK5" s="75" t="s">
        <v>118</v>
      </c>
      <c r="BL5" s="75" t="s">
        <v>119</v>
      </c>
      <c r="BM5" s="75" t="s">
        <v>120</v>
      </c>
      <c r="BN5" s="75" t="s">
        <v>121</v>
      </c>
      <c r="BO5" s="75" t="s">
        <v>111</v>
      </c>
      <c r="BP5" s="75" t="s">
        <v>112</v>
      </c>
      <c r="BQ5" s="75" t="s">
        <v>126</v>
      </c>
      <c r="BR5" s="75" t="s">
        <v>114</v>
      </c>
      <c r="BS5" s="75" t="s">
        <v>127</v>
      </c>
      <c r="BT5" s="75" t="s">
        <v>116</v>
      </c>
      <c r="BU5" s="75" t="s">
        <v>117</v>
      </c>
      <c r="BV5" s="75" t="s">
        <v>118</v>
      </c>
      <c r="BW5" s="75" t="s">
        <v>119</v>
      </c>
      <c r="BX5" s="75" t="s">
        <v>120</v>
      </c>
      <c r="BY5" s="75" t="s">
        <v>121</v>
      </c>
      <c r="BZ5" s="75" t="s">
        <v>128</v>
      </c>
      <c r="CA5" s="75" t="s">
        <v>125</v>
      </c>
      <c r="CB5" s="75" t="s">
        <v>126</v>
      </c>
      <c r="CC5" s="75" t="s">
        <v>129</v>
      </c>
      <c r="CD5" s="75" t="s">
        <v>115</v>
      </c>
      <c r="CE5" s="75" t="s">
        <v>116</v>
      </c>
      <c r="CF5" s="75" t="s">
        <v>117</v>
      </c>
      <c r="CG5" s="75" t="s">
        <v>118</v>
      </c>
      <c r="CH5" s="75" t="s">
        <v>119</v>
      </c>
      <c r="CI5" s="75" t="s">
        <v>120</v>
      </c>
      <c r="CJ5" s="75" t="s">
        <v>121</v>
      </c>
      <c r="CK5" s="75" t="s">
        <v>130</v>
      </c>
      <c r="CL5" s="75" t="s">
        <v>112</v>
      </c>
      <c r="CM5" s="75" t="s">
        <v>126</v>
      </c>
      <c r="CN5" s="75" t="s">
        <v>131</v>
      </c>
      <c r="CO5" s="75" t="s">
        <v>127</v>
      </c>
      <c r="CP5" s="75" t="s">
        <v>116</v>
      </c>
      <c r="CQ5" s="75" t="s">
        <v>117</v>
      </c>
      <c r="CR5" s="75" t="s">
        <v>118</v>
      </c>
      <c r="CS5" s="75" t="s">
        <v>119</v>
      </c>
      <c r="CT5" s="75" t="s">
        <v>120</v>
      </c>
      <c r="CU5" s="75" t="s">
        <v>121</v>
      </c>
      <c r="CV5" s="75" t="s">
        <v>111</v>
      </c>
      <c r="CW5" s="75" t="s">
        <v>112</v>
      </c>
      <c r="CX5" s="75" t="s">
        <v>132</v>
      </c>
      <c r="CY5" s="75" t="s">
        <v>129</v>
      </c>
      <c r="CZ5" s="75" t="s">
        <v>127</v>
      </c>
      <c r="DA5" s="75" t="s">
        <v>116</v>
      </c>
      <c r="DB5" s="75" t="s">
        <v>117</v>
      </c>
      <c r="DC5" s="75" t="s">
        <v>118</v>
      </c>
      <c r="DD5" s="75" t="s">
        <v>119</v>
      </c>
      <c r="DE5" s="75" t="s">
        <v>120</v>
      </c>
      <c r="DF5" s="75" t="s">
        <v>121</v>
      </c>
      <c r="DG5" s="75" t="s">
        <v>128</v>
      </c>
      <c r="DH5" s="75" t="s">
        <v>133</v>
      </c>
      <c r="DI5" s="75" t="s">
        <v>113</v>
      </c>
      <c r="DJ5" s="75" t="s">
        <v>129</v>
      </c>
      <c r="DK5" s="75" t="s">
        <v>127</v>
      </c>
      <c r="DL5" s="75" t="s">
        <v>116</v>
      </c>
      <c r="DM5" s="75" t="s">
        <v>117</v>
      </c>
      <c r="DN5" s="75" t="s">
        <v>118</v>
      </c>
      <c r="DO5" s="75" t="s">
        <v>119</v>
      </c>
      <c r="DP5" s="75" t="s">
        <v>120</v>
      </c>
      <c r="DQ5" s="75" t="s">
        <v>121</v>
      </c>
      <c r="DR5" s="75" t="s">
        <v>134</v>
      </c>
      <c r="DS5" s="75" t="s">
        <v>135</v>
      </c>
      <c r="DT5" s="75" t="s">
        <v>136</v>
      </c>
      <c r="DU5" s="75" t="s">
        <v>114</v>
      </c>
      <c r="DV5" s="75" t="s">
        <v>124</v>
      </c>
      <c r="DW5" s="75" t="s">
        <v>116</v>
      </c>
      <c r="DX5" s="75" t="s">
        <v>117</v>
      </c>
      <c r="DY5" s="75" t="s">
        <v>118</v>
      </c>
      <c r="DZ5" s="75" t="s">
        <v>119</v>
      </c>
      <c r="EA5" s="75" t="s">
        <v>120</v>
      </c>
      <c r="EB5" s="75" t="s">
        <v>121</v>
      </c>
      <c r="EC5" s="75" t="s">
        <v>128</v>
      </c>
      <c r="ED5" s="75" t="s">
        <v>112</v>
      </c>
      <c r="EE5" s="75" t="s">
        <v>126</v>
      </c>
      <c r="EF5" s="75" t="s">
        <v>131</v>
      </c>
      <c r="EG5" s="75" t="s">
        <v>127</v>
      </c>
      <c r="EH5" s="75" t="s">
        <v>116</v>
      </c>
      <c r="EI5" s="75" t="s">
        <v>117</v>
      </c>
      <c r="EJ5" s="75" t="s">
        <v>118</v>
      </c>
      <c r="EK5" s="75" t="s">
        <v>119</v>
      </c>
      <c r="EL5" s="75" t="s">
        <v>120</v>
      </c>
      <c r="EM5" s="75" t="s">
        <v>137</v>
      </c>
      <c r="EN5" s="75" t="s">
        <v>111</v>
      </c>
      <c r="EO5" s="75" t="s">
        <v>112</v>
      </c>
      <c r="EP5" s="75" t="s">
        <v>126</v>
      </c>
      <c r="EQ5" s="75" t="s">
        <v>138</v>
      </c>
      <c r="ER5" s="75" t="s">
        <v>115</v>
      </c>
      <c r="ES5" s="75" t="s">
        <v>116</v>
      </c>
      <c r="ET5" s="75" t="s">
        <v>117</v>
      </c>
      <c r="EU5" s="75" t="s">
        <v>118</v>
      </c>
      <c r="EV5" s="75" t="s">
        <v>119</v>
      </c>
      <c r="EW5" s="75" t="s">
        <v>120</v>
      </c>
      <c r="EX5" s="75" t="s">
        <v>121</v>
      </c>
    </row>
    <row r="6" spans="1:154" s="80" customFormat="1">
      <c r="A6" s="61" t="s">
        <v>139</v>
      </c>
      <c r="B6" s="76">
        <f>B8</f>
        <v>2017</v>
      </c>
      <c r="C6" s="76">
        <f t="shared" ref="C6:M6" si="2">C8</f>
        <v>110001</v>
      </c>
      <c r="D6" s="76">
        <f t="shared" si="2"/>
        <v>46</v>
      </c>
      <c r="E6" s="76">
        <f t="shared" si="2"/>
        <v>6</v>
      </c>
      <c r="F6" s="76">
        <f t="shared" si="2"/>
        <v>0</v>
      </c>
      <c r="G6" s="76">
        <f t="shared" si="2"/>
        <v>3</v>
      </c>
      <c r="H6" s="144" t="str">
        <f>IF(H8&lt;&gt;I8,H8,"")&amp;IF(I8&lt;&gt;J8,I8,"")&amp;"　"&amp;J8</f>
        <v>埼玉県　小児医療センター</v>
      </c>
      <c r="I6" s="145"/>
      <c r="J6" s="146"/>
      <c r="K6" s="76" t="str">
        <f t="shared" si="2"/>
        <v>条例全部</v>
      </c>
      <c r="L6" s="76" t="str">
        <f t="shared" si="2"/>
        <v>病院事業</v>
      </c>
      <c r="M6" s="76" t="str">
        <f t="shared" si="2"/>
        <v>一般病院</v>
      </c>
      <c r="N6" s="76" t="str">
        <f>N8</f>
        <v>300床以上～400床未満</v>
      </c>
      <c r="O6" s="76" t="str">
        <f>O8</f>
        <v>自治体職員 学術・研究機関出身</v>
      </c>
      <c r="P6" s="76" t="str">
        <f>P8</f>
        <v>直営</v>
      </c>
      <c r="Q6" s="77">
        <f t="shared" ref="Q6:AG6" si="3">Q8</f>
        <v>21</v>
      </c>
      <c r="R6" s="76" t="str">
        <f t="shared" si="3"/>
        <v>対象</v>
      </c>
      <c r="S6" s="76" t="str">
        <f t="shared" si="3"/>
        <v>透 I 未 訓 ガ</v>
      </c>
      <c r="T6" s="76" t="str">
        <f t="shared" si="3"/>
        <v>救 臨 地</v>
      </c>
      <c r="U6" s="77">
        <f>U8</f>
        <v>7363011</v>
      </c>
      <c r="V6" s="77">
        <f>V8</f>
        <v>66460</v>
      </c>
      <c r="W6" s="76" t="str">
        <f>W8</f>
        <v>非該当</v>
      </c>
      <c r="X6" s="76" t="str">
        <f t="shared" si="3"/>
        <v>７：１</v>
      </c>
      <c r="Y6" s="77">
        <f t="shared" si="3"/>
        <v>316</v>
      </c>
      <c r="Z6" s="77" t="str">
        <f t="shared" si="3"/>
        <v>-</v>
      </c>
      <c r="AA6" s="77" t="str">
        <f t="shared" si="3"/>
        <v>-</v>
      </c>
      <c r="AB6" s="77" t="str">
        <f t="shared" si="3"/>
        <v>-</v>
      </c>
      <c r="AC6" s="77" t="str">
        <f t="shared" si="3"/>
        <v>-</v>
      </c>
      <c r="AD6" s="77">
        <f t="shared" si="3"/>
        <v>316</v>
      </c>
      <c r="AE6" s="77">
        <f t="shared" si="3"/>
        <v>316</v>
      </c>
      <c r="AF6" s="77" t="str">
        <f t="shared" si="3"/>
        <v>-</v>
      </c>
      <c r="AG6" s="77">
        <f t="shared" si="3"/>
        <v>316</v>
      </c>
      <c r="AH6" s="78">
        <f>IF(AH8="-",NA(),AH8)</f>
        <v>97.9</v>
      </c>
      <c r="AI6" s="78">
        <f t="shared" ref="AI6:AQ6" si="4">IF(AI8="-",NA(),AI8)</f>
        <v>94.9</v>
      </c>
      <c r="AJ6" s="78">
        <f t="shared" si="4"/>
        <v>96.8</v>
      </c>
      <c r="AK6" s="78">
        <f t="shared" si="4"/>
        <v>82.4</v>
      </c>
      <c r="AL6" s="78">
        <f t="shared" si="4"/>
        <v>82.9</v>
      </c>
      <c r="AM6" s="78">
        <f t="shared" si="4"/>
        <v>99</v>
      </c>
      <c r="AN6" s="78">
        <f t="shared" si="4"/>
        <v>97.7</v>
      </c>
      <c r="AO6" s="78">
        <f t="shared" si="4"/>
        <v>98</v>
      </c>
      <c r="AP6" s="78">
        <f t="shared" si="4"/>
        <v>97.2</v>
      </c>
      <c r="AQ6" s="78">
        <f t="shared" si="4"/>
        <v>97</v>
      </c>
      <c r="AR6" s="78" t="str">
        <f>IF(AR8="-","【-】","【"&amp;SUBSTITUTE(TEXT(AR8,"#,##0.0"),"-","△")&amp;"】")</f>
        <v>【98.5】</v>
      </c>
      <c r="AS6" s="78">
        <f>IF(AS8="-",NA(),AS8)</f>
        <v>82.1</v>
      </c>
      <c r="AT6" s="78">
        <f t="shared" ref="AT6:BB6" si="5">IF(AT8="-",NA(),AT8)</f>
        <v>80.5</v>
      </c>
      <c r="AU6" s="78">
        <f t="shared" si="5"/>
        <v>83.9</v>
      </c>
      <c r="AV6" s="78">
        <f t="shared" si="5"/>
        <v>72.400000000000006</v>
      </c>
      <c r="AW6" s="78">
        <f t="shared" si="5"/>
        <v>72.8</v>
      </c>
      <c r="AX6" s="78">
        <f t="shared" si="5"/>
        <v>92.2</v>
      </c>
      <c r="AY6" s="78">
        <f t="shared" si="5"/>
        <v>90.2</v>
      </c>
      <c r="AZ6" s="78">
        <f t="shared" si="5"/>
        <v>91.1</v>
      </c>
      <c r="BA6" s="78">
        <f t="shared" si="5"/>
        <v>90.1</v>
      </c>
      <c r="BB6" s="78">
        <f t="shared" si="5"/>
        <v>89.6</v>
      </c>
      <c r="BC6" s="78" t="str">
        <f>IF(BC8="-","【-】","【"&amp;SUBSTITUTE(TEXT(BC8,"#,##0.0"),"-","△")&amp;"】")</f>
        <v>【89.7】</v>
      </c>
      <c r="BD6" s="78">
        <f>IF(BD8="-",NA(),BD8)</f>
        <v>0</v>
      </c>
      <c r="BE6" s="78">
        <f t="shared" ref="BE6:BM6" si="6">IF(BE8="-",NA(),BE8)</f>
        <v>0</v>
      </c>
      <c r="BF6" s="78">
        <f t="shared" si="6"/>
        <v>16.3</v>
      </c>
      <c r="BG6" s="78">
        <f t="shared" si="6"/>
        <v>49.3</v>
      </c>
      <c r="BH6" s="78">
        <f t="shared" si="6"/>
        <v>66</v>
      </c>
      <c r="BI6" s="78">
        <f t="shared" si="6"/>
        <v>85.3</v>
      </c>
      <c r="BJ6" s="78">
        <f t="shared" si="6"/>
        <v>80.7</v>
      </c>
      <c r="BK6" s="78">
        <f t="shared" si="6"/>
        <v>73.099999999999994</v>
      </c>
      <c r="BL6" s="78">
        <f t="shared" si="6"/>
        <v>76.3</v>
      </c>
      <c r="BM6" s="78">
        <f t="shared" si="6"/>
        <v>80.7</v>
      </c>
      <c r="BN6" s="78" t="str">
        <f>IF(BN8="-","【-】","【"&amp;SUBSTITUTE(TEXT(BN8,"#,##0.0"),"-","△")&amp;"】")</f>
        <v>【64.7】</v>
      </c>
      <c r="BO6" s="78">
        <f>IF(BO8="-",NA(),BO8)</f>
        <v>77</v>
      </c>
      <c r="BP6" s="78">
        <f t="shared" ref="BP6:BX6" si="7">IF(BP8="-",NA(),BP8)</f>
        <v>75</v>
      </c>
      <c r="BQ6" s="78">
        <f t="shared" si="7"/>
        <v>78.5</v>
      </c>
      <c r="BR6" s="78">
        <f t="shared" si="7"/>
        <v>71.099999999999994</v>
      </c>
      <c r="BS6" s="78">
        <f t="shared" si="7"/>
        <v>81.099999999999994</v>
      </c>
      <c r="BT6" s="78">
        <f t="shared" si="7"/>
        <v>70.5</v>
      </c>
      <c r="BU6" s="78">
        <f t="shared" si="7"/>
        <v>70.599999999999994</v>
      </c>
      <c r="BV6" s="78">
        <f t="shared" si="7"/>
        <v>71.3</v>
      </c>
      <c r="BW6" s="78">
        <f t="shared" si="7"/>
        <v>72.599999999999994</v>
      </c>
      <c r="BX6" s="78">
        <f t="shared" si="7"/>
        <v>73.5</v>
      </c>
      <c r="BY6" s="78" t="str">
        <f>IF(BY8="-","【-】","【"&amp;SUBSTITUTE(TEXT(BY8,"#,##0.0"),"-","△")&amp;"】")</f>
        <v>【74.8】</v>
      </c>
      <c r="BZ6" s="79">
        <f>IF(BZ8="-",NA(),BZ8)</f>
        <v>76532</v>
      </c>
      <c r="CA6" s="79">
        <f t="shared" ref="CA6:CI6" si="8">IF(CA8="-",NA(),CA8)</f>
        <v>85343</v>
      </c>
      <c r="CB6" s="79">
        <f t="shared" si="8"/>
        <v>87903</v>
      </c>
      <c r="CC6" s="79">
        <f t="shared" si="8"/>
        <v>93946</v>
      </c>
      <c r="CD6" s="79">
        <f t="shared" si="8"/>
        <v>93977</v>
      </c>
      <c r="CE6" s="79">
        <f t="shared" si="8"/>
        <v>48203</v>
      </c>
      <c r="CF6" s="79">
        <f t="shared" si="8"/>
        <v>48921</v>
      </c>
      <c r="CG6" s="79">
        <f t="shared" si="8"/>
        <v>50413</v>
      </c>
      <c r="CH6" s="79">
        <f t="shared" si="8"/>
        <v>50510</v>
      </c>
      <c r="CI6" s="79">
        <f t="shared" si="8"/>
        <v>50958</v>
      </c>
      <c r="CJ6" s="78" t="str">
        <f>IF(CJ8="-","【-】","【"&amp;SUBSTITUTE(TEXT(CJ8,"#,##0"),"-","△")&amp;"】")</f>
        <v>【50,718】</v>
      </c>
      <c r="CK6" s="79">
        <f>IF(CK8="-",NA(),CK8)</f>
        <v>15861</v>
      </c>
      <c r="CL6" s="79">
        <f t="shared" ref="CL6:CT6" si="9">IF(CL8="-",NA(),CL8)</f>
        <v>15903</v>
      </c>
      <c r="CM6" s="79">
        <f t="shared" si="9"/>
        <v>16817</v>
      </c>
      <c r="CN6" s="79">
        <f t="shared" si="9"/>
        <v>18115</v>
      </c>
      <c r="CO6" s="79">
        <f t="shared" si="9"/>
        <v>20022</v>
      </c>
      <c r="CP6" s="79">
        <f t="shared" si="9"/>
        <v>11941</v>
      </c>
      <c r="CQ6" s="79">
        <f t="shared" si="9"/>
        <v>12272</v>
      </c>
      <c r="CR6" s="79">
        <f t="shared" si="9"/>
        <v>13096</v>
      </c>
      <c r="CS6" s="79">
        <f t="shared" si="9"/>
        <v>13552</v>
      </c>
      <c r="CT6" s="79">
        <f t="shared" si="9"/>
        <v>13792</v>
      </c>
      <c r="CU6" s="78" t="str">
        <f>IF(CU8="-","【-】","【"&amp;SUBSTITUTE(TEXT(CU8,"#,##0"),"-","△")&amp;"】")</f>
        <v>【14,202】</v>
      </c>
      <c r="CV6" s="78">
        <f>IF(CV8="-",NA(),CV8)</f>
        <v>59.7</v>
      </c>
      <c r="CW6" s="78">
        <f t="shared" ref="CW6:DE6" si="10">IF(CW8="-",NA(),CW8)</f>
        <v>64.7</v>
      </c>
      <c r="CX6" s="78">
        <f t="shared" si="10"/>
        <v>62.1</v>
      </c>
      <c r="CY6" s="78">
        <f t="shared" si="10"/>
        <v>71.099999999999994</v>
      </c>
      <c r="CZ6" s="78">
        <f t="shared" si="10"/>
        <v>63.5</v>
      </c>
      <c r="DA6" s="78">
        <f t="shared" si="10"/>
        <v>54</v>
      </c>
      <c r="DB6" s="78">
        <f t="shared" si="10"/>
        <v>55.6</v>
      </c>
      <c r="DC6" s="78">
        <f t="shared" si="10"/>
        <v>54.8</v>
      </c>
      <c r="DD6" s="78">
        <f t="shared" si="10"/>
        <v>55.8</v>
      </c>
      <c r="DE6" s="78">
        <f t="shared" si="10"/>
        <v>56.1</v>
      </c>
      <c r="DF6" s="78" t="str">
        <f>IF(DF8="-","【-】","【"&amp;SUBSTITUTE(TEXT(DF8,"#,##0.0"),"-","△")&amp;"】")</f>
        <v>【55.0】</v>
      </c>
      <c r="DG6" s="78">
        <f>IF(DG8="-",NA(),DG8)</f>
        <v>32.6</v>
      </c>
      <c r="DH6" s="78">
        <f t="shared" ref="DH6:DP6" si="11">IF(DH8="-",NA(),DH8)</f>
        <v>31.7</v>
      </c>
      <c r="DI6" s="78">
        <f t="shared" si="11"/>
        <v>31.7</v>
      </c>
      <c r="DJ6" s="78">
        <f t="shared" si="11"/>
        <v>34.9</v>
      </c>
      <c r="DK6" s="78">
        <f t="shared" si="11"/>
        <v>30</v>
      </c>
      <c r="DL6" s="78">
        <f t="shared" si="11"/>
        <v>23.2</v>
      </c>
      <c r="DM6" s="78">
        <f t="shared" si="11"/>
        <v>23.2</v>
      </c>
      <c r="DN6" s="78">
        <f t="shared" si="11"/>
        <v>23.9</v>
      </c>
      <c r="DO6" s="78">
        <f t="shared" si="11"/>
        <v>23.8</v>
      </c>
      <c r="DP6" s="78">
        <f t="shared" si="11"/>
        <v>23.9</v>
      </c>
      <c r="DQ6" s="78" t="str">
        <f>IF(DQ8="-","【-】","【"&amp;SUBSTITUTE(TEXT(DQ8,"#,##0.0"),"-","△")&amp;"】")</f>
        <v>【24.3】</v>
      </c>
      <c r="DR6" s="78">
        <f>IF(DR8="-",NA(),DR8)</f>
        <v>62.2</v>
      </c>
      <c r="DS6" s="78">
        <f t="shared" ref="DS6:EA6" si="12">IF(DS8="-",NA(),DS8)</f>
        <v>65.3</v>
      </c>
      <c r="DT6" s="78">
        <f t="shared" si="12"/>
        <v>81.400000000000006</v>
      </c>
      <c r="DU6" s="78">
        <f t="shared" si="12"/>
        <v>24.5</v>
      </c>
      <c r="DV6" s="78">
        <f t="shared" si="12"/>
        <v>28.1</v>
      </c>
      <c r="DW6" s="78">
        <f t="shared" si="12"/>
        <v>45.8</v>
      </c>
      <c r="DX6" s="78">
        <f t="shared" si="12"/>
        <v>48.9</v>
      </c>
      <c r="DY6" s="78">
        <f t="shared" si="12"/>
        <v>50.3</v>
      </c>
      <c r="DZ6" s="78">
        <f t="shared" si="12"/>
        <v>49.8</v>
      </c>
      <c r="EA6" s="78">
        <f t="shared" si="12"/>
        <v>50.9</v>
      </c>
      <c r="EB6" s="78" t="str">
        <f>IF(EB8="-","【-】","【"&amp;SUBSTITUTE(TEXT(EB8,"#,##0.0"),"-","△")&amp;"】")</f>
        <v>【51.6】</v>
      </c>
      <c r="EC6" s="78">
        <f>IF(EC8="-",NA(),EC8)</f>
        <v>60.8</v>
      </c>
      <c r="ED6" s="78">
        <f t="shared" ref="ED6:EL6" si="13">IF(ED8="-",NA(),ED8)</f>
        <v>66.099999999999994</v>
      </c>
      <c r="EE6" s="78">
        <f t="shared" si="13"/>
        <v>68.400000000000006</v>
      </c>
      <c r="EF6" s="78">
        <f t="shared" si="13"/>
        <v>27.7</v>
      </c>
      <c r="EG6" s="78">
        <f t="shared" si="13"/>
        <v>37.6</v>
      </c>
      <c r="EH6" s="78">
        <f t="shared" si="13"/>
        <v>59.9</v>
      </c>
      <c r="EI6" s="78">
        <f t="shared" si="13"/>
        <v>65.400000000000006</v>
      </c>
      <c r="EJ6" s="78">
        <f t="shared" si="13"/>
        <v>65.7</v>
      </c>
      <c r="EK6" s="78">
        <f t="shared" si="13"/>
        <v>65</v>
      </c>
      <c r="EL6" s="78">
        <f t="shared" si="13"/>
        <v>66.8</v>
      </c>
      <c r="EM6" s="78" t="str">
        <f>IF(EM8="-","【-】","【"&amp;SUBSTITUTE(TEXT(EM8,"#,##0.0"),"-","△")&amp;"】")</f>
        <v>【67.6】</v>
      </c>
      <c r="EN6" s="79">
        <f>IF(EN8="-",NA(),EN8)</f>
        <v>64904880</v>
      </c>
      <c r="EO6" s="79">
        <f t="shared" ref="EO6:EW6" si="14">IF(EO8="-",NA(),EO8)</f>
        <v>65718440</v>
      </c>
      <c r="EP6" s="79">
        <f t="shared" si="14"/>
        <v>54435713</v>
      </c>
      <c r="EQ6" s="79">
        <f t="shared" si="14"/>
        <v>161042756</v>
      </c>
      <c r="ER6" s="79">
        <f t="shared" si="14"/>
        <v>164512532</v>
      </c>
      <c r="ES6" s="79">
        <f t="shared" si="14"/>
        <v>40264615</v>
      </c>
      <c r="ET6" s="79">
        <f t="shared" si="14"/>
        <v>41593368</v>
      </c>
      <c r="EU6" s="79">
        <f t="shared" si="14"/>
        <v>42578034</v>
      </c>
      <c r="EV6" s="79">
        <f t="shared" si="14"/>
        <v>45645830</v>
      </c>
      <c r="EW6" s="79">
        <f t="shared" si="14"/>
        <v>47082778</v>
      </c>
      <c r="EX6" s="79" t="str">
        <f>IF(EX8="-","【-】","【"&amp;SUBSTITUTE(TEXT(EX8,"#,##0"),"-","△")&amp;"】")</f>
        <v>【45,442,498】</v>
      </c>
    </row>
    <row r="7" spans="1:154" s="80" customFormat="1">
      <c r="A7" s="61" t="s">
        <v>140</v>
      </c>
      <c r="B7" s="76">
        <f t="shared" ref="B7:AG7" si="15">B8</f>
        <v>2017</v>
      </c>
      <c r="C7" s="76">
        <f t="shared" si="15"/>
        <v>110001</v>
      </c>
      <c r="D7" s="76">
        <f t="shared" si="15"/>
        <v>46</v>
      </c>
      <c r="E7" s="76">
        <f t="shared" si="15"/>
        <v>6</v>
      </c>
      <c r="F7" s="76">
        <f t="shared" si="15"/>
        <v>0</v>
      </c>
      <c r="G7" s="76">
        <f t="shared" si="15"/>
        <v>3</v>
      </c>
      <c r="H7" s="76"/>
      <c r="I7" s="76"/>
      <c r="J7" s="76"/>
      <c r="K7" s="76" t="str">
        <f t="shared" si="15"/>
        <v>条例全部</v>
      </c>
      <c r="L7" s="76" t="str">
        <f t="shared" si="15"/>
        <v>病院事業</v>
      </c>
      <c r="M7" s="76" t="str">
        <f t="shared" si="15"/>
        <v>一般病院</v>
      </c>
      <c r="N7" s="76" t="str">
        <f>N8</f>
        <v>300床以上～400床未満</v>
      </c>
      <c r="O7" s="76" t="str">
        <f>O8</f>
        <v>自治体職員 学術・研究機関出身</v>
      </c>
      <c r="P7" s="76" t="str">
        <f>P8</f>
        <v>直営</v>
      </c>
      <c r="Q7" s="77">
        <f t="shared" si="15"/>
        <v>21</v>
      </c>
      <c r="R7" s="76" t="str">
        <f t="shared" si="15"/>
        <v>対象</v>
      </c>
      <c r="S7" s="76" t="str">
        <f t="shared" si="15"/>
        <v>透 I 未 訓 ガ</v>
      </c>
      <c r="T7" s="76" t="str">
        <f t="shared" si="15"/>
        <v>救 臨 地</v>
      </c>
      <c r="U7" s="77">
        <f>U8</f>
        <v>7363011</v>
      </c>
      <c r="V7" s="77">
        <f>V8</f>
        <v>66460</v>
      </c>
      <c r="W7" s="76" t="str">
        <f>W8</f>
        <v>非該当</v>
      </c>
      <c r="X7" s="76" t="str">
        <f t="shared" si="15"/>
        <v>７：１</v>
      </c>
      <c r="Y7" s="77">
        <f t="shared" si="15"/>
        <v>316</v>
      </c>
      <c r="Z7" s="77" t="str">
        <f t="shared" si="15"/>
        <v>-</v>
      </c>
      <c r="AA7" s="77" t="str">
        <f t="shared" si="15"/>
        <v>-</v>
      </c>
      <c r="AB7" s="77" t="str">
        <f t="shared" si="15"/>
        <v>-</v>
      </c>
      <c r="AC7" s="77" t="str">
        <f t="shared" si="15"/>
        <v>-</v>
      </c>
      <c r="AD7" s="77">
        <f t="shared" si="15"/>
        <v>316</v>
      </c>
      <c r="AE7" s="77">
        <f t="shared" si="15"/>
        <v>316</v>
      </c>
      <c r="AF7" s="77" t="str">
        <f t="shared" si="15"/>
        <v>-</v>
      </c>
      <c r="AG7" s="77">
        <f t="shared" si="15"/>
        <v>316</v>
      </c>
      <c r="AH7" s="78">
        <f>AH8</f>
        <v>97.9</v>
      </c>
      <c r="AI7" s="78">
        <f t="shared" ref="AI7:AQ7" si="16">AI8</f>
        <v>94.9</v>
      </c>
      <c r="AJ7" s="78">
        <f t="shared" si="16"/>
        <v>96.8</v>
      </c>
      <c r="AK7" s="78">
        <f t="shared" si="16"/>
        <v>82.4</v>
      </c>
      <c r="AL7" s="78">
        <f t="shared" si="16"/>
        <v>82.9</v>
      </c>
      <c r="AM7" s="78">
        <f t="shared" si="16"/>
        <v>99</v>
      </c>
      <c r="AN7" s="78">
        <f t="shared" si="16"/>
        <v>97.7</v>
      </c>
      <c r="AO7" s="78">
        <f t="shared" si="16"/>
        <v>98</v>
      </c>
      <c r="AP7" s="78">
        <f t="shared" si="16"/>
        <v>97.2</v>
      </c>
      <c r="AQ7" s="78">
        <f t="shared" si="16"/>
        <v>97</v>
      </c>
      <c r="AR7" s="78"/>
      <c r="AS7" s="78">
        <f>AS8</f>
        <v>82.1</v>
      </c>
      <c r="AT7" s="78">
        <f t="shared" ref="AT7:BB7" si="17">AT8</f>
        <v>80.5</v>
      </c>
      <c r="AU7" s="78">
        <f t="shared" si="17"/>
        <v>83.9</v>
      </c>
      <c r="AV7" s="78">
        <f t="shared" si="17"/>
        <v>72.400000000000006</v>
      </c>
      <c r="AW7" s="78">
        <f t="shared" si="17"/>
        <v>72.8</v>
      </c>
      <c r="AX7" s="78">
        <f t="shared" si="17"/>
        <v>92.2</v>
      </c>
      <c r="AY7" s="78">
        <f t="shared" si="17"/>
        <v>90.2</v>
      </c>
      <c r="AZ7" s="78">
        <f t="shared" si="17"/>
        <v>91.1</v>
      </c>
      <c r="BA7" s="78">
        <f t="shared" si="17"/>
        <v>90.1</v>
      </c>
      <c r="BB7" s="78">
        <f t="shared" si="17"/>
        <v>89.6</v>
      </c>
      <c r="BC7" s="78"/>
      <c r="BD7" s="78">
        <f>BD8</f>
        <v>0</v>
      </c>
      <c r="BE7" s="78">
        <f t="shared" ref="BE7:BM7" si="18">BE8</f>
        <v>0</v>
      </c>
      <c r="BF7" s="78">
        <f t="shared" si="18"/>
        <v>16.3</v>
      </c>
      <c r="BG7" s="78">
        <f t="shared" si="18"/>
        <v>49.3</v>
      </c>
      <c r="BH7" s="78">
        <f t="shared" si="18"/>
        <v>66</v>
      </c>
      <c r="BI7" s="78">
        <f t="shared" si="18"/>
        <v>85.3</v>
      </c>
      <c r="BJ7" s="78">
        <f t="shared" si="18"/>
        <v>80.7</v>
      </c>
      <c r="BK7" s="78">
        <f t="shared" si="18"/>
        <v>73.099999999999994</v>
      </c>
      <c r="BL7" s="78">
        <f t="shared" si="18"/>
        <v>76.3</v>
      </c>
      <c r="BM7" s="78">
        <f t="shared" si="18"/>
        <v>80.7</v>
      </c>
      <c r="BN7" s="78"/>
      <c r="BO7" s="78">
        <f>BO8</f>
        <v>77</v>
      </c>
      <c r="BP7" s="78">
        <f t="shared" ref="BP7:BX7" si="19">BP8</f>
        <v>75</v>
      </c>
      <c r="BQ7" s="78">
        <f t="shared" si="19"/>
        <v>78.5</v>
      </c>
      <c r="BR7" s="78">
        <f t="shared" si="19"/>
        <v>71.099999999999994</v>
      </c>
      <c r="BS7" s="78">
        <f t="shared" si="19"/>
        <v>81.099999999999994</v>
      </c>
      <c r="BT7" s="78">
        <f t="shared" si="19"/>
        <v>70.5</v>
      </c>
      <c r="BU7" s="78">
        <f t="shared" si="19"/>
        <v>70.599999999999994</v>
      </c>
      <c r="BV7" s="78">
        <f t="shared" si="19"/>
        <v>71.3</v>
      </c>
      <c r="BW7" s="78">
        <f t="shared" si="19"/>
        <v>72.599999999999994</v>
      </c>
      <c r="BX7" s="78">
        <f t="shared" si="19"/>
        <v>73.5</v>
      </c>
      <c r="BY7" s="78"/>
      <c r="BZ7" s="79">
        <f>BZ8</f>
        <v>76532</v>
      </c>
      <c r="CA7" s="79">
        <f t="shared" ref="CA7:CI7" si="20">CA8</f>
        <v>85343</v>
      </c>
      <c r="CB7" s="79">
        <f t="shared" si="20"/>
        <v>87903</v>
      </c>
      <c r="CC7" s="79">
        <f t="shared" si="20"/>
        <v>93946</v>
      </c>
      <c r="CD7" s="79">
        <f t="shared" si="20"/>
        <v>93977</v>
      </c>
      <c r="CE7" s="79">
        <f t="shared" si="20"/>
        <v>48203</v>
      </c>
      <c r="CF7" s="79">
        <f t="shared" si="20"/>
        <v>48921</v>
      </c>
      <c r="CG7" s="79">
        <f t="shared" si="20"/>
        <v>50413</v>
      </c>
      <c r="CH7" s="79">
        <f t="shared" si="20"/>
        <v>50510</v>
      </c>
      <c r="CI7" s="79">
        <f t="shared" si="20"/>
        <v>50958</v>
      </c>
      <c r="CJ7" s="78"/>
      <c r="CK7" s="79">
        <f>CK8</f>
        <v>15861</v>
      </c>
      <c r="CL7" s="79">
        <f t="shared" ref="CL7:CT7" si="21">CL8</f>
        <v>15903</v>
      </c>
      <c r="CM7" s="79">
        <f t="shared" si="21"/>
        <v>16817</v>
      </c>
      <c r="CN7" s="79">
        <f t="shared" si="21"/>
        <v>18115</v>
      </c>
      <c r="CO7" s="79">
        <f t="shared" si="21"/>
        <v>20022</v>
      </c>
      <c r="CP7" s="79">
        <f t="shared" si="21"/>
        <v>11941</v>
      </c>
      <c r="CQ7" s="79">
        <f t="shared" si="21"/>
        <v>12272</v>
      </c>
      <c r="CR7" s="79">
        <f t="shared" si="21"/>
        <v>13096</v>
      </c>
      <c r="CS7" s="79">
        <f t="shared" si="21"/>
        <v>13552</v>
      </c>
      <c r="CT7" s="79">
        <f t="shared" si="21"/>
        <v>13792</v>
      </c>
      <c r="CU7" s="78"/>
      <c r="CV7" s="78">
        <f>CV8</f>
        <v>59.7</v>
      </c>
      <c r="CW7" s="78">
        <f t="shared" ref="CW7:DE7" si="22">CW8</f>
        <v>64.7</v>
      </c>
      <c r="CX7" s="78">
        <f t="shared" si="22"/>
        <v>62.1</v>
      </c>
      <c r="CY7" s="78">
        <f t="shared" si="22"/>
        <v>71.099999999999994</v>
      </c>
      <c r="CZ7" s="78">
        <f t="shared" si="22"/>
        <v>63.5</v>
      </c>
      <c r="DA7" s="78">
        <f t="shared" si="22"/>
        <v>54</v>
      </c>
      <c r="DB7" s="78">
        <f t="shared" si="22"/>
        <v>55.6</v>
      </c>
      <c r="DC7" s="78">
        <f t="shared" si="22"/>
        <v>54.8</v>
      </c>
      <c r="DD7" s="78">
        <f t="shared" si="22"/>
        <v>55.8</v>
      </c>
      <c r="DE7" s="78">
        <f t="shared" si="22"/>
        <v>56.1</v>
      </c>
      <c r="DF7" s="78"/>
      <c r="DG7" s="78">
        <f>DG8</f>
        <v>32.6</v>
      </c>
      <c r="DH7" s="78">
        <f t="shared" ref="DH7:DP7" si="23">DH8</f>
        <v>31.7</v>
      </c>
      <c r="DI7" s="78">
        <f t="shared" si="23"/>
        <v>31.7</v>
      </c>
      <c r="DJ7" s="78">
        <f t="shared" si="23"/>
        <v>34.9</v>
      </c>
      <c r="DK7" s="78">
        <f t="shared" si="23"/>
        <v>30</v>
      </c>
      <c r="DL7" s="78">
        <f t="shared" si="23"/>
        <v>23.2</v>
      </c>
      <c r="DM7" s="78">
        <f t="shared" si="23"/>
        <v>23.2</v>
      </c>
      <c r="DN7" s="78">
        <f t="shared" si="23"/>
        <v>23.9</v>
      </c>
      <c r="DO7" s="78">
        <f t="shared" si="23"/>
        <v>23.8</v>
      </c>
      <c r="DP7" s="78">
        <f t="shared" si="23"/>
        <v>23.9</v>
      </c>
      <c r="DQ7" s="78"/>
      <c r="DR7" s="78">
        <f>DR8</f>
        <v>62.2</v>
      </c>
      <c r="DS7" s="78">
        <f t="shared" ref="DS7:EA7" si="24">DS8</f>
        <v>65.3</v>
      </c>
      <c r="DT7" s="78">
        <f t="shared" si="24"/>
        <v>81.400000000000006</v>
      </c>
      <c r="DU7" s="78">
        <f t="shared" si="24"/>
        <v>24.5</v>
      </c>
      <c r="DV7" s="78">
        <f t="shared" si="24"/>
        <v>28.1</v>
      </c>
      <c r="DW7" s="78">
        <f t="shared" si="24"/>
        <v>45.8</v>
      </c>
      <c r="DX7" s="78">
        <f t="shared" si="24"/>
        <v>48.9</v>
      </c>
      <c r="DY7" s="78">
        <f t="shared" si="24"/>
        <v>50.3</v>
      </c>
      <c r="DZ7" s="78">
        <f t="shared" si="24"/>
        <v>49.8</v>
      </c>
      <c r="EA7" s="78">
        <f t="shared" si="24"/>
        <v>50.9</v>
      </c>
      <c r="EB7" s="78"/>
      <c r="EC7" s="78">
        <f>EC8</f>
        <v>60.8</v>
      </c>
      <c r="ED7" s="78">
        <f t="shared" ref="ED7:EL7" si="25">ED8</f>
        <v>66.099999999999994</v>
      </c>
      <c r="EE7" s="78">
        <f t="shared" si="25"/>
        <v>68.400000000000006</v>
      </c>
      <c r="EF7" s="78">
        <f t="shared" si="25"/>
        <v>27.7</v>
      </c>
      <c r="EG7" s="78">
        <f t="shared" si="25"/>
        <v>37.6</v>
      </c>
      <c r="EH7" s="78">
        <f t="shared" si="25"/>
        <v>59.9</v>
      </c>
      <c r="EI7" s="78">
        <f t="shared" si="25"/>
        <v>65.400000000000006</v>
      </c>
      <c r="EJ7" s="78">
        <f t="shared" si="25"/>
        <v>65.7</v>
      </c>
      <c r="EK7" s="78">
        <f t="shared" si="25"/>
        <v>65</v>
      </c>
      <c r="EL7" s="78">
        <f t="shared" si="25"/>
        <v>66.8</v>
      </c>
      <c r="EM7" s="78"/>
      <c r="EN7" s="79">
        <f>EN8</f>
        <v>64904880</v>
      </c>
      <c r="EO7" s="79">
        <f t="shared" ref="EO7:EW7" si="26">EO8</f>
        <v>65718440</v>
      </c>
      <c r="EP7" s="79">
        <f t="shared" si="26"/>
        <v>54435713</v>
      </c>
      <c r="EQ7" s="79">
        <f t="shared" si="26"/>
        <v>161042756</v>
      </c>
      <c r="ER7" s="79">
        <f t="shared" si="26"/>
        <v>164512532</v>
      </c>
      <c r="ES7" s="79">
        <f t="shared" si="26"/>
        <v>40264615</v>
      </c>
      <c r="ET7" s="79">
        <f t="shared" si="26"/>
        <v>41593368</v>
      </c>
      <c r="EU7" s="79">
        <f t="shared" si="26"/>
        <v>42578034</v>
      </c>
      <c r="EV7" s="79">
        <f t="shared" si="26"/>
        <v>45645830</v>
      </c>
      <c r="EW7" s="79">
        <f t="shared" si="26"/>
        <v>47082778</v>
      </c>
      <c r="EX7" s="79"/>
    </row>
    <row r="8" spans="1:154" s="80" customFormat="1">
      <c r="A8" s="61"/>
      <c r="B8" s="81">
        <v>2017</v>
      </c>
      <c r="C8" s="81">
        <v>110001</v>
      </c>
      <c r="D8" s="81">
        <v>46</v>
      </c>
      <c r="E8" s="81">
        <v>6</v>
      </c>
      <c r="F8" s="81">
        <v>0</v>
      </c>
      <c r="G8" s="81">
        <v>3</v>
      </c>
      <c r="H8" s="81" t="s">
        <v>141</v>
      </c>
      <c r="I8" s="81" t="s">
        <v>141</v>
      </c>
      <c r="J8" s="81" t="s">
        <v>142</v>
      </c>
      <c r="K8" s="81" t="s">
        <v>143</v>
      </c>
      <c r="L8" s="81" t="s">
        <v>144</v>
      </c>
      <c r="M8" s="81" t="s">
        <v>145</v>
      </c>
      <c r="N8" s="81" t="s">
        <v>146</v>
      </c>
      <c r="O8" s="81" t="s">
        <v>147</v>
      </c>
      <c r="P8" s="81" t="s">
        <v>148</v>
      </c>
      <c r="Q8" s="82">
        <v>21</v>
      </c>
      <c r="R8" s="81" t="s">
        <v>149</v>
      </c>
      <c r="S8" s="81" t="s">
        <v>150</v>
      </c>
      <c r="T8" s="81" t="s">
        <v>151</v>
      </c>
      <c r="U8" s="82">
        <v>7363011</v>
      </c>
      <c r="V8" s="82">
        <v>66460</v>
      </c>
      <c r="W8" s="81" t="s">
        <v>152</v>
      </c>
      <c r="X8" s="83" t="s">
        <v>153</v>
      </c>
      <c r="Y8" s="82">
        <v>316</v>
      </c>
      <c r="Z8" s="82" t="s">
        <v>154</v>
      </c>
      <c r="AA8" s="82" t="s">
        <v>154</v>
      </c>
      <c r="AB8" s="82" t="s">
        <v>154</v>
      </c>
      <c r="AC8" s="82" t="s">
        <v>154</v>
      </c>
      <c r="AD8" s="82">
        <v>316</v>
      </c>
      <c r="AE8" s="82">
        <v>316</v>
      </c>
      <c r="AF8" s="82" t="s">
        <v>154</v>
      </c>
      <c r="AG8" s="82">
        <v>316</v>
      </c>
      <c r="AH8" s="84">
        <v>97.9</v>
      </c>
      <c r="AI8" s="84">
        <v>94.9</v>
      </c>
      <c r="AJ8" s="84">
        <v>96.8</v>
      </c>
      <c r="AK8" s="84">
        <v>82.4</v>
      </c>
      <c r="AL8" s="84">
        <v>82.9</v>
      </c>
      <c r="AM8" s="84">
        <v>99</v>
      </c>
      <c r="AN8" s="84">
        <v>97.7</v>
      </c>
      <c r="AO8" s="84">
        <v>98</v>
      </c>
      <c r="AP8" s="84">
        <v>97.2</v>
      </c>
      <c r="AQ8" s="84">
        <v>97</v>
      </c>
      <c r="AR8" s="84">
        <v>98.5</v>
      </c>
      <c r="AS8" s="84">
        <v>82.1</v>
      </c>
      <c r="AT8" s="84">
        <v>80.5</v>
      </c>
      <c r="AU8" s="84">
        <v>83.9</v>
      </c>
      <c r="AV8" s="84">
        <v>72.400000000000006</v>
      </c>
      <c r="AW8" s="84">
        <v>72.8</v>
      </c>
      <c r="AX8" s="84">
        <v>92.2</v>
      </c>
      <c r="AY8" s="84">
        <v>90.2</v>
      </c>
      <c r="AZ8" s="84">
        <v>91.1</v>
      </c>
      <c r="BA8" s="84">
        <v>90.1</v>
      </c>
      <c r="BB8" s="84">
        <v>89.6</v>
      </c>
      <c r="BC8" s="84">
        <v>89.7</v>
      </c>
      <c r="BD8" s="85">
        <v>0</v>
      </c>
      <c r="BE8" s="85">
        <v>0</v>
      </c>
      <c r="BF8" s="85">
        <v>16.3</v>
      </c>
      <c r="BG8" s="85">
        <v>49.3</v>
      </c>
      <c r="BH8" s="85">
        <v>66</v>
      </c>
      <c r="BI8" s="85">
        <v>85.3</v>
      </c>
      <c r="BJ8" s="85">
        <v>80.7</v>
      </c>
      <c r="BK8" s="85">
        <v>73.099999999999994</v>
      </c>
      <c r="BL8" s="85">
        <v>76.3</v>
      </c>
      <c r="BM8" s="85">
        <v>80.7</v>
      </c>
      <c r="BN8" s="85">
        <v>64.7</v>
      </c>
      <c r="BO8" s="84">
        <v>77</v>
      </c>
      <c r="BP8" s="84">
        <v>75</v>
      </c>
      <c r="BQ8" s="84">
        <v>78.5</v>
      </c>
      <c r="BR8" s="84">
        <v>71.099999999999994</v>
      </c>
      <c r="BS8" s="84">
        <v>81.099999999999994</v>
      </c>
      <c r="BT8" s="84">
        <v>70.5</v>
      </c>
      <c r="BU8" s="84">
        <v>70.599999999999994</v>
      </c>
      <c r="BV8" s="84">
        <v>71.3</v>
      </c>
      <c r="BW8" s="84">
        <v>72.599999999999994</v>
      </c>
      <c r="BX8" s="84">
        <v>73.5</v>
      </c>
      <c r="BY8" s="84">
        <v>74.8</v>
      </c>
      <c r="BZ8" s="85">
        <v>76532</v>
      </c>
      <c r="CA8" s="85">
        <v>85343</v>
      </c>
      <c r="CB8" s="85">
        <v>87903</v>
      </c>
      <c r="CC8" s="85">
        <v>93946</v>
      </c>
      <c r="CD8" s="85">
        <v>93977</v>
      </c>
      <c r="CE8" s="85">
        <v>48203</v>
      </c>
      <c r="CF8" s="85">
        <v>48921</v>
      </c>
      <c r="CG8" s="85">
        <v>50413</v>
      </c>
      <c r="CH8" s="85">
        <v>50510</v>
      </c>
      <c r="CI8" s="85">
        <v>50958</v>
      </c>
      <c r="CJ8" s="84">
        <v>50718</v>
      </c>
      <c r="CK8" s="85">
        <v>15861</v>
      </c>
      <c r="CL8" s="85">
        <v>15903</v>
      </c>
      <c r="CM8" s="85">
        <v>16817</v>
      </c>
      <c r="CN8" s="85">
        <v>18115</v>
      </c>
      <c r="CO8" s="85">
        <v>20022</v>
      </c>
      <c r="CP8" s="85">
        <v>11941</v>
      </c>
      <c r="CQ8" s="85">
        <v>12272</v>
      </c>
      <c r="CR8" s="85">
        <v>13096</v>
      </c>
      <c r="CS8" s="85">
        <v>13552</v>
      </c>
      <c r="CT8" s="85">
        <v>13792</v>
      </c>
      <c r="CU8" s="84">
        <v>14202</v>
      </c>
      <c r="CV8" s="85">
        <v>59.7</v>
      </c>
      <c r="CW8" s="85">
        <v>64.7</v>
      </c>
      <c r="CX8" s="85">
        <v>62.1</v>
      </c>
      <c r="CY8" s="85">
        <v>71.099999999999994</v>
      </c>
      <c r="CZ8" s="85">
        <v>63.5</v>
      </c>
      <c r="DA8" s="85">
        <v>54</v>
      </c>
      <c r="DB8" s="85">
        <v>55.6</v>
      </c>
      <c r="DC8" s="85">
        <v>54.8</v>
      </c>
      <c r="DD8" s="85">
        <v>55.8</v>
      </c>
      <c r="DE8" s="85">
        <v>56.1</v>
      </c>
      <c r="DF8" s="85">
        <v>55</v>
      </c>
      <c r="DG8" s="85">
        <v>32.6</v>
      </c>
      <c r="DH8" s="85">
        <v>31.7</v>
      </c>
      <c r="DI8" s="85">
        <v>31.7</v>
      </c>
      <c r="DJ8" s="85">
        <v>34.9</v>
      </c>
      <c r="DK8" s="85">
        <v>30</v>
      </c>
      <c r="DL8" s="85">
        <v>23.2</v>
      </c>
      <c r="DM8" s="85">
        <v>23.2</v>
      </c>
      <c r="DN8" s="85">
        <v>23.9</v>
      </c>
      <c r="DO8" s="85">
        <v>23.8</v>
      </c>
      <c r="DP8" s="85">
        <v>23.9</v>
      </c>
      <c r="DQ8" s="85">
        <v>24.3</v>
      </c>
      <c r="DR8" s="84">
        <v>62.2</v>
      </c>
      <c r="DS8" s="84">
        <v>65.3</v>
      </c>
      <c r="DT8" s="84">
        <v>81.400000000000006</v>
      </c>
      <c r="DU8" s="84">
        <v>24.5</v>
      </c>
      <c r="DV8" s="84">
        <v>28.1</v>
      </c>
      <c r="DW8" s="84">
        <v>45.8</v>
      </c>
      <c r="DX8" s="84">
        <v>48.9</v>
      </c>
      <c r="DY8" s="84">
        <v>50.3</v>
      </c>
      <c r="DZ8" s="84">
        <v>49.8</v>
      </c>
      <c r="EA8" s="84">
        <v>50.9</v>
      </c>
      <c r="EB8" s="84">
        <v>51.6</v>
      </c>
      <c r="EC8" s="84">
        <v>60.8</v>
      </c>
      <c r="ED8" s="84">
        <v>66.099999999999994</v>
      </c>
      <c r="EE8" s="84">
        <v>68.400000000000006</v>
      </c>
      <c r="EF8" s="84">
        <v>27.7</v>
      </c>
      <c r="EG8" s="84">
        <v>37.6</v>
      </c>
      <c r="EH8" s="84">
        <v>59.9</v>
      </c>
      <c r="EI8" s="84">
        <v>65.400000000000006</v>
      </c>
      <c r="EJ8" s="84">
        <v>65.7</v>
      </c>
      <c r="EK8" s="84">
        <v>65</v>
      </c>
      <c r="EL8" s="84">
        <v>66.8</v>
      </c>
      <c r="EM8" s="84">
        <v>67.599999999999994</v>
      </c>
      <c r="EN8" s="85">
        <v>64904880</v>
      </c>
      <c r="EO8" s="85">
        <v>65718440</v>
      </c>
      <c r="EP8" s="85">
        <v>54435713</v>
      </c>
      <c r="EQ8" s="85">
        <v>161042756</v>
      </c>
      <c r="ER8" s="85">
        <v>164512532</v>
      </c>
      <c r="ES8" s="85">
        <v>40264615</v>
      </c>
      <c r="ET8" s="85">
        <v>41593368</v>
      </c>
      <c r="EU8" s="85">
        <v>42578034</v>
      </c>
      <c r="EV8" s="85">
        <v>45645830</v>
      </c>
      <c r="EW8" s="85">
        <v>47082778</v>
      </c>
      <c r="EX8" s="85">
        <v>45442498</v>
      </c>
    </row>
    <row r="9" spans="1:154">
      <c r="N9" s="86"/>
      <c r="P9" s="86"/>
      <c r="S9" s="86"/>
      <c r="T9" s="86"/>
      <c r="U9" s="86"/>
      <c r="W9" s="86"/>
      <c r="X9" s="86"/>
      <c r="Y9" s="86"/>
      <c r="Z9" s="86"/>
      <c r="AA9" s="86"/>
      <c r="AB9" s="86"/>
      <c r="AC9" s="86"/>
      <c r="AD9" s="86"/>
      <c r="AE9" s="86"/>
      <c r="AF9" s="86"/>
      <c r="AG9" s="86"/>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8"/>
      <c r="BS9" s="88"/>
      <c r="BT9" s="87"/>
      <c r="BU9" s="87"/>
      <c r="BV9" s="87"/>
      <c r="BW9" s="87"/>
      <c r="BX9" s="87"/>
      <c r="BY9" s="87"/>
      <c r="BZ9" s="87"/>
      <c r="CA9" s="87"/>
      <c r="CB9" s="87"/>
      <c r="CC9" s="88"/>
      <c r="CD9" s="88"/>
      <c r="CE9" s="87"/>
      <c r="CF9" s="87"/>
      <c r="CG9" s="87"/>
      <c r="CH9" s="87"/>
      <c r="CI9" s="87"/>
      <c r="CJ9" s="87"/>
      <c r="CK9" s="87"/>
      <c r="CL9" s="87"/>
      <c r="CM9" s="87"/>
      <c r="CN9" s="89"/>
      <c r="CO9" s="89"/>
      <c r="CP9" s="87"/>
      <c r="CQ9" s="87"/>
      <c r="CR9" s="87"/>
      <c r="CS9" s="87"/>
      <c r="CT9" s="87"/>
      <c r="CU9" s="87"/>
      <c r="CV9" s="87"/>
      <c r="CW9" s="87"/>
      <c r="CX9" s="87"/>
      <c r="CY9" s="88"/>
      <c r="CZ9" s="88"/>
      <c r="DA9" s="87"/>
      <c r="DB9" s="87"/>
      <c r="DC9" s="87"/>
      <c r="DD9" s="87"/>
      <c r="DE9" s="87"/>
      <c r="DF9" s="87"/>
      <c r="DG9" s="87"/>
      <c r="DH9" s="87"/>
      <c r="DI9" s="87"/>
      <c r="DJ9" s="88"/>
      <c r="DK9" s="88"/>
      <c r="DL9" s="87"/>
      <c r="DM9" s="87"/>
      <c r="DN9" s="87"/>
      <c r="DO9" s="87"/>
      <c r="DP9" s="87"/>
      <c r="DQ9" s="87"/>
      <c r="DR9" s="87"/>
      <c r="DS9" s="87"/>
      <c r="DT9" s="87"/>
      <c r="DU9" s="88"/>
      <c r="DV9" s="88"/>
      <c r="DW9" s="87"/>
      <c r="DX9" s="87"/>
      <c r="DY9" s="87"/>
      <c r="DZ9" s="87"/>
      <c r="EA9" s="87"/>
      <c r="EB9" s="87"/>
      <c r="EC9" s="87"/>
      <c r="ED9" s="87"/>
      <c r="EE9" s="87"/>
      <c r="EF9" s="88"/>
      <c r="EG9" s="88"/>
      <c r="EH9" s="87"/>
      <c r="EI9" s="87"/>
      <c r="EJ9" s="87"/>
      <c r="EK9" s="87"/>
      <c r="EL9" s="87"/>
      <c r="EM9" s="87"/>
      <c r="EN9" s="87"/>
      <c r="EO9" s="87"/>
      <c r="EP9" s="87"/>
      <c r="EQ9" s="87"/>
      <c r="ER9" s="87"/>
      <c r="ES9" s="87"/>
      <c r="ET9" s="87"/>
      <c r="EU9" s="87"/>
      <c r="EV9" s="87"/>
      <c r="EW9" s="87"/>
      <c r="EX9" s="87"/>
    </row>
    <row r="10" spans="1:154">
      <c r="A10" s="90"/>
      <c r="B10" s="90" t="s">
        <v>155</v>
      </c>
      <c r="C10" s="90" t="s">
        <v>156</v>
      </c>
      <c r="D10" s="90" t="s">
        <v>157</v>
      </c>
      <c r="E10" s="90" t="s">
        <v>158</v>
      </c>
      <c r="F10" s="90" t="s">
        <v>159</v>
      </c>
      <c r="N10" s="86"/>
      <c r="P10" s="87"/>
      <c r="S10" s="86"/>
      <c r="T10" s="86"/>
      <c r="U10" s="86"/>
      <c r="W10" s="86"/>
      <c r="X10" s="86"/>
      <c r="Y10" s="86"/>
      <c r="Z10" s="86"/>
      <c r="AA10" s="86"/>
      <c r="AB10" s="86"/>
      <c r="AC10" s="86"/>
      <c r="AD10" s="86"/>
      <c r="AE10" s="86"/>
      <c r="AF10" s="86"/>
      <c r="AG10" s="86"/>
      <c r="AH10" s="87"/>
      <c r="AI10" s="87"/>
      <c r="AJ10" s="87"/>
      <c r="AK10" s="87"/>
      <c r="AL10" s="87"/>
      <c r="AM10" s="87"/>
      <c r="AN10" s="87"/>
      <c r="AO10" s="87"/>
      <c r="AP10" s="87"/>
      <c r="AQ10" s="86"/>
      <c r="AR10" s="87"/>
      <c r="AS10" s="87"/>
      <c r="AT10" s="87"/>
      <c r="AU10" s="87"/>
      <c r="AV10" s="87"/>
      <c r="AW10" s="87"/>
      <c r="AX10" s="87"/>
      <c r="AY10" s="87"/>
      <c r="AZ10" s="87"/>
      <c r="BA10" s="87"/>
      <c r="BB10" s="86"/>
      <c r="BC10" s="87"/>
      <c r="BD10" s="87"/>
      <c r="BE10" s="87"/>
      <c r="BF10" s="87"/>
      <c r="BG10" s="87"/>
      <c r="BH10" s="87"/>
      <c r="BI10" s="87"/>
      <c r="BJ10" s="87"/>
      <c r="BK10" s="87"/>
      <c r="BL10" s="87"/>
      <c r="BM10" s="86"/>
      <c r="BN10" s="86"/>
      <c r="BO10" s="86"/>
      <c r="BP10" s="87"/>
      <c r="BQ10" s="87"/>
      <c r="BR10" s="87"/>
      <c r="BS10" s="87"/>
      <c r="BT10" s="87"/>
      <c r="BU10" s="87"/>
      <c r="BV10" s="87"/>
      <c r="BW10" s="87"/>
      <c r="BX10" s="86"/>
      <c r="BY10" s="87"/>
      <c r="BZ10" s="86"/>
      <c r="CA10" s="87"/>
      <c r="CB10" s="87"/>
      <c r="CC10" s="87"/>
      <c r="CD10" s="87"/>
      <c r="CE10" s="87"/>
      <c r="CF10" s="87"/>
      <c r="CG10" s="87"/>
      <c r="CH10" s="87"/>
      <c r="CI10" s="86"/>
      <c r="CJ10" s="87"/>
      <c r="CK10" s="86"/>
      <c r="CL10" s="87"/>
      <c r="CM10" s="87"/>
      <c r="CN10" s="87"/>
      <c r="CO10" s="87"/>
      <c r="CP10" s="87"/>
      <c r="CQ10" s="87"/>
      <c r="CR10" s="87"/>
      <c r="CS10" s="87"/>
      <c r="CT10" s="86"/>
      <c r="CU10" s="87"/>
      <c r="CV10" s="87"/>
      <c r="CW10" s="87"/>
      <c r="CX10" s="87"/>
      <c r="CY10" s="87"/>
      <c r="CZ10" s="87"/>
      <c r="DA10" s="87"/>
      <c r="DB10" s="87"/>
      <c r="DC10" s="87"/>
      <c r="DD10" s="87"/>
      <c r="DE10" s="86"/>
      <c r="DF10" s="87"/>
      <c r="DG10" s="87"/>
      <c r="DH10" s="87"/>
      <c r="DI10" s="87"/>
      <c r="DJ10" s="87"/>
      <c r="DK10" s="87"/>
      <c r="DL10" s="87"/>
      <c r="DM10" s="87"/>
      <c r="DN10" s="87"/>
      <c r="DO10" s="87"/>
      <c r="DP10" s="86"/>
      <c r="DQ10" s="87"/>
      <c r="DR10" s="87"/>
      <c r="DS10" s="87"/>
      <c r="DT10" s="87"/>
      <c r="DU10" s="87"/>
      <c r="DV10" s="87"/>
      <c r="DW10" s="87"/>
      <c r="DX10" s="87"/>
      <c r="DY10" s="87"/>
      <c r="DZ10" s="87"/>
      <c r="EA10" s="86"/>
      <c r="EB10" s="87"/>
      <c r="EC10" s="87"/>
      <c r="ED10" s="87"/>
      <c r="EE10" s="87"/>
      <c r="EF10" s="87"/>
      <c r="EG10" s="87"/>
      <c r="EH10" s="87"/>
      <c r="EI10" s="87"/>
      <c r="EJ10" s="87"/>
      <c r="EK10" s="87"/>
      <c r="EL10" s="86"/>
      <c r="EM10" s="87"/>
      <c r="EN10" s="87"/>
      <c r="EO10" s="87"/>
      <c r="EP10" s="87"/>
      <c r="EQ10" s="87"/>
      <c r="ER10" s="87"/>
      <c r="ES10" s="87"/>
      <c r="ET10" s="87"/>
      <c r="EU10" s="87"/>
      <c r="EV10" s="87"/>
      <c r="EW10" s="86"/>
      <c r="EX10" s="87"/>
    </row>
    <row r="11" spans="1:154">
      <c r="A11" s="90" t="s">
        <v>160</v>
      </c>
      <c r="B11" s="91">
        <f>DATEVALUE($B$6-4&amp;"年1月1日")</f>
        <v>41275</v>
      </c>
      <c r="C11" s="91">
        <f>DATEVALUE($B$6-3&amp;"年1月1日")</f>
        <v>41640</v>
      </c>
      <c r="D11" s="91">
        <f>DATEVALUE($B$6-2&amp;"年1月1日")</f>
        <v>42005</v>
      </c>
      <c r="E11" s="91">
        <f>DATEVALUE($B$6-1&amp;"年1月1日")</f>
        <v>42370</v>
      </c>
      <c r="F11" s="91">
        <f>DATEVALUE($B$6&amp;"年1月1日")</f>
        <v>42736</v>
      </c>
      <c r="N11" s="86"/>
      <c r="P11" s="86"/>
      <c r="S11" s="86"/>
      <c r="T11" s="86"/>
      <c r="U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7"/>
      <c r="BE11" s="86"/>
      <c r="BF11" s="86"/>
      <c r="BG11" s="86"/>
      <c r="BH11" s="86"/>
      <c r="BI11" s="86"/>
      <c r="BJ11" s="86"/>
      <c r="BK11" s="86"/>
      <c r="BL11" s="86"/>
      <c r="BM11" s="86"/>
      <c r="BN11" s="86"/>
      <c r="BO11" s="87"/>
      <c r="BP11" s="86"/>
      <c r="BQ11" s="86"/>
      <c r="BR11" s="86"/>
      <c r="BS11" s="86"/>
      <c r="BT11" s="86"/>
      <c r="BU11" s="86"/>
      <c r="BV11" s="86"/>
      <c r="BW11" s="86"/>
      <c r="BX11" s="86"/>
      <c r="BY11" s="86"/>
      <c r="BZ11" s="87"/>
      <c r="CA11" s="86"/>
      <c r="CB11" s="86"/>
      <c r="CC11" s="86"/>
      <c r="CD11" s="86"/>
      <c r="CE11" s="86"/>
      <c r="CF11" s="86"/>
      <c r="CG11" s="86"/>
      <c r="CH11" s="86"/>
      <c r="CI11" s="86"/>
      <c r="CJ11" s="86"/>
      <c r="CK11" s="87"/>
      <c r="CL11" s="86"/>
      <c r="CM11" s="86"/>
      <c r="CN11" s="86"/>
      <c r="CO11" s="86"/>
      <c r="CP11" s="86"/>
      <c r="CQ11" s="86"/>
      <c r="CR11" s="86"/>
      <c r="CS11" s="86"/>
      <c r="CT11" s="86"/>
      <c r="CU11" s="86"/>
      <c r="CV11" s="87"/>
      <c r="CW11" s="86"/>
      <c r="CX11" s="86"/>
      <c r="CY11" s="86"/>
      <c r="CZ11" s="86"/>
      <c r="DA11" s="86"/>
      <c r="DB11" s="86"/>
      <c r="DC11" s="86"/>
      <c r="DD11" s="86"/>
      <c r="DE11" s="86"/>
      <c r="DF11" s="86"/>
      <c r="DG11" s="87"/>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row>
    <row r="12" spans="1:154">
      <c r="N12" s="86"/>
      <c r="P12" s="86"/>
      <c r="S12" s="86"/>
      <c r="T12" s="86"/>
      <c r="U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row>
    <row r="13" spans="1:154">
      <c r="N13" s="86"/>
      <c r="P13" s="86"/>
      <c r="S13" s="86"/>
      <c r="T13" s="86"/>
      <c r="U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row>
    <row r="14" spans="1:154">
      <c r="N14" s="86"/>
      <c r="P14" s="86"/>
      <c r="S14" s="86"/>
      <c r="T14" s="86"/>
      <c r="U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row>
    <row r="15" spans="1:154">
      <c r="N15" s="86"/>
      <c r="P15" s="86"/>
      <c r="S15" s="86"/>
      <c r="T15" s="86"/>
      <c r="U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row>
    <row r="16" spans="1:154">
      <c r="N16" s="86"/>
      <c r="P16" s="86"/>
      <c r="S16" s="86"/>
      <c r="T16" s="86"/>
      <c r="U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row>
    <row r="17" spans="14:154">
      <c r="N17" s="86"/>
      <c r="P17" s="86"/>
      <c r="S17" s="86"/>
      <c r="T17" s="86"/>
      <c r="U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row>
    <row r="18" spans="14:154">
      <c r="N18" s="86"/>
      <c r="P18" s="86"/>
      <c r="S18" s="86"/>
      <c r="T18" s="86"/>
      <c r="U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row>
    <row r="19" spans="14:154">
      <c r="N19" s="86"/>
      <c r="P19" s="86"/>
      <c r="S19" s="86"/>
      <c r="T19" s="86"/>
      <c r="U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row>
    <row r="20" spans="14:154">
      <c r="N20" s="86"/>
      <c r="P20" s="86"/>
      <c r="S20" s="86"/>
      <c r="T20" s="86"/>
      <c r="U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2019-02-04T01:44:33Z</cp:lastPrinted>
  <dcterms:created xsi:type="dcterms:W3CDTF">2018-12-07T10:41:17Z</dcterms:created>
  <dcterms:modified xsi:type="dcterms:W3CDTF">2019-02-04T01:44:50Z</dcterms:modified>
  <cp:category/>
  <cp:contentStatus/>
</cp:coreProperties>
</file>