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01030_財政課$\02_室班フォルダ\予算総括・財政改革班\６班\310-公営企業\01公営企業決算状況調査【年度当初依頼】\29年度決算\11 経営比較分析表\H29決算\04 国回答\"/>
    </mc:Choice>
  </mc:AlternateContent>
  <workbookProtection workbookAlgorithmName="SHA-512" workbookHashValue="K17TRxT3TyDasYO9RzszUJJYglFzPyJd7JGBQADxA9SABMgGVycBEMnZ7BcB/CrsMaOZQTmDahYk403r1gCLww==" workbookSaltValue="ZC0D+dJT1j4kM+BYcW3u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<sst xmlns="http://schemas.openxmlformats.org/spreadsheetml/2006/main" count="240" uniqueCount="126">
  <si>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</si>
  <si>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</si>
  <si>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</si>
  <si>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</si>
  <si>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</si>
  <si>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</si>
  <si>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</si>
  <si>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</si>
  <si>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</si>
  <si>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</si>
  <si>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</si>
  <si>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</si>
  <si>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</si>
  <si>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</si>
  <si>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</si>
  <si>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</si>
  <si>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</si>
  <si>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</si>
  <si>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</si>
  <si>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</si>
  <si>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</si>
  <si>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</si>
  <si>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</si>
  <si>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</si>
  <si>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</si>
  <si>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</si>
  <si>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</si>
  <si>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</si>
  <si>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</si>
  <si>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</si>
  <si>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</si>
  <si>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</si>
  <si>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</si>
  <si>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</si>
  <si>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</si>
  <si>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</si>
  <si>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</si>
  <si>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</si>
  <si>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</si>
  <si>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</si>
  <si>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</si>
  <si>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</si>
  <si>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</si>
  <si>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</si>
  <si>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</si>
  <si>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</si>
  <si>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</si>
  <si>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</si>
  <si>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</si>
  <si>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</si>
  <si>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</si>
  <si>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</si>
  <si>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</si>
  <si>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</si>
  <si>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</si>
  <si>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</si>
  <si>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</si>
  <si>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</si>
  <si>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</si>
  <si>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</si>
  <si>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</si>
  <si>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</si>
  <si>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</si>
  <si>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</si>
  <si>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</si>
  <si>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</si>
  <si>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</si>
  <si>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</si>
  <si>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</si>
  <si>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</si>
  <si>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</si>
  <si>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</si>
  <si>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</si>
  <si>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</si>
  <si>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</si>
  <si>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</si>
  <si>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</si>
  <si>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</si>
  <si>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</si>
  <si>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</si>
  <si>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</si>
  <si>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</si>
  <si>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</si>
  <si>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</si>
  <si>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</si>
  <si>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</si>
  <si>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</si>
  <si>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</si>
  <si>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</si>
  <si>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</si>
  <si>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</si>
  <si>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</si>
  <si>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</si>
  <si>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</si>
  <si>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</si>
  <si>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</si>
  <si>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</si>
  <si>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</si>
  <si>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</si>
  <si>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</si>
  <si>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</si>
  <si>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</si>
  <si>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</si>
  <si>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</si>
  <si>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</si>
  <si>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</si>
  <si>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</si>
  <si>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</si>
  <si>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</si>
  <si>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</si>
  <si>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</si>
  <si>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</si>
  <si>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</si>
  <si>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</si>
  <si>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</si>
  <si>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</si>
  <si>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</si>
  <si>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</si>
  <si>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</si>
  <si>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</si>
  <si>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</si>
  <si>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</si>
  <si>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</si>
  <si>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元金償還に充てた一般会計繰入金は収益として算入されていないため、100 ％を下回る推移をしているが、これを勘案した実質的な収支比率は100％となる。
・企業債残高対事業規模比率
　建設事業のピークを過ぎ、企業債残高が緩やかに減少していることから、比率の減少につながっている。
・経費回収率
　流域下水道事業では、下水道使用者へ使用料を徴収せず、市町へ負担を求めているため0％となっている。
・汚水処理原価
　平成19年度以降包括的民間委託を導入するなど、経費の削減に努めている。また有収水量の増加の影響もあり、平均値を下回る原価を安定的に維持している。
・施設利用率・水洗化率
　流域市町の水洗化率は100％に近い数値で推移している。また、有収水量が増加したことにより、施設利用率も増加傾向にある。</t>
    <rPh sb="251" eb="253">
      <t>ユウシュウ</t>
    </rPh>
    <rPh sb="253" eb="255">
      <t>スイリョウ</t>
    </rPh>
    <rPh sb="256" eb="258">
      <t>ゾウカ</t>
    </rPh>
    <rPh sb="259" eb="261">
      <t>エイキョウ</t>
    </rPh>
    <rPh sb="275" eb="278">
      <t>アンテイテキ</t>
    </rPh>
    <rPh sb="279" eb="281">
      <t>イジ</t>
    </rPh>
    <phoneticPr fontId="15"/>
  </si>
  <si>
    <t>　現在、法定耐用年数を経過している管渠が無く、老朽化の進んだ管渠が少ないため平均値より低い値を示している。しかし、今後10年間で耐用年数を経過する管渠が存在することから、劣化している箇所については必要な修繕や老朽化対策を実施していくとともに、中長期的な投資計画等の検討が必要である。</t>
    <phoneticPr fontId="4"/>
  </si>
  <si>
    <t>　収益的収支比率、企業債残高対事業規模比率等の指標から経営状況が悪化している状況はみられないが、耐用年数を経過して老朽化した施設の更新については投資計画等と併せ計画的に行っていく必要がある。
　今後、地方公営企業法を適用するとともに、経営計画の策定等により経営の基盤強化と健全化に努めていく。</t>
    <rPh sb="3" eb="4">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</si>
</sst>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formatCode="#,##0.00;&quot;△&quot;#,##0.00;&quot;-&quot;">
                  <c:v>0.02</c:v>
                </c:pt>
                <c:pt idx="4" formatCode="#,##0.00;&quot;△&quot;#,##0.00;&quot;-&quot;">
                  <c:v>0.06</c:v>
                </c:pt>
              </c:numCache>
            </c:numRef>
          </c:val>
          <c:extLst>
            <c:ext xmlns:c16="http://schemas.microsoft.com/office/drawing/2014/chart" uri="{C3380CC4-5D6E-409C-BE32-E72D297353CC}">
              <c16:uniqueId val="{00000000-5948-47A7-ACB8-746E0BC184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c:ext xmlns:c16="http://schemas.microsoft.com/office/drawing/2014/chart" uri="{C3380CC4-5D6E-409C-BE32-E72D297353CC}">
              <c16:uniqueId val="{00000001-5948-47A7-ACB8-746E0BC184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64.67</c:v>
                </c:pt>
                <c:pt idx="1">
                  <c:v>65.760000000000005</c:v>
                </c:pt>
                <c:pt idx="2">
                  <c:v>66.52</c:v>
                </c:pt>
                <c:pt idx="3">
                  <c:v>66.67</c:v>
                </c:pt>
                <c:pt idx="4">
                  <c:v>50.71</c:v>
                </c:pt>
              </c:numCache>
            </c:numRef>
          </c:val>
          <c:extLst>
            <c:ext xmlns:c16="http://schemas.microsoft.com/office/drawing/2014/chart" uri="{C3380CC4-5D6E-409C-BE32-E72D297353CC}">
              <c16:uniqueId val="{00000000-554F-41DE-9F17-DFACCE62E9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c:ext xmlns:c16="http://schemas.microsoft.com/office/drawing/2014/chart" uri="{C3380CC4-5D6E-409C-BE32-E72D297353CC}">
              <c16:uniqueId val="{00000001-554F-41DE-9F17-DFACCE62E9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94.39</c:v>
                </c:pt>
                <c:pt idx="1">
                  <c:v>94.33</c:v>
                </c:pt>
                <c:pt idx="2">
                  <c:v>95.22</c:v>
                </c:pt>
                <c:pt idx="3">
                  <c:v>93.48</c:v>
                </c:pt>
                <c:pt idx="4">
                  <c:v>93.52</c:v>
                </c:pt>
              </c:numCache>
            </c:numRef>
          </c:val>
          <c:extLst>
            <c:ext xmlns:c16="http://schemas.microsoft.com/office/drawing/2014/chart" uri="{C3380CC4-5D6E-409C-BE32-E72D297353CC}">
              <c16:uniqueId val="{00000000-D758-4502-AD39-1738A8F02E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c:ext xmlns:c16="http://schemas.microsoft.com/office/drawing/2014/chart" uri="{C3380CC4-5D6E-409C-BE32-E72D297353CC}">
              <c16:uniqueId val="{00000001-D758-4502-AD39-1738A8F02E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74.510000000000005</c:v>
                </c:pt>
                <c:pt idx="1">
                  <c:v>86.12</c:v>
                </c:pt>
                <c:pt idx="2">
                  <c:v>93.45</c:v>
                </c:pt>
                <c:pt idx="3">
                  <c:v>95.15</c:v>
                </c:pt>
                <c:pt idx="4">
                  <c:v>90.84</c:v>
                </c:pt>
              </c:numCache>
            </c:numRef>
          </c:val>
          <c:extLst>
            <c:ext xmlns:c16="http://schemas.microsoft.com/office/drawing/2014/chart" uri="{C3380CC4-5D6E-409C-BE32-E72D297353CC}">
              <c16:uniqueId val="{00000000-0DCF-4BC1-8196-0DD8707BF4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F-4BC1-8196-0DD8707BF4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D-466F-8703-A24D33350B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D-466F-8703-A24D33350B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9-4596-B01E-AAD68B8B21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9-4596-B01E-AAD68B8B21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E2-44C6-B90E-2DEEEF10B2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2-44C6-B90E-2DEEEF10B2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E-462F-8EEA-6811E1CFC1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E-462F-8EEA-6811E1CFC1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313.27</c:v>
                </c:pt>
                <c:pt idx="1">
                  <c:v>280.25</c:v>
                </c:pt>
                <c:pt idx="2">
                  <c:v>139.72999999999999</c:v>
                </c:pt>
                <c:pt idx="3">
                  <c:v>135.08000000000001</c:v>
                </c:pt>
                <c:pt idx="4">
                  <c:v>127.78</c:v>
                </c:pt>
              </c:numCache>
            </c:numRef>
          </c:val>
          <c:extLst>
            <c:ext xmlns:c16="http://schemas.microsoft.com/office/drawing/2014/chart" uri="{C3380CC4-5D6E-409C-BE32-E72D297353CC}">
              <c16:uniqueId val="{00000000-FDE0-4311-88F7-2AFA108226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c:ext xmlns:c16="http://schemas.microsoft.com/office/drawing/2014/chart" uri="{C3380CC4-5D6E-409C-BE32-E72D297353CC}">
              <c16:uniqueId val="{00000001-FDE0-4311-88F7-2AFA108226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6E-47D1-A0B2-95E8CED311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6E-47D1-A0B2-95E8CED311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57.12</c:v>
                </c:pt>
                <c:pt idx="1">
                  <c:v>52.58</c:v>
                </c:pt>
                <c:pt idx="2">
                  <c:v>51.26</c:v>
                </c:pt>
                <c:pt idx="3">
                  <c:v>49.4</c:v>
                </c:pt>
                <c:pt idx="4">
                  <c:v>50.93</c:v>
                </c:pt>
              </c:numCache>
            </c:numRef>
          </c:val>
          <c:extLst>
            <c:ext xmlns:c16="http://schemas.microsoft.com/office/drawing/2014/chart" uri="{C3380CC4-5D6E-409C-BE32-E72D297353CC}">
              <c16:uniqueId val="{00000000-113C-4296-8A86-76400235B9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c:ext xmlns:c16="http://schemas.microsoft.com/office/drawing/2014/chart" uri="{C3380CC4-5D6E-409C-BE32-E72D297353CC}">
              <c16:uniqueId val="{00000001-113C-4296-8A86-76400235B9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6298992</v>
      </c>
      <c r="AM8" s="49"/>
      <c r="AN8" s="49"/>
      <c r="AO8" s="49"/>
      <c r="AP8" s="49"/>
      <c r="AQ8" s="49"/>
      <c r="AR8" s="49"/>
      <c r="AS8" s="49"/>
      <c r="AT8" s="44">
        <f>データ!T6</f>
        <v>5157.6099999999997</v>
      </c>
      <c r="AU8" s="44"/>
      <c r="AV8" s="44"/>
      <c r="AW8" s="44"/>
      <c r="AX8" s="44"/>
      <c r="AY8" s="44"/>
      <c r="AZ8" s="44"/>
      <c r="BA8" s="44"/>
      <c r="BB8" s="44">
        <f>データ!U6</f>
        <v>1221.3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63.67</v>
      </c>
      <c r="Q10" s="44"/>
      <c r="R10" s="44"/>
      <c r="S10" s="44"/>
      <c r="T10" s="44"/>
      <c r="U10" s="44"/>
      <c r="V10" s="44"/>
      <c r="W10" s="44">
        <f>データ!Q6</f>
        <v>100</v>
      </c>
      <c r="X10" s="44"/>
      <c r="Y10" s="44"/>
      <c r="Z10" s="44"/>
      <c r="AA10" s="44"/>
      <c r="AB10" s="44"/>
      <c r="AC10" s="44"/>
      <c r="AD10" s="49">
        <f>データ!R6</f>
        <v>0</v>
      </c>
      <c r="AE10" s="49"/>
      <c r="AF10" s="49"/>
      <c r="AG10" s="49"/>
      <c r="AH10" s="49"/>
      <c r="AI10" s="49"/>
      <c r="AJ10" s="49"/>
      <c r="AK10" s="2"/>
      <c r="AL10" s="49">
        <f>データ!V6</f>
        <v>3076559</v>
      </c>
      <c r="AM10" s="49"/>
      <c r="AN10" s="49"/>
      <c r="AO10" s="49"/>
      <c r="AP10" s="49"/>
      <c r="AQ10" s="49"/>
      <c r="AR10" s="49"/>
      <c r="AS10" s="49"/>
      <c r="AT10" s="44">
        <f>データ!W6</f>
        <v>357.62</v>
      </c>
      <c r="AU10" s="44"/>
      <c r="AV10" s="44"/>
      <c r="AW10" s="44"/>
      <c r="AX10" s="44"/>
      <c r="AY10" s="44"/>
      <c r="AZ10" s="44"/>
      <c r="BA10" s="44"/>
      <c r="BB10" s="44">
        <f>データ!X6</f>
        <v>8602.8700000000008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55</v>
      </c>
      <c r="O86" s="25" t="str">
        <f>データ!EO6</f>
        <v>【0.17】</v>
      </c>
    </row>
  </sheetData>
  <sheetProtection algorithmName="SHA-512" hashValue="tZoPfyLpvR7u3sOGZUMqF2BzYWkGEoIAafri/KMFzbqHUuiEfmvxZPI64q8xQylNp+3A0x32QbMVvTgegYy6Mg==" saltValue="T49L4F40E9WyMlKd4m5m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120006</v>
      </c>
      <c r="D6" s="32">
        <f t="shared" si="3"/>
        <v>47</v>
      </c>
      <c r="E6" s="32">
        <f t="shared" si="3"/>
        <v>17</v>
      </c>
      <c r="F6" s="32">
        <f t="shared" si="3"/>
        <v>3</v>
      </c>
      <c r="G6" s="32">
        <f t="shared" si="3"/>
        <v>0</v>
      </c>
      <c r="H6" s="32" t="str">
        <f t="shared" si="3"/>
        <v>千葉県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63.67</v>
      </c>
      <c r="Q6" s="33">
        <f t="shared" si="3"/>
        <v>100</v>
      </c>
      <c r="R6" s="33">
        <f t="shared" si="3"/>
        <v>0</v>
      </c>
      <c r="S6" s="33">
        <f t="shared" si="3"/>
        <v>6298992</v>
      </c>
      <c r="T6" s="33">
        <f t="shared" si="3"/>
        <v>5157.6099999999997</v>
      </c>
      <c r="U6" s="33">
        <f t="shared" si="3"/>
        <v>1221.3</v>
      </c>
      <c r="V6" s="33">
        <f t="shared" si="3"/>
        <v>3076559</v>
      </c>
      <c r="W6" s="33">
        <f t="shared" si="3"/>
        <v>357.62</v>
      </c>
      <c r="X6" s="33">
        <f t="shared" si="3"/>
        <v>8602.8700000000008</v>
      </c>
      <c r="Y6" s="34">
        <f>IF(Y7="",NA(),Y7)</f>
        <v>74.510000000000005</v>
      </c>
      <c r="Z6" s="34">
        <f t="shared" ref="Z6:AH6" si="4">IF(Z7="",NA(),Z7)</f>
        <v>86.12</v>
      </c>
      <c r="AA6" s="34">
        <f t="shared" si="4"/>
        <v>93.45</v>
      </c>
      <c r="AB6" s="34">
        <f t="shared" si="4"/>
        <v>95.15</v>
      </c>
      <c r="AC6" s="34">
        <f t="shared" si="4"/>
        <v>90.84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313.27</v>
      </c>
      <c r="BG6" s="34">
        <f t="shared" ref="BG6:BO6" si="7">IF(BG7="",NA(),BG7)</f>
        <v>280.25</v>
      </c>
      <c r="BH6" s="34">
        <f t="shared" si="7"/>
        <v>139.72999999999999</v>
      </c>
      <c r="BI6" s="34">
        <f t="shared" si="7"/>
        <v>135.08000000000001</v>
      </c>
      <c r="BJ6" s="34">
        <f t="shared" si="7"/>
        <v>127.78</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57.12</v>
      </c>
      <c r="CC6" s="34">
        <f t="shared" ref="CC6:CK6" si="9">IF(CC7="",NA(),CC7)</f>
        <v>52.58</v>
      </c>
      <c r="CD6" s="34">
        <f t="shared" si="9"/>
        <v>51.26</v>
      </c>
      <c r="CE6" s="34">
        <f t="shared" si="9"/>
        <v>49.4</v>
      </c>
      <c r="CF6" s="34">
        <f t="shared" si="9"/>
        <v>50.93</v>
      </c>
      <c r="CG6" s="34">
        <f t="shared" si="9"/>
        <v>61.27</v>
      </c>
      <c r="CH6" s="34">
        <f t="shared" si="9"/>
        <v>66.680000000000007</v>
      </c>
      <c r="CI6" s="34">
        <f t="shared" si="9"/>
        <v>60.18</v>
      </c>
      <c r="CJ6" s="34">
        <f t="shared" si="9"/>
        <v>58.19</v>
      </c>
      <c r="CK6" s="34">
        <f t="shared" si="9"/>
        <v>56.65</v>
      </c>
      <c r="CL6" s="33" t="str">
        <f>IF(CL7="","",IF(CL7="-","【-】","【"&amp;SUBSTITUTE(TEXT(CL7,"#,##0.00"),"-","△")&amp;"】"))</f>
        <v>【57.73】</v>
      </c>
      <c r="CM6" s="34">
        <f>IF(CM7="",NA(),CM7)</f>
        <v>64.67</v>
      </c>
      <c r="CN6" s="34">
        <f t="shared" ref="CN6:CV6" si="10">IF(CN7="",NA(),CN7)</f>
        <v>65.760000000000005</v>
      </c>
      <c r="CO6" s="34">
        <f t="shared" si="10"/>
        <v>66.52</v>
      </c>
      <c r="CP6" s="34">
        <f t="shared" si="10"/>
        <v>66.67</v>
      </c>
      <c r="CQ6" s="34">
        <f t="shared" si="10"/>
        <v>50.71</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94.39</v>
      </c>
      <c r="CY6" s="34">
        <f t="shared" ref="CY6:DG6" si="11">IF(CY7="",NA(),CY7)</f>
        <v>94.33</v>
      </c>
      <c r="CZ6" s="34">
        <f t="shared" si="11"/>
        <v>95.22</v>
      </c>
      <c r="DA6" s="34">
        <f t="shared" si="11"/>
        <v>93.48</v>
      </c>
      <c r="DB6" s="34">
        <f t="shared" si="11"/>
        <v>93.52</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0.01</v>
      </c>
      <c r="EH6" s="34">
        <f t="shared" si="14"/>
        <v>0.02</v>
      </c>
      <c r="EI6" s="34">
        <f t="shared" si="14"/>
        <v>0.06</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120006</v>
      </c>
      <c r="D7" s="36">
        <v>47</v>
      </c>
      <c r="E7" s="36">
        <v>17</v>
      </c>
      <c r="F7" s="36">
        <v>3</v>
      </c>
      <c r="G7" s="36">
        <v>0</v>
      </c>
      <c r="H7" s="36" t="s">
        <v>110</v>
      </c>
      <c r="I7" s="36" t="s">
        <v>111</v>
      </c>
      <c r="J7" s="36" t="s">
        <v>112</v>
      </c>
      <c r="K7" s="36" t="s">
        <v>113</v>
      </c>
      <c r="L7" s="36" t="s">
        <v>114</v>
      </c>
      <c r="M7" s="36" t="s">
        <v>115</v>
      </c>
      <c r="N7" s="37" t="s">
        <v>116</v>
      </c>
      <c r="O7" s="37" t="s">
        <v>117</v>
      </c>
      <c r="P7" s="37">
        <v>63.67</v>
      </c>
      <c r="Q7" s="37">
        <v>100</v>
      </c>
      <c r="R7" s="37">
        <v>0</v>
      </c>
      <c r="S7" s="37">
        <v>6298992</v>
      </c>
      <c r="T7" s="37">
        <v>5157.6099999999997</v>
      </c>
      <c r="U7" s="37">
        <v>1221.3</v>
      </c>
      <c r="V7" s="37">
        <v>3076559</v>
      </c>
      <c r="W7" s="37">
        <v>357.62</v>
      </c>
      <c r="X7" s="37">
        <v>8602.8700000000008</v>
      </c>
      <c r="Y7" s="37">
        <v>74.510000000000005</v>
      </c>
      <c r="Z7" s="37">
        <v>86.12</v>
      </c>
      <c r="AA7" s="37">
        <v>93.45</v>
      </c>
      <c r="AB7" s="37">
        <v>95.15</v>
      </c>
      <c r="AC7" s="37">
        <v>90.84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313.27</v>
      </c>
      <c r="BG7" s="37">
        <v>280.25</v>
      </c>
      <c r="BH7" s="37">
        <v>139.72999999999999</v>
      </c>
      <c r="BI7" s="37">
        <v>135.08000000000001</v>
      </c>
      <c r="BJ7" s="37">
        <v>127.78</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57.12</v>
      </c>
      <c r="CC7" s="37">
        <v>52.58</v>
      </c>
      <c r="CD7" s="37">
        <v>51.26</v>
      </c>
      <c r="CE7" s="37">
        <v>49.4</v>
      </c>
      <c r="CF7" s="37">
        <v>50.93</v>
      </c>
      <c r="CG7" s="37">
        <v>61.27</v>
      </c>
      <c r="CH7" s="37">
        <v>66.680000000000007</v>
      </c>
      <c r="CI7" s="37">
        <v>60.18</v>
      </c>
      <c r="CJ7" s="37">
        <v>58.19</v>
      </c>
      <c r="CK7" s="37">
        <v>56.65</v>
      </c>
      <c r="CL7" s="37">
        <v>57.73</v>
      </c>
      <c r="CM7" s="37">
        <v>64.67</v>
      </c>
      <c r="CN7" s="37">
        <v>65.760000000000005</v>
      </c>
      <c r="CO7" s="37">
        <v>66.52</v>
      </c>
      <c r="CP7" s="37">
        <v>66.67</v>
      </c>
      <c r="CQ7" s="37">
        <v>50.71</v>
      </c>
      <c r="CR7" s="37">
        <v>65.430000000000007</v>
      </c>
      <c r="CS7" s="37">
        <v>64.930000000000007</v>
      </c>
      <c r="CT7" s="37">
        <v>66.02</v>
      </c>
      <c r="CU7" s="37">
        <v>65.900000000000006</v>
      </c>
      <c r="CV7" s="37">
        <v>65.33</v>
      </c>
      <c r="CW7" s="37">
        <v>65.209999999999994</v>
      </c>
      <c r="CX7" s="37">
        <v>94.39</v>
      </c>
      <c r="CY7" s="37">
        <v>94.33</v>
      </c>
      <c r="CZ7" s="37">
        <v>95.22</v>
      </c>
      <c r="DA7" s="37">
        <v>93.48</v>
      </c>
      <c r="DB7" s="37">
        <v>93.52</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0.01</v>
      </c>
      <c r="EH7" s="37">
        <v>0.02</v>
      </c>
      <c r="EI7" s="37">
        <v>0.06</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2019-01-30T07:00:20Z</cp:lastPrinted>
  <dcterms:created xsi:type="dcterms:W3CDTF">2018-12-03T09:09:32Z</dcterms:created>
  <dcterms:modified xsi:type="dcterms:W3CDTF">2019-01-30T07:22:20Z</dcterms:modified>
  <cp:category/>
</cp:coreProperties>
</file>