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Dckisv06\財務経理室共用\03.決算\c：決算状況調査\経営比較分析表\H30(H29分)\回答\"/>
    </mc:Choice>
  </mc:AlternateContent>
  <xr:revisionPtr revIDLastSave="0" documentId="13_ncr:1_{7948CAE4-A31B-41E9-AA23-CFE3966767CB}" xr6:coauthVersionLast="40" xr6:coauthVersionMax="40" xr10:uidLastSave="{00000000-0000-0000-0000-000000000000}"/>
  <workbookProtection workbookAlgorithmName="SHA-512" workbookHashValue="xVZkg1ksR9QmtB5eM3F3jLq4NxNwyoLo1AnXit/YbDrOoy7ARtmGSwYv6xaIkice0WEw8xhxkV6XpiOtLHM9wA==" workbookSaltValue="WFv51/3zd/01SEC9a9ESD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I10" i="4"/>
  <c r="AT8" i="4"/>
  <c r="AL8" i="4"/>
  <c r="P8" i="4"/>
  <c r="I8"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<sst xmlns="http://schemas.openxmlformats.org/spreadsheetml/2006/main" count="235" uniqueCount="119">
  <si>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</si>
  <si>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</si>
  <si>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</si>
  <si>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</si>
  <si>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</si>
  <si>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</si>
  <si>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</si>
  <si>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</si>
  <si>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</si>
  <si>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</si>
  <si>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</si>
  <si>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</si>
  <si>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</si>
  <si>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</si>
  <si>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</si>
  <si>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</si>
  <si>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</si>
  <si>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</si>
  <si>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</si>
  <si>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</si>
  <si>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</si>
  <si>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</si>
  <si>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</si>
  <si>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</si>
  <si>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</si>
  <si>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</si>
  <si>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</si>
  <si>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</si>
  <si>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</si>
  <si>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</si>
  <si>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</si>
  <si>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</si>
  <si>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</si>
  <si>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</si>
  <si>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</si>
  <si>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</si>
  <si>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</si>
  <si>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</si>
  <si>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</si>
  <si>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</si>
  <si>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</si>
  <si>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</si>
  <si>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</si>
  <si>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</si>
  <si>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</si>
  <si>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</si>
  <si>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</si>
  <si>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</si>
  <si>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</si>
  <si>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</si>
  <si>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</si>
  <si>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</si>
  <si>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</si>
  <si>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</si>
  <si>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</si>
  <si>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</si>
  <si>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</si>
  <si>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</si>
  <si>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</si>
  <si>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</si>
  <si>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</si>
  <si>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</si>
  <si>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</si>
  <si>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</si>
  <si>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</si>
  <si>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</si>
  <si>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</si>
  <si>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</si>
  <si>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</si>
  <si>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</si>
  <si>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</si>
  <si>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</si>
  <si>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</si>
  <si>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</si>
  <si>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</si>
  <si>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</si>
  <si>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</si>
  <si>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</si>
  <si>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</si>
  <si>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</si>
  <si>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</si>
  <si>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</si>
  <si>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</si>
  <si>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</si>
  <si>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</si>
  <si>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</si>
  <si>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</si>
  <si>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</si>
  <si>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</si>
  <si>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</si>
  <si>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</si>
  <si>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</si>
  <si>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</si>
  <si>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</si>
  <si>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</si>
  <si>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</si>
  <si>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</si>
  <si>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</si>
  <si>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</si>
  <si>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</si>
  <si>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</si>
  <si>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</si>
  <si>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</si>
  <si>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</si>
  <si>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北千葉広域水道企業団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</si>
  <si>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</si>
  <si>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</si>
  <si>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</si>
  <si>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</si>
  <si>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</si>
  <si>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</si>
  <si>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</si>
  <si>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</si>
  <si>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</si>
  <si>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</si>
  <si>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</si>
  <si>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関する各指標については、類似団体平均値（以下「平均値」という。）との比較や過年度の推移などを踏まえても、概ね良好な水準で推移しており、経営の健全性・効率性は確保できていると考えられる。
　各指標のうち、①～⑦については、平均値や過年度の推移などを踏まえても、良好な水準を確保しており、健全性及び効率性は確保できていると考えられる。
　このほか、⑧有収率については、100％に近い数値を保っていることから、健全性及び効率性は十分確保されているものと考えられる。</t>
    <rPh sb="165" eb="166">
      <t>カンガ</t>
    </rPh>
    <phoneticPr fontId="16"/>
  </si>
  <si>
    <t xml:space="preserve">　企業団の経営状況は、「1.経営の健全性・効率性」の各指標が示すとおり概ね良好な水準で推移してきたものの、今後は「2.老朽化の状況」の各指標が示すとおり、これまで更新時期が到来していなかった管路等の基幹構造物の更新を中長期に亘り計画的に実施していく必要がある。
　それに伴い、今後の財政支出の増加が見込まれるものの、水道用水の安定供給を支える持続可能な財政基盤を確保するため、平成27年度に策定した経営戦略に基づき、効率的な経営の推進のもと、経営の健全性が確保できるように努めていく必要がある。
</t>
    <rPh sb="95" eb="97">
      <t>カンロ</t>
    </rPh>
    <rPh sb="97" eb="98">
      <t>トウ</t>
    </rPh>
    <rPh sb="118" eb="120">
      <t>ジッシ</t>
    </rPh>
    <rPh sb="146" eb="148">
      <t>ゾウカ</t>
    </rPh>
    <rPh sb="188" eb="190">
      <t>ヘイセイ</t>
    </rPh>
    <rPh sb="192" eb="194">
      <t>ネンド</t>
    </rPh>
    <rPh sb="195" eb="197">
      <t>サクテイ</t>
    </rPh>
    <rPh sb="199" eb="201">
      <t>ケイエイ</t>
    </rPh>
    <rPh sb="201" eb="203">
      <t>センリャク</t>
    </rPh>
    <rPh sb="204" eb="205">
      <t>モト</t>
    </rPh>
    <phoneticPr fontId="16"/>
  </si>
  <si>
    <t>　企業団の施設等は、H12年度の創設事業完了後、「更新基本計画」に基づき、機械設備等の更新を順次してきたが、管路等の基幹構造物は更新時期が到来していなかったため、平均値との比較や過年度の推移を踏まえると、老朽化が進行していると考えられる。
　各指標のうち、①有形固定資産減価償却率は、機械設備等は計画的に更新してきたものの、管路等の基幹構造物は更新時期が到来していなかったため、上昇傾向にあり、老朽化が進行していると考えられる。
　次に、②管路経年化率は、導・送水管路を短期間で布設したため、平成26年度から上昇を続け、平均値を大きく上回った。
　また、③管路更新率は、管路経年化率の上昇等を踏まえ、計画的な管路更新に取り組む必要があると考えられる。</t>
    <rPh sb="54" eb="56">
      <t>カンロ</t>
    </rPh>
    <rPh sb="56" eb="57">
      <t>トウ</t>
    </rPh>
    <rPh sb="142" eb="144">
      <t>キカイ</t>
    </rPh>
    <rPh sb="144" eb="146">
      <t>セツビ</t>
    </rPh>
    <rPh sb="146" eb="147">
      <t>トウ</t>
    </rPh>
    <rPh sb="148" eb="150">
      <t>ケイカク</t>
    </rPh>
    <rPh sb="150" eb="151">
      <t>テキ</t>
    </rPh>
    <rPh sb="152" eb="154">
      <t>コウシン</t>
    </rPh>
    <rPh sb="162" eb="164">
      <t>カンロ</t>
    </rPh>
    <rPh sb="164" eb="165">
      <t>トウ</t>
    </rPh>
    <rPh sb="166" eb="168">
      <t>キカン</t>
    </rPh>
    <rPh sb="168" eb="171">
      <t>コウゾウブツ</t>
    </rPh>
    <rPh sb="172" eb="174">
      <t>コウシン</t>
    </rPh>
    <rPh sb="174" eb="176">
      <t>ジキ</t>
    </rPh>
    <rPh sb="177" eb="179">
      <t>トウライ</t>
    </rPh>
    <rPh sb="216" eb="217">
      <t>ツギ</t>
    </rPh>
    <rPh sb="220" eb="222">
      <t>カンロ</t>
    </rPh>
    <rPh sb="222" eb="224">
      <t>ケイネン</t>
    </rPh>
    <rPh sb="228" eb="229">
      <t>ドウ</t>
    </rPh>
    <rPh sb="230" eb="233">
      <t>ソウスイカン</t>
    </rPh>
    <rPh sb="233" eb="234">
      <t>ロ</t>
    </rPh>
    <rPh sb="235" eb="238">
      <t>タンキカン</t>
    </rPh>
    <rPh sb="239" eb="241">
      <t>フセツ</t>
    </rPh>
    <rPh sb="246" eb="248">
      <t>ヘイセイ</t>
    </rPh>
    <rPh sb="250" eb="252">
      <t>ネンド</t>
    </rPh>
    <rPh sb="254" eb="256">
      <t>ジョウショウ</t>
    </rPh>
    <rPh sb="257" eb="258">
      <t>ツヅ</t>
    </rPh>
    <rPh sb="260" eb="263">
      <t>ヘイキンチ</t>
    </rPh>
    <rPh sb="264" eb="265">
      <t>オオ</t>
    </rPh>
    <rPh sb="267" eb="269">
      <t>ウワマワ</t>
    </rPh>
    <rPh sb="319" eb="320">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</si>
</sst>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4DCEE37E-40B8-480C-AAF1-3B77D5AA73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4-4318-9C95-8E01F2CB52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3A34-4318-9C95-8E01F2CB52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72.260000000000005</c:v>
                </c:pt>
                <c:pt idx="1">
                  <c:v>73.59</c:v>
                </c:pt>
                <c:pt idx="2">
                  <c:v>74.540000000000006</c:v>
                </c:pt>
                <c:pt idx="3">
                  <c:v>75.42</c:v>
                </c:pt>
                <c:pt idx="4">
                  <c:v>78.06</c:v>
                </c:pt>
              </c:numCache>
            </c:numRef>
          </c:val>
          <c:extLst>
            <c:ext xmlns:c16="http://schemas.microsoft.com/office/drawing/2014/chart" uri="{C3380CC4-5D6E-409C-BE32-E72D297353CC}">
              <c16:uniqueId val="{00000000-9AEE-4647-A452-426ADC9096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9AEE-4647-A452-426ADC9096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99.05</c:v>
                </c:pt>
                <c:pt idx="1">
                  <c:v>99.04</c:v>
                </c:pt>
                <c:pt idx="2">
                  <c:v>98.73</c:v>
                </c:pt>
                <c:pt idx="3">
                  <c:v>98.78</c:v>
                </c:pt>
                <c:pt idx="4">
                  <c:v>98.47</c:v>
                </c:pt>
              </c:numCache>
            </c:numRef>
          </c:val>
          <c:extLst>
            <c:ext xmlns:c16="http://schemas.microsoft.com/office/drawing/2014/chart" uri="{C3380CC4-5D6E-409C-BE32-E72D297353CC}">
              <c16:uniqueId val="{00000000-AADD-4EF4-AEEF-C891EF8341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AADD-4EF4-AEEF-C891EF8341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132.71</c:v>
                </c:pt>
                <c:pt idx="1">
                  <c:v>136.97999999999999</c:v>
                </c:pt>
                <c:pt idx="2">
                  <c:v>125.47</c:v>
                </c:pt>
                <c:pt idx="3">
                  <c:v>124.24</c:v>
                </c:pt>
                <c:pt idx="4">
                  <c:v>126.85</c:v>
                </c:pt>
              </c:numCache>
            </c:numRef>
          </c:val>
          <c:extLst>
            <c:ext xmlns:c16="http://schemas.microsoft.com/office/drawing/2014/chart" uri="{C3380CC4-5D6E-409C-BE32-E72D297353CC}">
              <c16:uniqueId val="{00000000-3499-43DA-842F-68C8DED2CA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3499-43DA-842F-68C8DED2CA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51.8</c:v>
                </c:pt>
                <c:pt idx="1">
                  <c:v>60.53</c:v>
                </c:pt>
                <c:pt idx="2">
                  <c:v>56.33</c:v>
                </c:pt>
                <c:pt idx="3">
                  <c:v>56.59</c:v>
                </c:pt>
                <c:pt idx="4">
                  <c:v>56.49</c:v>
                </c:pt>
              </c:numCache>
            </c:numRef>
          </c:val>
          <c:extLst>
            <c:ext xmlns:c16="http://schemas.microsoft.com/office/drawing/2014/chart" uri="{C3380CC4-5D6E-409C-BE32-E72D297353CC}">
              <c16:uniqueId val="{00000000-237F-4CFF-8FE1-F6188C4894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237F-4CFF-8FE1-F6188C4894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5.16</c:v>
                </c:pt>
                <c:pt idx="2">
                  <c:v>18.39</c:v>
                </c:pt>
                <c:pt idx="3">
                  <c:v>35.880000000000003</c:v>
                </c:pt>
                <c:pt idx="4">
                  <c:v>52.21</c:v>
                </c:pt>
              </c:numCache>
            </c:numRef>
          </c:val>
          <c:extLst>
            <c:ext xmlns:c16="http://schemas.microsoft.com/office/drawing/2014/chart" uri="{C3380CC4-5D6E-409C-BE32-E72D297353CC}">
              <c16:uniqueId val="{00000000-76FA-4194-A8B2-C94A61E005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76FA-4194-A8B2-C94A61E005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E4-458D-BB53-E9B80749C3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F8E4-458D-BB53-E9B80749C3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224.91</c:v>
                </c:pt>
                <c:pt idx="1">
                  <c:v>212.5</c:v>
                </c:pt>
                <c:pt idx="2">
                  <c:v>358.02</c:v>
                </c:pt>
                <c:pt idx="3">
                  <c:v>244.6</c:v>
                </c:pt>
                <c:pt idx="4">
                  <c:v>271.87</c:v>
                </c:pt>
              </c:numCache>
            </c:numRef>
          </c:val>
          <c:extLst>
            <c:ext xmlns:c16="http://schemas.microsoft.com/office/drawing/2014/chart" uri="{C3380CC4-5D6E-409C-BE32-E72D297353CC}">
              <c16:uniqueId val="{00000000-A006-4843-BE39-CC45DEE004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A006-4843-BE39-CC45DEE004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372.58</c:v>
                </c:pt>
                <c:pt idx="1">
                  <c:v>360.5</c:v>
                </c:pt>
                <c:pt idx="2">
                  <c:v>334.85</c:v>
                </c:pt>
                <c:pt idx="3">
                  <c:v>313.66000000000003</c:v>
                </c:pt>
                <c:pt idx="4">
                  <c:v>292.89999999999998</c:v>
                </c:pt>
              </c:numCache>
            </c:numRef>
          </c:val>
          <c:extLst>
            <c:ext xmlns:c16="http://schemas.microsoft.com/office/drawing/2014/chart" uri="{C3380CC4-5D6E-409C-BE32-E72D297353CC}">
              <c16:uniqueId val="{00000000-FB9A-4DE3-AEB8-AB5078D481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FB9A-4DE3-AEB8-AB5078D481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131.75</c:v>
                </c:pt>
                <c:pt idx="1">
                  <c:v>133.72</c:v>
                </c:pt>
                <c:pt idx="2">
                  <c:v>126.42</c:v>
                </c:pt>
                <c:pt idx="3">
                  <c:v>125.18</c:v>
                </c:pt>
                <c:pt idx="4">
                  <c:v>127.87</c:v>
                </c:pt>
              </c:numCache>
            </c:numRef>
          </c:val>
          <c:extLst>
            <c:ext xmlns:c16="http://schemas.microsoft.com/office/drawing/2014/chart" uri="{C3380CC4-5D6E-409C-BE32-E72D297353CC}">
              <c16:uniqueId val="{00000000-7A76-4686-8AA4-5FC64DADA0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7A76-4686-8AA4-5FC64DADA0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59.31</c:v>
                </c:pt>
                <c:pt idx="1">
                  <c:v>57.53</c:v>
                </c:pt>
                <c:pt idx="2">
                  <c:v>60.34</c:v>
                </c:pt>
                <c:pt idx="3">
                  <c:v>60.31</c:v>
                </c:pt>
                <c:pt idx="4">
                  <c:v>57.45</c:v>
                </c:pt>
              </c:numCache>
            </c:numRef>
          </c:val>
          <c:extLst>
            <c:ext xmlns:c16="http://schemas.microsoft.com/office/drawing/2014/chart" uri="{C3380CC4-5D6E-409C-BE32-E72D297353CC}">
              <c16:uniqueId val="{00000000-75D2-475D-8FD9-452F79CAED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75D2-475D-8FD9-452F79CAED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北千葉広域水道企業団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72.38</v>
      </c>
      <c r="J10" s="67"/>
      <c r="K10" s="67"/>
      <c r="L10" s="67"/>
      <c r="M10" s="67"/>
      <c r="N10" s="67"/>
      <c r="O10" s="68"/>
      <c r="P10" s="69">
        <f>データ!$P$6</f>
        <v>91.04</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4271696</v>
      </c>
      <c r="AM10" s="70"/>
      <c r="AN10" s="70"/>
      <c r="AO10" s="70"/>
      <c r="AP10" s="70"/>
      <c r="AQ10" s="70"/>
      <c r="AR10" s="70"/>
      <c r="AS10" s="70"/>
      <c r="AT10" s="66">
        <f>データ!$V$6</f>
        <v>920.19</v>
      </c>
      <c r="AU10" s="67"/>
      <c r="AV10" s="67"/>
      <c r="AW10" s="67"/>
      <c r="AX10" s="67"/>
      <c r="AY10" s="67"/>
      <c r="AZ10" s="67"/>
      <c r="BA10" s="67"/>
      <c r="BB10" s="69">
        <f>データ!$W$6</f>
        <v>4642.1899999999996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qL3AfC3GOlaza1n5Kyy18a8WF3+c/GSULRbMm4tx8ZuJdDcJeT8dgOTcgZPabptoMvkao3saCTw87zLCloK3RA==" saltValue="64d4g8CRa0GfZxp/g3Ctn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128759</v>
      </c>
      <c r="D6" s="33">
        <f t="shared" si="3"/>
        <v>46</v>
      </c>
      <c r="E6" s="33">
        <f t="shared" si="3"/>
        <v>1</v>
      </c>
      <c r="F6" s="33">
        <f t="shared" si="3"/>
        <v>0</v>
      </c>
      <c r="G6" s="33">
        <f t="shared" si="3"/>
        <v>2</v>
      </c>
      <c r="H6" s="33" t="str">
        <f t="shared" si="3"/>
        <v>千葉県　北千葉広域水道企業団</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72.38</v>
      </c>
      <c r="P6" s="34">
        <f t="shared" si="3"/>
        <v>91.04</v>
      </c>
      <c r="Q6" s="34">
        <f t="shared" si="3"/>
        <v>0</v>
      </c>
      <c r="R6" s="34" t="str">
        <f t="shared" si="3"/>
        <v>-</v>
      </c>
      <c r="S6" s="34" t="str">
        <f t="shared" si="3"/>
        <v>-</v>
      </c>
      <c r="T6" s="34" t="str">
        <f t="shared" si="3"/>
        <v>-</v>
      </c>
      <c r="U6" s="34">
        <f t="shared" si="3"/>
        <v>4271696</v>
      </c>
      <c r="V6" s="34">
        <f t="shared" si="3"/>
        <v>920.19</v>
      </c>
      <c r="W6" s="34">
        <f t="shared" si="3"/>
        <v>4642.1899999999996</v>
      </c>
      <c r="X6" s="35">
        <f>IF(X7="",NA(),X7)</f>
        <v>132.71</v>
      </c>
      <c r="Y6" s="35">
        <f t="shared" ref="Y6:AG6" si="4">IF(Y7="",NA(),Y7)</f>
        <v>136.97999999999999</v>
      </c>
      <c r="Z6" s="35">
        <f t="shared" si="4"/>
        <v>125.47</v>
      </c>
      <c r="AA6" s="35">
        <f t="shared" si="4"/>
        <v>124.24</v>
      </c>
      <c r="AB6" s="35">
        <f t="shared" si="4"/>
        <v>126.85</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224.91</v>
      </c>
      <c r="AU6" s="35">
        <f t="shared" ref="AU6:BC6" si="6">IF(AU7="",NA(),AU7)</f>
        <v>212.5</v>
      </c>
      <c r="AV6" s="35">
        <f t="shared" si="6"/>
        <v>358.02</v>
      </c>
      <c r="AW6" s="35">
        <f t="shared" si="6"/>
        <v>244.6</v>
      </c>
      <c r="AX6" s="35">
        <f t="shared" si="6"/>
        <v>271.87</v>
      </c>
      <c r="AY6" s="35">
        <f t="shared" si="6"/>
        <v>634.53</v>
      </c>
      <c r="AZ6" s="35">
        <f t="shared" si="6"/>
        <v>200.22</v>
      </c>
      <c r="BA6" s="35">
        <f t="shared" si="6"/>
        <v>212.95</v>
      </c>
      <c r="BB6" s="35">
        <f t="shared" si="6"/>
        <v>224.41</v>
      </c>
      <c r="BC6" s="35">
        <f t="shared" si="6"/>
        <v>243.44</v>
      </c>
      <c r="BD6" s="34" t="str">
        <f>IF(BD7="","",IF(BD7="-","【-】","【"&amp;SUBSTITUTE(TEXT(BD7,"#,##0.00"),"-","△")&amp;"】"))</f>
        <v>【243.44】</v>
      </c>
      <c r="BE6" s="35">
        <f>IF(BE7="",NA(),BE7)</f>
        <v>372.58</v>
      </c>
      <c r="BF6" s="35">
        <f t="shared" ref="BF6:BN6" si="7">IF(BF7="",NA(),BF7)</f>
        <v>360.5</v>
      </c>
      <c r="BG6" s="35">
        <f t="shared" si="7"/>
        <v>334.85</v>
      </c>
      <c r="BH6" s="35">
        <f t="shared" si="7"/>
        <v>313.66000000000003</v>
      </c>
      <c r="BI6" s="35">
        <f t="shared" si="7"/>
        <v>292.89999999999998</v>
      </c>
      <c r="BJ6" s="35">
        <f t="shared" si="7"/>
        <v>368.94</v>
      </c>
      <c r="BK6" s="35">
        <f t="shared" si="7"/>
        <v>351.06</v>
      </c>
      <c r="BL6" s="35">
        <f t="shared" si="7"/>
        <v>333.48</v>
      </c>
      <c r="BM6" s="35">
        <f t="shared" si="7"/>
        <v>320.31</v>
      </c>
      <c r="BN6" s="35">
        <f t="shared" si="7"/>
        <v>303.26</v>
      </c>
      <c r="BO6" s="34" t="str">
        <f>IF(BO7="","",IF(BO7="-","【-】","【"&amp;SUBSTITUTE(TEXT(BO7,"#,##0.00"),"-","△")&amp;"】"))</f>
        <v>【303.26】</v>
      </c>
      <c r="BP6" s="35">
        <f>IF(BP7="",NA(),BP7)</f>
        <v>131.75</v>
      </c>
      <c r="BQ6" s="35">
        <f t="shared" ref="BQ6:BY6" si="8">IF(BQ7="",NA(),BQ7)</f>
        <v>133.72</v>
      </c>
      <c r="BR6" s="35">
        <f t="shared" si="8"/>
        <v>126.42</v>
      </c>
      <c r="BS6" s="35">
        <f t="shared" si="8"/>
        <v>125.18</v>
      </c>
      <c r="BT6" s="35">
        <f t="shared" si="8"/>
        <v>127.87</v>
      </c>
      <c r="BU6" s="35">
        <f t="shared" si="8"/>
        <v>111.12</v>
      </c>
      <c r="BV6" s="35">
        <f t="shared" si="8"/>
        <v>112.92</v>
      </c>
      <c r="BW6" s="35">
        <f t="shared" si="8"/>
        <v>112.81</v>
      </c>
      <c r="BX6" s="35">
        <f t="shared" si="8"/>
        <v>113.88</v>
      </c>
      <c r="BY6" s="35">
        <f t="shared" si="8"/>
        <v>114.14</v>
      </c>
      <c r="BZ6" s="34" t="str">
        <f>IF(BZ7="","",IF(BZ7="-","【-】","【"&amp;SUBSTITUTE(TEXT(BZ7,"#,##0.00"),"-","△")&amp;"】"))</f>
        <v>【114.14】</v>
      </c>
      <c r="CA6" s="35">
        <f>IF(CA7="",NA(),CA7)</f>
        <v>59.31</v>
      </c>
      <c r="CB6" s="35">
        <f t="shared" ref="CB6:CJ6" si="9">IF(CB7="",NA(),CB7)</f>
        <v>57.53</v>
      </c>
      <c r="CC6" s="35">
        <f t="shared" si="9"/>
        <v>60.34</v>
      </c>
      <c r="CD6" s="35">
        <f t="shared" si="9"/>
        <v>60.31</v>
      </c>
      <c r="CE6" s="35">
        <f t="shared" si="9"/>
        <v>57.45</v>
      </c>
      <c r="CF6" s="35">
        <f t="shared" si="9"/>
        <v>75.75</v>
      </c>
      <c r="CG6" s="35">
        <f t="shared" si="9"/>
        <v>75.3</v>
      </c>
      <c r="CH6" s="35">
        <f t="shared" si="9"/>
        <v>75.3</v>
      </c>
      <c r="CI6" s="35">
        <f t="shared" si="9"/>
        <v>74.02</v>
      </c>
      <c r="CJ6" s="35">
        <f t="shared" si="9"/>
        <v>73.03</v>
      </c>
      <c r="CK6" s="34" t="str">
        <f>IF(CK7="","",IF(CK7="-","【-】","【"&amp;SUBSTITUTE(TEXT(CK7,"#,##0.00"),"-","△")&amp;"】"))</f>
        <v>【73.03】</v>
      </c>
      <c r="CL6" s="35">
        <f>IF(CL7="",NA(),CL7)</f>
        <v>72.260000000000005</v>
      </c>
      <c r="CM6" s="35">
        <f t="shared" ref="CM6:CU6" si="10">IF(CM7="",NA(),CM7)</f>
        <v>73.59</v>
      </c>
      <c r="CN6" s="35">
        <f t="shared" si="10"/>
        <v>74.540000000000006</v>
      </c>
      <c r="CO6" s="35">
        <f t="shared" si="10"/>
        <v>75.42</v>
      </c>
      <c r="CP6" s="35">
        <f t="shared" si="10"/>
        <v>78.06</v>
      </c>
      <c r="CQ6" s="35">
        <f t="shared" si="10"/>
        <v>64.12</v>
      </c>
      <c r="CR6" s="35">
        <f t="shared" si="10"/>
        <v>62.69</v>
      </c>
      <c r="CS6" s="35">
        <f t="shared" si="10"/>
        <v>61.82</v>
      </c>
      <c r="CT6" s="35">
        <f t="shared" si="10"/>
        <v>61.66</v>
      </c>
      <c r="CU6" s="35">
        <f t="shared" si="10"/>
        <v>62.19</v>
      </c>
      <c r="CV6" s="34" t="str">
        <f>IF(CV7="","",IF(CV7="-","【-】","【"&amp;SUBSTITUTE(TEXT(CV7,"#,##0.00"),"-","△")&amp;"】"))</f>
        <v>【62.19】</v>
      </c>
      <c r="CW6" s="35">
        <f>IF(CW7="",NA(),CW7)</f>
        <v>99.05</v>
      </c>
      <c r="CX6" s="35">
        <f t="shared" ref="CX6:DF6" si="11">IF(CX7="",NA(),CX7)</f>
        <v>99.04</v>
      </c>
      <c r="CY6" s="35">
        <f t="shared" si="11"/>
        <v>98.73</v>
      </c>
      <c r="CZ6" s="35">
        <f t="shared" si="11"/>
        <v>98.78</v>
      </c>
      <c r="DA6" s="35">
        <f t="shared" si="11"/>
        <v>98.47</v>
      </c>
      <c r="DB6" s="35">
        <f t="shared" si="11"/>
        <v>100.12</v>
      </c>
      <c r="DC6" s="35">
        <f t="shared" si="11"/>
        <v>100.12</v>
      </c>
      <c r="DD6" s="35">
        <f t="shared" si="11"/>
        <v>100.03</v>
      </c>
      <c r="DE6" s="35">
        <f t="shared" si="11"/>
        <v>100.05</v>
      </c>
      <c r="DF6" s="35">
        <f t="shared" si="11"/>
        <v>100.05</v>
      </c>
      <c r="DG6" s="34" t="str">
        <f>IF(DG7="","",IF(DG7="-","【-】","【"&amp;SUBSTITUTE(TEXT(DG7,"#,##0.00"),"-","△")&amp;"】"))</f>
        <v>【100.05】</v>
      </c>
      <c r="DH6" s="35">
        <f>IF(DH7="",NA(),DH7)</f>
        <v>51.8</v>
      </c>
      <c r="DI6" s="35">
        <f t="shared" ref="DI6:DQ6" si="12">IF(DI7="",NA(),DI7)</f>
        <v>60.53</v>
      </c>
      <c r="DJ6" s="35">
        <f t="shared" si="12"/>
        <v>56.33</v>
      </c>
      <c r="DK6" s="35">
        <f t="shared" si="12"/>
        <v>56.59</v>
      </c>
      <c r="DL6" s="35">
        <f t="shared" si="12"/>
        <v>56.49</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5">
        <f t="shared" ref="DT6:EB6" si="13">IF(DT7="",NA(),DT7)</f>
        <v>5.16</v>
      </c>
      <c r="DU6" s="35">
        <f t="shared" si="13"/>
        <v>18.39</v>
      </c>
      <c r="DV6" s="35">
        <f t="shared" si="13"/>
        <v>35.880000000000003</v>
      </c>
      <c r="DW6" s="35">
        <f t="shared" si="13"/>
        <v>52.21</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128759</v>
      </c>
      <c r="D7" s="37">
        <v>46</v>
      </c>
      <c r="E7" s="37">
        <v>1</v>
      </c>
      <c r="F7" s="37">
        <v>0</v>
      </c>
      <c r="G7" s="37">
        <v>2</v>
      </c>
      <c r="H7" s="37" t="s">
        <v>104</v>
      </c>
      <c r="I7" s="37" t="s">
        <v>105</v>
      </c>
      <c r="J7" s="37" t="s">
        <v>106</v>
      </c>
      <c r="K7" s="37" t="s">
        <v>107</v>
      </c>
      <c r="L7" s="37" t="s">
        <v>108</v>
      </c>
      <c r="M7" s="37" t="s">
        <v>109</v>
      </c>
      <c r="N7" s="38" t="s">
        <v>110</v>
      </c>
      <c r="O7" s="38">
        <v>72.38</v>
      </c>
      <c r="P7" s="38">
        <v>91.04</v>
      </c>
      <c r="Q7" s="38">
        <v>0</v>
      </c>
      <c r="R7" s="38" t="s">
        <v>110</v>
      </c>
      <c r="S7" s="38" t="s">
        <v>110</v>
      </c>
      <c r="T7" s="38" t="s">
        <v>110</v>
      </c>
      <c r="U7" s="38">
        <v>4271696</v>
      </c>
      <c r="V7" s="38">
        <v>920.19</v>
      </c>
      <c r="W7" s="38">
        <v>4642.1899999999996</v>
      </c>
      <c r="X7" s="38">
        <v>132.71</v>
      </c>
      <c r="Y7" s="38">
        <v>136.97999999999999</v>
      </c>
      <c r="Z7" s="38">
        <v>125.47</v>
      </c>
      <c r="AA7" s="38">
        <v>124.24</v>
      </c>
      <c r="AB7" s="38">
        <v>126.85</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224.91</v>
      </c>
      <c r="AU7" s="38">
        <v>212.5</v>
      </c>
      <c r="AV7" s="38">
        <v>358.02</v>
      </c>
      <c r="AW7" s="38">
        <v>244.6</v>
      </c>
      <c r="AX7" s="38">
        <v>271.87</v>
      </c>
      <c r="AY7" s="38">
        <v>634.53</v>
      </c>
      <c r="AZ7" s="38">
        <v>200.22</v>
      </c>
      <c r="BA7" s="38">
        <v>212.95</v>
      </c>
      <c r="BB7" s="38">
        <v>224.41</v>
      </c>
      <c r="BC7" s="38">
        <v>243.44</v>
      </c>
      <c r="BD7" s="38">
        <v>243.44</v>
      </c>
      <c r="BE7" s="38">
        <v>372.58</v>
      </c>
      <c r="BF7" s="38">
        <v>360.5</v>
      </c>
      <c r="BG7" s="38">
        <v>334.85</v>
      </c>
      <c r="BH7" s="38">
        <v>313.66000000000003</v>
      </c>
      <c r="BI7" s="38">
        <v>292.89999999999998</v>
      </c>
      <c r="BJ7" s="38">
        <v>368.94</v>
      </c>
      <c r="BK7" s="38">
        <v>351.06</v>
      </c>
      <c r="BL7" s="38">
        <v>333.48</v>
      </c>
      <c r="BM7" s="38">
        <v>320.31</v>
      </c>
      <c r="BN7" s="38">
        <v>303.26</v>
      </c>
      <c r="BO7" s="38">
        <v>303.26</v>
      </c>
      <c r="BP7" s="38">
        <v>131.75</v>
      </c>
      <c r="BQ7" s="38">
        <v>133.72</v>
      </c>
      <c r="BR7" s="38">
        <v>126.42</v>
      </c>
      <c r="BS7" s="38">
        <v>125.18</v>
      </c>
      <c r="BT7" s="38">
        <v>127.87</v>
      </c>
      <c r="BU7" s="38">
        <v>111.12</v>
      </c>
      <c r="BV7" s="38">
        <v>112.92</v>
      </c>
      <c r="BW7" s="38">
        <v>112.81</v>
      </c>
      <c r="BX7" s="38">
        <v>113.88</v>
      </c>
      <c r="BY7" s="38">
        <v>114.14</v>
      </c>
      <c r="BZ7" s="38">
        <v>114.14</v>
      </c>
      <c r="CA7" s="38">
        <v>59.31</v>
      </c>
      <c r="CB7" s="38">
        <v>57.53</v>
      </c>
      <c r="CC7" s="38">
        <v>60.34</v>
      </c>
      <c r="CD7" s="38">
        <v>60.31</v>
      </c>
      <c r="CE7" s="38">
        <v>57.45</v>
      </c>
      <c r="CF7" s="38">
        <v>75.75</v>
      </c>
      <c r="CG7" s="38">
        <v>75.3</v>
      </c>
      <c r="CH7" s="38">
        <v>75.3</v>
      </c>
      <c r="CI7" s="38">
        <v>74.02</v>
      </c>
      <c r="CJ7" s="38">
        <v>73.03</v>
      </c>
      <c r="CK7" s="38">
        <v>73.03</v>
      </c>
      <c r="CL7" s="38">
        <v>72.260000000000005</v>
      </c>
      <c r="CM7" s="38">
        <v>73.59</v>
      </c>
      <c r="CN7" s="38">
        <v>74.540000000000006</v>
      </c>
      <c r="CO7" s="38">
        <v>75.42</v>
      </c>
      <c r="CP7" s="38">
        <v>78.06</v>
      </c>
      <c r="CQ7" s="38">
        <v>64.12</v>
      </c>
      <c r="CR7" s="38">
        <v>62.69</v>
      </c>
      <c r="CS7" s="38">
        <v>61.82</v>
      </c>
      <c r="CT7" s="38">
        <v>61.66</v>
      </c>
      <c r="CU7" s="38">
        <v>62.19</v>
      </c>
      <c r="CV7" s="38">
        <v>62.19</v>
      </c>
      <c r="CW7" s="38">
        <v>99.05</v>
      </c>
      <c r="CX7" s="38">
        <v>99.04</v>
      </c>
      <c r="CY7" s="38">
        <v>98.73</v>
      </c>
      <c r="CZ7" s="38">
        <v>98.78</v>
      </c>
      <c r="DA7" s="38">
        <v>98.47</v>
      </c>
      <c r="DB7" s="38">
        <v>100.12</v>
      </c>
      <c r="DC7" s="38">
        <v>100.12</v>
      </c>
      <c r="DD7" s="38">
        <v>100.03</v>
      </c>
      <c r="DE7" s="38">
        <v>100.05</v>
      </c>
      <c r="DF7" s="38">
        <v>100.05</v>
      </c>
      <c r="DG7" s="38">
        <v>100.05</v>
      </c>
      <c r="DH7" s="38">
        <v>51.8</v>
      </c>
      <c r="DI7" s="38">
        <v>60.53</v>
      </c>
      <c r="DJ7" s="38">
        <v>56.33</v>
      </c>
      <c r="DK7" s="38">
        <v>56.59</v>
      </c>
      <c r="DL7" s="38">
        <v>56.49</v>
      </c>
      <c r="DM7" s="38">
        <v>39.81</v>
      </c>
      <c r="DN7" s="38">
        <v>51.44</v>
      </c>
      <c r="DO7" s="38">
        <v>52.4</v>
      </c>
      <c r="DP7" s="38">
        <v>53.56</v>
      </c>
      <c r="DQ7" s="38">
        <v>54.73</v>
      </c>
      <c r="DR7" s="38">
        <v>54.73</v>
      </c>
      <c r="DS7" s="38">
        <v>0</v>
      </c>
      <c r="DT7" s="38">
        <v>5.16</v>
      </c>
      <c r="DU7" s="38">
        <v>18.39</v>
      </c>
      <c r="DV7" s="38">
        <v>35.880000000000003</v>
      </c>
      <c r="DW7" s="38">
        <v>52.21</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2019-01-16T08:02:17Z</cp:lastPrinted>
  <dcterms:created xsi:type="dcterms:W3CDTF">2018-12-03T08:29:44Z</dcterms:created>
  <dcterms:modified xsi:type="dcterms:W3CDTF">2019-01-16T08:04:00Z</dcterms:modified>
  <cp:category/>
</cp:coreProperties>
</file>