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14神奈川　〇\"/>
    </mc:Choice>
  </mc:AlternateContent>
  <workbookProtection workbookAlgorithmName="SHA-512" workbookHashValue="RJqATlLD0dtCym0pckLLzhncEsYcpZmaN1FBKxZjq2tAsRBJ3tkISuZBwPLleA/tOoVP49SMbHUa/nlOnG4VKQ==" workbookSaltValue="jLb4Z22YVQX9w2NZLLmPog==" workbookSpinCount="100000" lockStructure="1"/>
  <bookViews>
    <workbookView xWindow="456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32" i="4" l="1"/>
  <c r="HM78" i="4"/>
  <c r="FL54" i="4"/>
  <c r="MH78" i="4"/>
  <c r="IZ54" i="4"/>
  <c r="IZ32" i="4"/>
  <c r="FL32" i="4"/>
  <c r="CS78" i="4"/>
  <c r="BX54" i="4"/>
  <c r="BX32" i="4"/>
  <c r="MN54" i="4"/>
  <c r="C11" i="5"/>
  <c r="D11" i="5"/>
  <c r="E11" i="5"/>
  <c r="B11" i="5"/>
  <c r="KC78" i="4" l="1"/>
  <c r="HG32" i="4"/>
  <c r="AE54" i="4"/>
  <c r="AE32" i="4"/>
  <c r="FH78" i="4"/>
  <c r="DS54" i="4"/>
  <c r="DS32" i="4"/>
  <c r="AN78" i="4"/>
  <c r="KU54" i="4"/>
  <c r="KU32" i="4"/>
  <c r="HG54" i="4"/>
  <c r="BZ78" i="4"/>
  <c r="BI54" i="4"/>
  <c r="IK32" i="4"/>
  <c r="LY54" i="4"/>
  <c r="LY32" i="4"/>
  <c r="IK54" i="4"/>
  <c r="GT78" i="4"/>
  <c r="EW54" i="4"/>
  <c r="EW32" i="4"/>
  <c r="BI32" i="4"/>
  <c r="LO78" i="4"/>
  <c r="KF54" i="4"/>
  <c r="JJ78" i="4"/>
  <c r="GR54" i="4"/>
  <c r="GR32" i="4"/>
  <c r="DD32" i="4"/>
  <c r="U78" i="4"/>
  <c r="P54" i="4"/>
  <c r="P32" i="4"/>
  <c r="KF32" i="4"/>
  <c r="EO78" i="4"/>
  <c r="DD54" i="4"/>
  <c r="BG78" i="4"/>
  <c r="AT54" i="4"/>
  <c r="AT32" i="4"/>
  <c r="KV78" i="4"/>
  <c r="HV54" i="4"/>
  <c r="HV32" i="4"/>
  <c r="GA78" i="4"/>
  <c r="EH54" i="4"/>
  <c r="EH32" i="4"/>
  <c r="LJ54" i="4"/>
  <c r="LJ32" i="4"/>
</calcChain>
</file>

<file path=xl/sharedStrings.xml><?xml version="1.0" encoding="utf-8"?>
<sst xmlns="http://schemas.openxmlformats.org/spreadsheetml/2006/main" count="288" uniqueCount="155">
  <si>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</si>
  <si>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</si>
  <si>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</si>
  <si>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</si>
  <si>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</si>
  <si>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</si>
  <si>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</si>
  <si>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</si>
  <si>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</si>
  <si>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</si>
  <si>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</si>
  <si>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</si>
  <si>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</si>
  <si>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</si>
  <si>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</si>
  <si>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</si>
  <si>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</si>
  <si>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</si>
  <si>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</si>
  <si>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</si>
  <si>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</si>
  <si>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</si>
  <si>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</si>
  <si>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</si>
  <si>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</si>
  <si>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</si>
  <si>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</si>
  <si>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</si>
  <si>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</si>
  <si>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</si>
  <si>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</si>
  <si>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</si>
  <si>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</si>
  <si>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</si>
  <si>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</si>
  <si>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</si>
  <si>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</si>
  <si>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</si>
  <si>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</si>
  <si>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</si>
  <si>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</si>
  <si>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</si>
  <si>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</si>
  <si>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</si>
  <si>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</si>
  <si>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</si>
  <si>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</si>
  <si>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</si>
  <si>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</si>
  <si>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</si>
  <si>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</si>
  <si>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</si>
  <si>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</si>
  <si>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</si>
  <si>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</si>
  <si>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</si>
  <si>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</si>
  <si>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</si>
  <si>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</si>
  <si>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</si>
  <si>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</si>
  <si>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</si>
  <si>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</si>
  <si>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</si>
  <si>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</si>
  <si>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</si>
  <si>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</si>
  <si>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</si>
  <si>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</si>
  <si>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</si>
  <si>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</si>
  <si>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</si>
  <si>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</si>
  <si>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</si>
  <si>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</si>
  <si>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</si>
  <si>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</si>
  <si>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</si>
  <si>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</si>
  <si>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</si>
  <si>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</si>
  <si>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</si>
  <si>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</si>
  <si>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</si>
  <si>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</si>
  <si>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</si>
  <si>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</si>
  <si>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</si>
  <si>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</si>
  <si>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</si>
  <si>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</si>
  <si>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</si>
  <si>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</si>
  <si>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</si>
  <si>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</si>
  <si>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</si>
  <si>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</si>
  <si>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</si>
  <si>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</si>
  <si>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</si>
  <si>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</si>
  <si>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</si>
  <si>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</si>
  <si>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</si>
  <si>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</si>
  <si>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</si>
  <si>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</si>
  <si>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</si>
  <si>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</si>
  <si>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</si>
  <si>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</si>
  <si>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</si>
  <si>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</si>
  <si>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</si>
  <si>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</si>
  <si>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</si>
  <si>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</si>
  <si>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</si>
  <si>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</si>
  <si>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</si>
  <si>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</si>
  <si>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</si>
  <si>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</si>
  <si>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</si>
  <si>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</si>
  <si>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</si>
  <si>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</si>
  <si>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</si>
  <si>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</si>
  <si>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</si>
  <si>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</si>
  <si>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地方独立行政法人神奈川県立病院機構</t>
  </si>
  <si>
    <t>循環器呼吸器病センター</t>
  </si>
  <si>
    <t>地方独立行政法人</t>
  </si>
  <si>
    <t>病院事業</t>
  </si>
  <si>
    <t>一般病院</t>
  </si>
  <si>
    <t>200床以上～300床未満</t>
  </si>
  <si>
    <t>非設置</t>
  </si>
  <si>
    <t>直営</t>
  </si>
  <si>
    <t>対象</t>
  </si>
  <si>
    <t>ド I 訓 ガ</t>
  </si>
  <si>
    <t>臨 地</t>
  </si>
  <si>
    <t>-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</si>
  <si>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</si>
  <si>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</si>
  <si>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</si>
  <si>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</si>
  <si>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</si>
  <si>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</si>
  <si>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</si>
  <si>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</si>
  <si>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狭心症、心筋梗塞や不整脈等の循環器疾患、肺がんや間質性肺炎、慢性閉塞性肺疾患等の呼吸器疾患について、専門医療機関として、質の高い医療を提供している。
　また、多剤耐性結核対策等の結核医療を継続的に実施し、社会的使命を果たしている。</t>
    <phoneticPr fontId="5"/>
  </si>
  <si>
    <r>
      <t>　</t>
    </r>
    <r>
      <rPr>
        <sz val="11"/>
        <rFont val="ＭＳ ゴシック"/>
        <family val="3"/>
        <charset val="128"/>
      </rPr>
      <t>平成29年度は、肺がん治療について関係機関への広報や、放射線治療を円滑に推進する直通電話の開設などにより、入院患者数や単価が増となり、①経常収支比率、②医業収支比率が改善した。④病床利用率については、職種を横断した会議を設置し、効率的な病床運用を図ったことにより、実患者数が増加し、大幅に向上した。
　⑤入院患者1人1日あたりの収益及び⑥外来患者１人１日あたりの収益は、増加の傾向にある。
　⑦職員給与費対医業収益比率については、給与費は増加しているものの、医業収益の増加がこれを上回り、比率は低下している。⑧材料費対医業収益比率は、高額医薬品の値下げの影響等により低下した。</t>
    </r>
    <rPh sb="1" eb="3">
      <t>ヘイセイ</t>
    </rPh>
    <rPh sb="5" eb="7">
      <t>ネンド</t>
    </rPh>
    <rPh sb="9" eb="10">
      <t>ハイ</t>
    </rPh>
    <rPh sb="12" eb="14">
      <t>チリョウ</t>
    </rPh>
    <rPh sb="18" eb="20">
      <t>カンケイ</t>
    </rPh>
    <rPh sb="20" eb="22">
      <t>キカン</t>
    </rPh>
    <rPh sb="24" eb="26">
      <t>コウホウ</t>
    </rPh>
    <rPh sb="28" eb="30">
      <t>ホウシャ</t>
    </rPh>
    <rPh sb="30" eb="31">
      <t>セン</t>
    </rPh>
    <rPh sb="31" eb="33">
      <t>チリョウ</t>
    </rPh>
    <rPh sb="34" eb="36">
      <t>エンカツ</t>
    </rPh>
    <rPh sb="37" eb="39">
      <t>スイシン</t>
    </rPh>
    <rPh sb="41" eb="43">
      <t>チョクツウ</t>
    </rPh>
    <rPh sb="43" eb="45">
      <t>デンワ</t>
    </rPh>
    <rPh sb="46" eb="48">
      <t>カイセツ</t>
    </rPh>
    <rPh sb="54" eb="56">
      <t>ニュウイン</t>
    </rPh>
    <rPh sb="56" eb="58">
      <t>カンジャ</t>
    </rPh>
    <rPh sb="58" eb="59">
      <t>スウ</t>
    </rPh>
    <rPh sb="60" eb="62">
      <t>タンカ</t>
    </rPh>
    <rPh sb="63" eb="64">
      <t>ゾウ</t>
    </rPh>
    <rPh sb="69" eb="71">
      <t>ケイジョウ</t>
    </rPh>
    <rPh sb="71" eb="73">
      <t>シュウシ</t>
    </rPh>
    <rPh sb="73" eb="75">
      <t>ヒリツ</t>
    </rPh>
    <rPh sb="77" eb="79">
      <t>イギョウ</t>
    </rPh>
    <rPh sb="79" eb="81">
      <t>シュウシ</t>
    </rPh>
    <rPh sb="81" eb="83">
      <t>ヒリツ</t>
    </rPh>
    <rPh sb="84" eb="86">
      <t>カイゼン</t>
    </rPh>
    <rPh sb="101" eb="103">
      <t>ショクシュ</t>
    </rPh>
    <rPh sb="104" eb="106">
      <t>オウダン</t>
    </rPh>
    <rPh sb="108" eb="110">
      <t>カイギ</t>
    </rPh>
    <rPh sb="111" eb="113">
      <t>セッチ</t>
    </rPh>
    <rPh sb="115" eb="118">
      <t>コウリツテキ</t>
    </rPh>
    <rPh sb="119" eb="121">
      <t>ビョウショウ</t>
    </rPh>
    <rPh sb="121" eb="123">
      <t>ウンヨウ</t>
    </rPh>
    <rPh sb="124" eb="125">
      <t>ハカ</t>
    </rPh>
    <rPh sb="133" eb="134">
      <t>ジツ</t>
    </rPh>
    <rPh sb="134" eb="137">
      <t>カンジャスウ</t>
    </rPh>
    <rPh sb="138" eb="140">
      <t>ゾウカ</t>
    </rPh>
    <rPh sb="142" eb="144">
      <t>オオハバ</t>
    </rPh>
    <rPh sb="145" eb="147">
      <t>コウジョウ</t>
    </rPh>
    <rPh sb="167" eb="168">
      <t>オヨ</t>
    </rPh>
    <rPh sb="170" eb="171">
      <t>ガイ</t>
    </rPh>
    <rPh sb="189" eb="191">
      <t>ケイコウ</t>
    </rPh>
    <rPh sb="220" eb="222">
      <t>ゾウカ</t>
    </rPh>
    <rPh sb="230" eb="232">
      <t>イギョウ</t>
    </rPh>
    <rPh sb="232" eb="234">
      <t>シュウエキ</t>
    </rPh>
    <rPh sb="235" eb="237">
      <t>ゾウカ</t>
    </rPh>
    <rPh sb="241" eb="243">
      <t>ウワマワ</t>
    </rPh>
    <rPh sb="245" eb="247">
      <t>ヒリツ</t>
    </rPh>
    <rPh sb="248" eb="250">
      <t>テイカ</t>
    </rPh>
    <rPh sb="268" eb="270">
      <t>コウガク</t>
    </rPh>
    <rPh sb="270" eb="273">
      <t>イヤクヒン</t>
    </rPh>
    <rPh sb="274" eb="276">
      <t>ネサ</t>
    </rPh>
    <rPh sb="278" eb="280">
      <t>エイキョウ</t>
    </rPh>
    <rPh sb="280" eb="281">
      <t>トウ</t>
    </rPh>
    <rPh sb="284" eb="286">
      <t>テイカ</t>
    </rPh>
    <phoneticPr fontId="5"/>
  </si>
  <si>
    <r>
      <t>　平成29年度は、入院患者数や放射線治療の増加に伴い医業収益が増加した。一方で費用面では、医療体制充実のため給与費の増加はあったが、薬品費や診療材料費等の</t>
    </r>
    <r>
      <rPr>
        <sz val="11"/>
        <rFont val="ＭＳ ゴシック"/>
        <family val="3"/>
        <charset val="128"/>
      </rPr>
      <t>減少などにより、</t>
    </r>
    <r>
      <rPr>
        <sz val="11"/>
        <color theme="1"/>
        <rFont val="ＭＳ ゴシック"/>
        <family val="3"/>
        <charset val="128"/>
      </rPr>
      <t>経常収支比率、医業収支比率共に前年度を上回る結果となった。
　引き続き地域の医療機関との連携強化によって、効率的な病床運用を行い、収益の向上に努めていく。</t>
    </r>
    <rPh sb="9" eb="11">
      <t>ニュウイン</t>
    </rPh>
    <rPh sb="11" eb="13">
      <t>カンジャ</t>
    </rPh>
    <rPh sb="13" eb="14">
      <t>スウ</t>
    </rPh>
    <rPh sb="15" eb="17">
      <t>ホウシャ</t>
    </rPh>
    <rPh sb="17" eb="18">
      <t>セン</t>
    </rPh>
    <rPh sb="18" eb="20">
      <t>チリョウ</t>
    </rPh>
    <rPh sb="21" eb="23">
      <t>ゾウカ</t>
    </rPh>
    <rPh sb="24" eb="25">
      <t>トモナ</t>
    </rPh>
    <rPh sb="26" eb="28">
      <t>イギョウ</t>
    </rPh>
    <rPh sb="28" eb="30">
      <t>シュウエキ</t>
    </rPh>
    <rPh sb="39" eb="41">
      <t>ヒヨウ</t>
    </rPh>
    <rPh sb="41" eb="42">
      <t>メン</t>
    </rPh>
    <rPh sb="45" eb="47">
      <t>イリョウ</t>
    </rPh>
    <rPh sb="47" eb="49">
      <t>タイセイ</t>
    </rPh>
    <rPh sb="49" eb="51">
      <t>ジュウジツ</t>
    </rPh>
    <rPh sb="58" eb="60">
      <t>ゾウカ</t>
    </rPh>
    <rPh sb="66" eb="68">
      <t>ヤクヒン</t>
    </rPh>
    <rPh sb="68" eb="69">
      <t>ヒ</t>
    </rPh>
    <rPh sb="70" eb="72">
      <t>シンリョウ</t>
    </rPh>
    <rPh sb="72" eb="75">
      <t>ザイリョウヒ</t>
    </rPh>
    <rPh sb="75" eb="76">
      <t>トウ</t>
    </rPh>
    <rPh sb="77" eb="79">
      <t>ゲンショウ</t>
    </rPh>
    <rPh sb="85" eb="87">
      <t>ケイジョウ</t>
    </rPh>
    <rPh sb="87" eb="89">
      <t>シュウシ</t>
    </rPh>
    <rPh sb="89" eb="91">
      <t>ヒリツ</t>
    </rPh>
    <rPh sb="92" eb="94">
      <t>イギョウ</t>
    </rPh>
    <rPh sb="94" eb="96">
      <t>シュウシ</t>
    </rPh>
    <rPh sb="96" eb="98">
      <t>ヒリツ</t>
    </rPh>
    <rPh sb="98" eb="99">
      <t>トモ</t>
    </rPh>
    <rPh sb="100" eb="102">
      <t>ゼンネン</t>
    </rPh>
    <rPh sb="102" eb="103">
      <t>ド</t>
    </rPh>
    <rPh sb="104" eb="106">
      <t>ウワマワ</t>
    </rPh>
    <phoneticPr fontId="5"/>
  </si>
  <si>
    <t xml:space="preserve">　建物、設備ともに老朽化が進んでおり、①有形固定資産減価償却率、②器械備品減価償却率とも毎年度比率が高まる傾向にあり、平成29年度はいずれも平均値を上回る結果となった。
</t>
    <rPh sb="4" eb="6">
      <t>セツビ</t>
    </rPh>
    <rPh sb="9" eb="12">
      <t>ロウキュウカ</t>
    </rPh>
    <rPh sb="13" eb="14">
      <t>スス</t>
    </rPh>
    <rPh sb="33" eb="35">
      <t>キカイ</t>
    </rPh>
    <rPh sb="44" eb="47">
      <t>マイネンド</t>
    </rPh>
    <rPh sb="47" eb="49">
      <t>ヒリツ</t>
    </rPh>
    <rPh sb="50" eb="51">
      <t>タカ</t>
    </rPh>
    <rPh sb="53" eb="55">
      <t>ケイコウ</t>
    </rPh>
    <rPh sb="70" eb="73">
      <t>ヘイキンチ</t>
    </rPh>
    <rPh sb="74" eb="76">
      <t>ウワマワ</t>
    </rPh>
    <rPh sb="77" eb="79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</si>
</sst>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73.599999999999994</c:v>
                </c:pt>
                <c:pt idx="2">
                  <c:v>74.400000000000006</c:v>
                </c:pt>
                <c:pt idx="3">
                  <c:v>71.099999999999994</c:v>
                </c:pt>
                <c:pt idx="4">
                  <c:v>73.2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6-43CC-9EAB-C1E8BD56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41888"/>
        <c:axId val="24054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69.099999999999994</c:v>
                </c:pt>
                <c:pt idx="2">
                  <c:v>69.8</c:v>
                </c:pt>
                <c:pt idx="3">
                  <c:v>71.2</c:v>
                </c:pt>
                <c:pt idx="4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16-43CC-9EAB-C1E8BD56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1888"/>
        <c:axId val="240546368"/>
      </c:lineChart>
      <c:dateAx>
        <c:axId val="2405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546368"/>
        <c:crosses val="autoZero"/>
        <c:auto val="1"/>
        <c:lblOffset val="100"/>
        <c:baseTimeUnit val="years"/>
      </c:dateAx>
      <c:valAx>
        <c:axId val="24054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54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18672</c:v>
                </c:pt>
                <c:pt idx="1">
                  <c:v>18008</c:v>
                </c:pt>
                <c:pt idx="2">
                  <c:v>18640</c:v>
                </c:pt>
                <c:pt idx="3">
                  <c:v>21341</c:v>
                </c:pt>
                <c:pt idx="4">
                  <c:v>21726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0-4C76-95CA-8BB3BD89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65816"/>
        <c:axId val="38696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11009</c:v>
                </c:pt>
                <c:pt idx="1">
                  <c:v>11173</c:v>
                </c:pt>
                <c:pt idx="2">
                  <c:v>11881</c:v>
                </c:pt>
                <c:pt idx="3">
                  <c:v>12023</c:v>
                </c:pt>
                <c:pt idx="4">
                  <c:v>12309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40-4C76-95CA-8BB3BD89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65816"/>
        <c:axId val="386966208"/>
      </c:lineChart>
      <c:dateAx>
        <c:axId val="38696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66208"/>
        <c:crosses val="autoZero"/>
        <c:auto val="1"/>
        <c:lblOffset val="100"/>
        <c:baseTimeUnit val="years"/>
      </c:dateAx>
      <c:valAx>
        <c:axId val="38696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65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52542</c:v>
                </c:pt>
                <c:pt idx="1">
                  <c:v>51307</c:v>
                </c:pt>
                <c:pt idx="2">
                  <c:v>52718</c:v>
                </c:pt>
                <c:pt idx="3">
                  <c:v>54817</c:v>
                </c:pt>
                <c:pt idx="4">
                  <c:v>55516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3-4E12-AB83-A4356CB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66992"/>
        <c:axId val="386967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43981</c:v>
                </c:pt>
                <c:pt idx="1">
                  <c:v>45099</c:v>
                </c:pt>
                <c:pt idx="2">
                  <c:v>45085</c:v>
                </c:pt>
                <c:pt idx="3">
                  <c:v>44825</c:v>
                </c:pt>
                <c:pt idx="4">
                  <c:v>45494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63-4E12-AB83-A4356CB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66992"/>
        <c:axId val="386967384"/>
      </c:lineChart>
      <c:dateAx>
        <c:axId val="38696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67384"/>
        <c:crosses val="autoZero"/>
        <c:auto val="1"/>
        <c:lblOffset val="100"/>
        <c:baseTimeUnit val="years"/>
      </c:dateAx>
      <c:valAx>
        <c:axId val="38696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6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2-4D2D-A78F-D9C3E9946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56104"/>
        <c:axId val="24065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87.1</c:v>
                </c:pt>
                <c:pt idx="2">
                  <c:v>81.599999999999994</c:v>
                </c:pt>
                <c:pt idx="3">
                  <c:v>84.7</c:v>
                </c:pt>
                <c:pt idx="4">
                  <c:v>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2-4D2D-A78F-D9C3E9946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56104"/>
        <c:axId val="240656488"/>
      </c:lineChart>
      <c:dateAx>
        <c:axId val="24065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656488"/>
        <c:crosses val="autoZero"/>
        <c:auto val="1"/>
        <c:lblOffset val="100"/>
        <c:baseTimeUnit val="years"/>
      </c:dateAx>
      <c:valAx>
        <c:axId val="24065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656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83.9</c:v>
                </c:pt>
                <c:pt idx="2">
                  <c:v>82.7</c:v>
                </c:pt>
                <c:pt idx="3">
                  <c:v>81.400000000000006</c:v>
                </c:pt>
                <c:pt idx="4">
                  <c:v>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6-436F-8ECD-1CA27292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91840"/>
        <c:axId val="2407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88</c:v>
                </c:pt>
                <c:pt idx="2">
                  <c:v>86.2</c:v>
                </c:pt>
                <c:pt idx="3">
                  <c:v>85.7</c:v>
                </c:pt>
                <c:pt idx="4">
                  <c:v>85.9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66-436F-8ECD-1CA27292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91840"/>
        <c:axId val="240792224"/>
      </c:lineChart>
      <c:dateAx>
        <c:axId val="24079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792224"/>
        <c:crosses val="autoZero"/>
        <c:auto val="1"/>
        <c:lblOffset val="100"/>
        <c:baseTimeUnit val="years"/>
      </c:dateAx>
      <c:valAx>
        <c:axId val="2407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79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102.7</c:v>
                </c:pt>
                <c:pt idx="1">
                  <c:v>101.7</c:v>
                </c:pt>
                <c:pt idx="2">
                  <c:v>100</c:v>
                </c:pt>
                <c:pt idx="3">
                  <c:v>96.8</c:v>
                </c:pt>
                <c:pt idx="4">
                  <c:v>100.1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BE-46AA-8252-116B1F83F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3528"/>
        <c:axId val="24076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97.9</c:v>
                </c:pt>
                <c:pt idx="2">
                  <c:v>96.6</c:v>
                </c:pt>
                <c:pt idx="3">
                  <c:v>96.2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BE-46AA-8252-116B1F83F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63528"/>
        <c:axId val="240763912"/>
      </c:lineChart>
      <c:dateAx>
        <c:axId val="240763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763912"/>
        <c:crosses val="autoZero"/>
        <c:auto val="1"/>
        <c:lblOffset val="100"/>
        <c:baseTimeUnit val="years"/>
      </c:dateAx>
      <c:valAx>
        <c:axId val="24076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0763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36.4</c:v>
                </c:pt>
                <c:pt idx="1">
                  <c:v>38.4</c:v>
                </c:pt>
                <c:pt idx="2">
                  <c:v>42.7</c:v>
                </c:pt>
                <c:pt idx="3">
                  <c:v>44.9</c:v>
                </c:pt>
                <c:pt idx="4">
                  <c:v>50.8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F-455F-9A40-C8DF1CE9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98320"/>
        <c:axId val="38649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48.2</c:v>
                </c:pt>
                <c:pt idx="1">
                  <c:v>49.7</c:v>
                </c:pt>
                <c:pt idx="2">
                  <c:v>48.1</c:v>
                </c:pt>
                <c:pt idx="3">
                  <c:v>44.7</c:v>
                </c:pt>
                <c:pt idx="4">
                  <c:v>46.9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7F-455F-9A40-C8DF1CE9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98320"/>
        <c:axId val="386496784"/>
      </c:lineChart>
      <c:dateAx>
        <c:axId val="24079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496784"/>
        <c:crosses val="autoZero"/>
        <c:auto val="1"/>
        <c:lblOffset val="100"/>
        <c:baseTimeUnit val="years"/>
      </c:dateAx>
      <c:valAx>
        <c:axId val="38649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798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52.2</c:v>
                </c:pt>
                <c:pt idx="2">
                  <c:v>58</c:v>
                </c:pt>
                <c:pt idx="3">
                  <c:v>58.4</c:v>
                </c:pt>
                <c:pt idx="4">
                  <c:v>68.2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3-4783-A328-50E10AE1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97960"/>
        <c:axId val="38649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66.900000000000006</c:v>
                </c:pt>
                <c:pt idx="2">
                  <c:v>66.5</c:v>
                </c:pt>
                <c:pt idx="3">
                  <c:v>64.2</c:v>
                </c:pt>
                <c:pt idx="4">
                  <c:v>67.3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73-4783-A328-50E10AE1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7960"/>
        <c:axId val="386498352"/>
      </c:lineChart>
      <c:dateAx>
        <c:axId val="386497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498352"/>
        <c:crosses val="autoZero"/>
        <c:auto val="1"/>
        <c:lblOffset val="100"/>
        <c:baseTimeUnit val="years"/>
      </c:dateAx>
      <c:valAx>
        <c:axId val="38649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497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25585084</c:v>
                </c:pt>
                <c:pt idx="1">
                  <c:v>26519619</c:v>
                </c:pt>
                <c:pt idx="2">
                  <c:v>25871008</c:v>
                </c:pt>
                <c:pt idx="3">
                  <c:v>27147096</c:v>
                </c:pt>
                <c:pt idx="4">
                  <c:v>27544912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E2-4731-A9C3-5856A4A2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99136"/>
        <c:axId val="38696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34106897</c:v>
                </c:pt>
                <c:pt idx="1">
                  <c:v>37367806</c:v>
                </c:pt>
                <c:pt idx="2">
                  <c:v>39301664</c:v>
                </c:pt>
                <c:pt idx="3">
                  <c:v>41260555</c:v>
                </c:pt>
                <c:pt idx="4">
                  <c:v>41975086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E2-4731-A9C3-5856A4A2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9136"/>
        <c:axId val="386964248"/>
      </c:lineChart>
      <c:dateAx>
        <c:axId val="38649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64248"/>
        <c:crosses val="autoZero"/>
        <c:auto val="1"/>
        <c:lblOffset val="100"/>
        <c:baseTimeUnit val="years"/>
      </c:dateAx>
      <c:valAx>
        <c:axId val="38696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49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22.8</c:v>
                </c:pt>
                <c:pt idx="1">
                  <c:v>21.3</c:v>
                </c:pt>
                <c:pt idx="2">
                  <c:v>22.6</c:v>
                </c:pt>
                <c:pt idx="3">
                  <c:v>25.9</c:v>
                </c:pt>
                <c:pt idx="4">
                  <c:v>24.1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07-4825-8474-4329A458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97568"/>
        <c:axId val="38649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21.3</c:v>
                </c:pt>
                <c:pt idx="2">
                  <c:v>22</c:v>
                </c:pt>
                <c:pt idx="3">
                  <c:v>20.9</c:v>
                </c:pt>
                <c:pt idx="4">
                  <c:v>20.7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07-4825-8474-4329A458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7568"/>
        <c:axId val="386496392"/>
      </c:lineChart>
      <c:dateAx>
        <c:axId val="38649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496392"/>
        <c:crosses val="autoZero"/>
        <c:auto val="1"/>
        <c:lblOffset val="100"/>
        <c:baseTimeUnit val="years"/>
      </c:dateAx>
      <c:valAx>
        <c:axId val="38649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49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42.1</c:v>
                </c:pt>
                <c:pt idx="1">
                  <c:v>42.6</c:v>
                </c:pt>
                <c:pt idx="2">
                  <c:v>42.7</c:v>
                </c:pt>
                <c:pt idx="3">
                  <c:v>43.8</c:v>
                </c:pt>
                <c:pt idx="4">
                  <c:v>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2A-429A-AD56-DE7932C8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95608"/>
        <c:axId val="38696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56.5</c:v>
                </c:pt>
                <c:pt idx="1">
                  <c:v>57.6</c:v>
                </c:pt>
                <c:pt idx="2">
                  <c:v>58.3</c:v>
                </c:pt>
                <c:pt idx="3">
                  <c:v>59.7</c:v>
                </c:pt>
                <c:pt idx="4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2A-429A-AD56-DE7932C8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5608"/>
        <c:axId val="386965032"/>
      </c:lineChart>
      <c:dateAx>
        <c:axId val="38649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65032"/>
        <c:crosses val="autoZero"/>
        <c:auto val="1"/>
        <c:lblOffset val="100"/>
        <c:baseTimeUnit val="years"/>
      </c:dateAx>
      <c:valAx>
        <c:axId val="38696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495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6" sqref="B6:FY6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神奈川県地方独立行政法人神奈川県立病院機構　循環器呼吸器病センター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地方独立行政法人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200床以上～300床未満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179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>
        <f>データ!AA6</f>
        <v>60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12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I 訓 ガ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臨 地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239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 t="str">
        <f>データ!U6</f>
        <v>-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26586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１０：１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179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179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151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152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102.7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101.7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100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96.8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100.1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83.8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83.9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82.7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81.400000000000006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81.8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0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2.8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0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0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0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73.599999999999994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73.599999999999994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74.400000000000006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71.099999999999994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73.2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98.1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97.9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96.6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96.2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97.2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89.6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88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86.2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85.7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85.9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103.1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87.1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81.599999999999994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84.7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86.8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69.2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69.099999999999994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69.8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71.2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73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5" t="s">
        <v>39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5"/>
      <c r="CQ36" s="5"/>
      <c r="CR36" s="5"/>
      <c r="CS36" s="125" t="s">
        <v>40</v>
      </c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26"/>
      <c r="GE36" s="26"/>
      <c r="GF36" s="26"/>
      <c r="GG36" s="125" t="s">
        <v>41</v>
      </c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5"/>
      <c r="JS36" s="5"/>
      <c r="JT36" s="5"/>
      <c r="JU36" s="125" t="s">
        <v>42</v>
      </c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5"/>
      <c r="CQ37" s="5"/>
      <c r="CR37" s="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26"/>
      <c r="GE37" s="26"/>
      <c r="GF37" s="26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5"/>
      <c r="JS37" s="5"/>
      <c r="JT37" s="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6" t="s">
        <v>154</v>
      </c>
      <c r="NK49" s="127"/>
      <c r="NL49" s="127"/>
      <c r="NM49" s="127"/>
      <c r="NN49" s="127"/>
      <c r="NO49" s="127"/>
      <c r="NP49" s="127"/>
      <c r="NQ49" s="127"/>
      <c r="NR49" s="127"/>
      <c r="NS49" s="127"/>
      <c r="NT49" s="127"/>
      <c r="NU49" s="127"/>
      <c r="NV49" s="127"/>
      <c r="NW49" s="127"/>
      <c r="NX49" s="128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6"/>
      <c r="NK50" s="127"/>
      <c r="NL50" s="127"/>
      <c r="NM50" s="127"/>
      <c r="NN50" s="127"/>
      <c r="NO50" s="127"/>
      <c r="NP50" s="127"/>
      <c r="NQ50" s="127"/>
      <c r="NR50" s="127"/>
      <c r="NS50" s="127"/>
      <c r="NT50" s="127"/>
      <c r="NU50" s="127"/>
      <c r="NV50" s="127"/>
      <c r="NW50" s="127"/>
      <c r="NX50" s="128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6"/>
      <c r="NK51" s="127"/>
      <c r="NL51" s="127"/>
      <c r="NM51" s="127"/>
      <c r="NN51" s="127"/>
      <c r="NO51" s="127"/>
      <c r="NP51" s="127"/>
      <c r="NQ51" s="127"/>
      <c r="NR51" s="127"/>
      <c r="NS51" s="127"/>
      <c r="NT51" s="127"/>
      <c r="NU51" s="127"/>
      <c r="NV51" s="127"/>
      <c r="NW51" s="127"/>
      <c r="NX51" s="128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6"/>
      <c r="NK52" s="127"/>
      <c r="NL52" s="127"/>
      <c r="NM52" s="127"/>
      <c r="NN52" s="127"/>
      <c r="NO52" s="127"/>
      <c r="NP52" s="127"/>
      <c r="NQ52" s="127"/>
      <c r="NR52" s="127"/>
      <c r="NS52" s="127"/>
      <c r="NT52" s="127"/>
      <c r="NU52" s="127"/>
      <c r="NV52" s="127"/>
      <c r="NW52" s="127"/>
      <c r="NX52" s="128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26"/>
      <c r="NK53" s="127"/>
      <c r="NL53" s="127"/>
      <c r="NM53" s="127"/>
      <c r="NN53" s="127"/>
      <c r="NO53" s="127"/>
      <c r="NP53" s="127"/>
      <c r="NQ53" s="127"/>
      <c r="NR53" s="127"/>
      <c r="NS53" s="127"/>
      <c r="NT53" s="127"/>
      <c r="NU53" s="127"/>
      <c r="NV53" s="127"/>
      <c r="NW53" s="127"/>
      <c r="NX53" s="128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26"/>
      <c r="NK54" s="127"/>
      <c r="NL54" s="127"/>
      <c r="NM54" s="127"/>
      <c r="NN54" s="127"/>
      <c r="NO54" s="127"/>
      <c r="NP54" s="127"/>
      <c r="NQ54" s="127"/>
      <c r="NR54" s="127"/>
      <c r="NS54" s="127"/>
      <c r="NT54" s="127"/>
      <c r="NU54" s="127"/>
      <c r="NV54" s="127"/>
      <c r="NW54" s="127"/>
      <c r="NX54" s="128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2">
        <f>データ!BZ7</f>
        <v>52542</v>
      </c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2">
        <f>データ!CA7</f>
        <v>51307</v>
      </c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4"/>
      <c r="AT55" s="122">
        <f>データ!CB7</f>
        <v>52718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2">
        <f>データ!CC7</f>
        <v>54817</v>
      </c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4"/>
      <c r="BX55" s="122">
        <f>データ!CD7</f>
        <v>55516</v>
      </c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4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2">
        <f>データ!CK7</f>
        <v>18672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データ!CL7</f>
        <v>18008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  <c r="EH55" s="122">
        <f>データ!CM7</f>
        <v>18640</v>
      </c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4"/>
      <c r="EW55" s="122">
        <f>データ!CN7</f>
        <v>21341</v>
      </c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4"/>
      <c r="FL55" s="122">
        <f>データ!CO7</f>
        <v>21726</v>
      </c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4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42.1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42.6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42.7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43.8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43.6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22.8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21.3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22.6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25.9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24.1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26"/>
      <c r="NK55" s="127"/>
      <c r="NL55" s="127"/>
      <c r="NM55" s="127"/>
      <c r="NN55" s="127"/>
      <c r="NO55" s="127"/>
      <c r="NP55" s="127"/>
      <c r="NQ55" s="127"/>
      <c r="NR55" s="127"/>
      <c r="NS55" s="127"/>
      <c r="NT55" s="127"/>
      <c r="NU55" s="127"/>
      <c r="NV55" s="127"/>
      <c r="NW55" s="127"/>
      <c r="NX55" s="128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2">
        <f>データ!CE7</f>
        <v>43981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2">
        <f>データ!CF7</f>
        <v>45099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4"/>
      <c r="AT56" s="122">
        <f>データ!CG7</f>
        <v>45085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4"/>
      <c r="BI56" s="122">
        <f>データ!CH7</f>
        <v>44825</v>
      </c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4"/>
      <c r="BX56" s="122">
        <f>データ!CI7</f>
        <v>45494</v>
      </c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4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2">
        <f>データ!CP7</f>
        <v>11009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f>データ!CQ7</f>
        <v>11173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  <c r="EH56" s="122">
        <f>データ!CR7</f>
        <v>11881</v>
      </c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4"/>
      <c r="EW56" s="122">
        <f>データ!CS7</f>
        <v>12023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4"/>
      <c r="FL56" s="122">
        <f>データ!CT7</f>
        <v>12309</v>
      </c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4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56.5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57.6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58.3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59.7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59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22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21.3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22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20.9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20.7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26"/>
      <c r="NK56" s="127"/>
      <c r="NL56" s="127"/>
      <c r="NM56" s="127"/>
      <c r="NN56" s="127"/>
      <c r="NO56" s="127"/>
      <c r="NP56" s="127"/>
      <c r="NQ56" s="127"/>
      <c r="NR56" s="127"/>
      <c r="NS56" s="127"/>
      <c r="NT56" s="127"/>
      <c r="NU56" s="127"/>
      <c r="NV56" s="127"/>
      <c r="NW56" s="127"/>
      <c r="NX56" s="128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6"/>
      <c r="NK57" s="127"/>
      <c r="NL57" s="127"/>
      <c r="NM57" s="127"/>
      <c r="NN57" s="127"/>
      <c r="NO57" s="127"/>
      <c r="NP57" s="127"/>
      <c r="NQ57" s="127"/>
      <c r="NR57" s="127"/>
      <c r="NS57" s="127"/>
      <c r="NT57" s="127"/>
      <c r="NU57" s="127"/>
      <c r="NV57" s="127"/>
      <c r="NW57" s="127"/>
      <c r="NX57" s="128"/>
    </row>
    <row r="58" spans="1:388" ht="13.5" customHeight="1">
      <c r="A58" s="2"/>
      <c r="B58" s="25"/>
      <c r="C58" s="26"/>
      <c r="D58" s="5"/>
      <c r="E58" s="125" t="s">
        <v>44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5"/>
      <c r="CQ58" s="5"/>
      <c r="CR58" s="5"/>
      <c r="CS58" s="125" t="s">
        <v>45</v>
      </c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26"/>
      <c r="GE58" s="26"/>
      <c r="GF58" s="26"/>
      <c r="GG58" s="125" t="s">
        <v>46</v>
      </c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5"/>
      <c r="JS58" s="5"/>
      <c r="JT58" s="5"/>
      <c r="JU58" s="125" t="s">
        <v>47</v>
      </c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  <c r="NA58" s="125"/>
      <c r="NB58" s="125"/>
      <c r="NC58" s="125"/>
      <c r="ND58" s="125"/>
      <c r="NE58" s="26"/>
      <c r="NF58" s="26"/>
      <c r="NG58" s="26"/>
      <c r="NH58" s="27"/>
      <c r="NI58" s="2"/>
      <c r="NJ58" s="126"/>
      <c r="NK58" s="127"/>
      <c r="NL58" s="127"/>
      <c r="NM58" s="127"/>
      <c r="NN58" s="127"/>
      <c r="NO58" s="127"/>
      <c r="NP58" s="127"/>
      <c r="NQ58" s="127"/>
      <c r="NR58" s="127"/>
      <c r="NS58" s="127"/>
      <c r="NT58" s="127"/>
      <c r="NU58" s="127"/>
      <c r="NV58" s="127"/>
      <c r="NW58" s="127"/>
      <c r="NX58" s="128"/>
    </row>
    <row r="59" spans="1:388" ht="13.5" customHeight="1">
      <c r="A59" s="2"/>
      <c r="B59" s="25"/>
      <c r="C59" s="26"/>
      <c r="D59" s="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5"/>
      <c r="CQ59" s="5"/>
      <c r="CR59" s="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26"/>
      <c r="GE59" s="26"/>
      <c r="GF59" s="26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5"/>
      <c r="JS59" s="5"/>
      <c r="JT59" s="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  <c r="NA59" s="125"/>
      <c r="NB59" s="125"/>
      <c r="NC59" s="125"/>
      <c r="ND59" s="125"/>
      <c r="NE59" s="26"/>
      <c r="NF59" s="26"/>
      <c r="NG59" s="26"/>
      <c r="NH59" s="27"/>
      <c r="NI59" s="2"/>
      <c r="NJ59" s="126"/>
      <c r="NK59" s="127"/>
      <c r="NL59" s="127"/>
      <c r="NM59" s="127"/>
      <c r="NN59" s="127"/>
      <c r="NO59" s="127"/>
      <c r="NP59" s="127"/>
      <c r="NQ59" s="127"/>
      <c r="NR59" s="127"/>
      <c r="NS59" s="127"/>
      <c r="NT59" s="127"/>
      <c r="NU59" s="127"/>
      <c r="NV59" s="127"/>
      <c r="NW59" s="127"/>
      <c r="NX59" s="128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26"/>
      <c r="NK60" s="127"/>
      <c r="NL60" s="127"/>
      <c r="NM60" s="127"/>
      <c r="NN60" s="127"/>
      <c r="NO60" s="127"/>
      <c r="NP60" s="127"/>
      <c r="NQ60" s="127"/>
      <c r="NR60" s="127"/>
      <c r="NS60" s="127"/>
      <c r="NT60" s="127"/>
      <c r="NU60" s="127"/>
      <c r="NV60" s="127"/>
      <c r="NW60" s="127"/>
      <c r="NX60" s="128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26"/>
      <c r="NK61" s="127"/>
      <c r="NL61" s="127"/>
      <c r="NM61" s="127"/>
      <c r="NN61" s="127"/>
      <c r="NO61" s="127"/>
      <c r="NP61" s="127"/>
      <c r="NQ61" s="127"/>
      <c r="NR61" s="127"/>
      <c r="NS61" s="127"/>
      <c r="NT61" s="127"/>
      <c r="NU61" s="127"/>
      <c r="NV61" s="127"/>
      <c r="NW61" s="127"/>
      <c r="NX61" s="128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26"/>
      <c r="NK62" s="127"/>
      <c r="NL62" s="127"/>
      <c r="NM62" s="127"/>
      <c r="NN62" s="127"/>
      <c r="NO62" s="127"/>
      <c r="NP62" s="127"/>
      <c r="NQ62" s="127"/>
      <c r="NR62" s="127"/>
      <c r="NS62" s="127"/>
      <c r="NT62" s="127"/>
      <c r="NU62" s="127"/>
      <c r="NV62" s="127"/>
      <c r="NW62" s="127"/>
      <c r="NX62" s="128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26"/>
      <c r="NK63" s="127"/>
      <c r="NL63" s="127"/>
      <c r="NM63" s="127"/>
      <c r="NN63" s="127"/>
      <c r="NO63" s="127"/>
      <c r="NP63" s="127"/>
      <c r="NQ63" s="127"/>
      <c r="NR63" s="127"/>
      <c r="NS63" s="127"/>
      <c r="NT63" s="127"/>
      <c r="NU63" s="127"/>
      <c r="NV63" s="127"/>
      <c r="NW63" s="127"/>
      <c r="NX63" s="128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6"/>
      <c r="NK64" s="127"/>
      <c r="NL64" s="127"/>
      <c r="NM64" s="127"/>
      <c r="NN64" s="127"/>
      <c r="NO64" s="127"/>
      <c r="NP64" s="127"/>
      <c r="NQ64" s="127"/>
      <c r="NR64" s="127"/>
      <c r="NS64" s="127"/>
      <c r="NT64" s="127"/>
      <c r="NU64" s="127"/>
      <c r="NV64" s="127"/>
      <c r="NW64" s="127"/>
      <c r="NX64" s="128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9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153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32">
        <f>データ!$B$11</f>
        <v>41275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>
        <f>データ!$C$11</f>
        <v>41640</v>
      </c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>
        <f>データ!$D$11</f>
        <v>42005</v>
      </c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>
        <f>データ!$E$11</f>
        <v>42370</v>
      </c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>
        <f>データ!$F$11</f>
        <v>42736</v>
      </c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32">
        <f>データ!$B$11</f>
        <v>41275</v>
      </c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>
        <f>データ!$C$11</f>
        <v>41640</v>
      </c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>
        <f>データ!$D$11</f>
        <v>42005</v>
      </c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>
        <f>データ!$E$11</f>
        <v>42370</v>
      </c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>
        <f>データ!$F$11</f>
        <v>42736</v>
      </c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32">
        <f>データ!$B$11</f>
        <v>41275</v>
      </c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>
        <f>データ!$C$11</f>
        <v>41640</v>
      </c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>
        <f>データ!$D$11</f>
        <v>42005</v>
      </c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>
        <f>データ!$E$11</f>
        <v>42370</v>
      </c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>
        <f>データ!$F$11</f>
        <v>42736</v>
      </c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35" t="s">
        <v>37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36.4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38.4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42.7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44.9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50.8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35" t="s">
        <v>37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53.5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52.2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58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58.4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68.2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35" t="s">
        <v>37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3">
        <f>データ!EN7</f>
        <v>25585084</v>
      </c>
      <c r="JK79" s="133"/>
      <c r="JL79" s="133"/>
      <c r="JM79" s="133"/>
      <c r="JN79" s="133"/>
      <c r="JO79" s="133"/>
      <c r="JP79" s="133"/>
      <c r="JQ79" s="133"/>
      <c r="JR79" s="133"/>
      <c r="JS79" s="133"/>
      <c r="JT79" s="133"/>
      <c r="JU79" s="133"/>
      <c r="JV79" s="133"/>
      <c r="JW79" s="133"/>
      <c r="JX79" s="133"/>
      <c r="JY79" s="133"/>
      <c r="JZ79" s="133"/>
      <c r="KA79" s="133"/>
      <c r="KB79" s="133"/>
      <c r="KC79" s="133">
        <f>データ!EO7</f>
        <v>26519619</v>
      </c>
      <c r="KD79" s="133"/>
      <c r="KE79" s="133"/>
      <c r="KF79" s="133"/>
      <c r="KG79" s="133"/>
      <c r="KH79" s="133"/>
      <c r="KI79" s="133"/>
      <c r="KJ79" s="133"/>
      <c r="KK79" s="133"/>
      <c r="KL79" s="133"/>
      <c r="KM79" s="133"/>
      <c r="KN79" s="133"/>
      <c r="KO79" s="133"/>
      <c r="KP79" s="133"/>
      <c r="KQ79" s="133"/>
      <c r="KR79" s="133"/>
      <c r="KS79" s="133"/>
      <c r="KT79" s="133"/>
      <c r="KU79" s="133"/>
      <c r="KV79" s="133">
        <f>データ!EP7</f>
        <v>25871008</v>
      </c>
      <c r="KW79" s="133"/>
      <c r="KX79" s="133"/>
      <c r="KY79" s="133"/>
      <c r="KZ79" s="133"/>
      <c r="LA79" s="133"/>
      <c r="LB79" s="133"/>
      <c r="LC79" s="133"/>
      <c r="LD79" s="133"/>
      <c r="LE79" s="133"/>
      <c r="LF79" s="133"/>
      <c r="LG79" s="133"/>
      <c r="LH79" s="133"/>
      <c r="LI79" s="133"/>
      <c r="LJ79" s="133"/>
      <c r="LK79" s="133"/>
      <c r="LL79" s="133"/>
      <c r="LM79" s="133"/>
      <c r="LN79" s="133"/>
      <c r="LO79" s="133">
        <f>データ!EQ7</f>
        <v>27147096</v>
      </c>
      <c r="LP79" s="133"/>
      <c r="LQ79" s="133"/>
      <c r="LR79" s="133"/>
      <c r="LS79" s="133"/>
      <c r="LT79" s="133"/>
      <c r="LU79" s="133"/>
      <c r="LV79" s="133"/>
      <c r="LW79" s="133"/>
      <c r="LX79" s="133"/>
      <c r="LY79" s="133"/>
      <c r="LZ79" s="133"/>
      <c r="MA79" s="133"/>
      <c r="MB79" s="133"/>
      <c r="MC79" s="133"/>
      <c r="MD79" s="133"/>
      <c r="ME79" s="133"/>
      <c r="MF79" s="133"/>
      <c r="MG79" s="133"/>
      <c r="MH79" s="133">
        <f>データ!ER7</f>
        <v>27544912</v>
      </c>
      <c r="MI79" s="133"/>
      <c r="MJ79" s="133"/>
      <c r="MK79" s="133"/>
      <c r="ML79" s="133"/>
      <c r="MM79" s="133"/>
      <c r="MN79" s="133"/>
      <c r="MO79" s="133"/>
      <c r="MP79" s="133"/>
      <c r="MQ79" s="133"/>
      <c r="MR79" s="133"/>
      <c r="MS79" s="133"/>
      <c r="MT79" s="133"/>
      <c r="MU79" s="133"/>
      <c r="MV79" s="133"/>
      <c r="MW79" s="133"/>
      <c r="MX79" s="133"/>
      <c r="MY79" s="133"/>
      <c r="MZ79" s="133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35" t="s">
        <v>38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48.2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49.7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48.1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44.7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46.9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35" t="s">
        <v>38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61.6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66.900000000000006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66.5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64.2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67.3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35" t="s">
        <v>38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3">
        <f>データ!ES7</f>
        <v>34106897</v>
      </c>
      <c r="JK80" s="133"/>
      <c r="JL80" s="133"/>
      <c r="JM80" s="133"/>
      <c r="JN80" s="133"/>
      <c r="JO80" s="133"/>
      <c r="JP80" s="133"/>
      <c r="JQ80" s="133"/>
      <c r="JR80" s="133"/>
      <c r="JS80" s="133"/>
      <c r="JT80" s="133"/>
      <c r="JU80" s="133"/>
      <c r="JV80" s="133"/>
      <c r="JW80" s="133"/>
      <c r="JX80" s="133"/>
      <c r="JY80" s="133"/>
      <c r="JZ80" s="133"/>
      <c r="KA80" s="133"/>
      <c r="KB80" s="133"/>
      <c r="KC80" s="133">
        <f>データ!ET7</f>
        <v>37367806</v>
      </c>
      <c r="KD80" s="133"/>
      <c r="KE80" s="133"/>
      <c r="KF80" s="133"/>
      <c r="KG80" s="133"/>
      <c r="KH80" s="133"/>
      <c r="KI80" s="133"/>
      <c r="KJ80" s="133"/>
      <c r="KK80" s="133"/>
      <c r="KL80" s="133"/>
      <c r="KM80" s="133"/>
      <c r="KN80" s="133"/>
      <c r="KO80" s="133"/>
      <c r="KP80" s="133"/>
      <c r="KQ80" s="133"/>
      <c r="KR80" s="133"/>
      <c r="KS80" s="133"/>
      <c r="KT80" s="133"/>
      <c r="KU80" s="133"/>
      <c r="KV80" s="133">
        <f>データ!EU7</f>
        <v>39301664</v>
      </c>
      <c r="KW80" s="133"/>
      <c r="KX80" s="133"/>
      <c r="KY80" s="133"/>
      <c r="KZ80" s="133"/>
      <c r="LA80" s="133"/>
      <c r="LB80" s="133"/>
      <c r="LC80" s="133"/>
      <c r="LD80" s="133"/>
      <c r="LE80" s="133"/>
      <c r="LF80" s="133"/>
      <c r="LG80" s="133"/>
      <c r="LH80" s="133"/>
      <c r="LI80" s="133"/>
      <c r="LJ80" s="133"/>
      <c r="LK80" s="133"/>
      <c r="LL80" s="133"/>
      <c r="LM80" s="133"/>
      <c r="LN80" s="133"/>
      <c r="LO80" s="133">
        <f>データ!EV7</f>
        <v>41260555</v>
      </c>
      <c r="LP80" s="133"/>
      <c r="LQ80" s="133"/>
      <c r="LR80" s="133"/>
      <c r="LS80" s="133"/>
      <c r="LT80" s="133"/>
      <c r="LU80" s="133"/>
      <c r="LV80" s="133"/>
      <c r="LW80" s="133"/>
      <c r="LX80" s="133"/>
      <c r="LY80" s="133"/>
      <c r="LZ80" s="133"/>
      <c r="MA80" s="133"/>
      <c r="MB80" s="133"/>
      <c r="MC80" s="133"/>
      <c r="MD80" s="133"/>
      <c r="ME80" s="133"/>
      <c r="MF80" s="133"/>
      <c r="MG80" s="133"/>
      <c r="MH80" s="133">
        <f>データ!EW7</f>
        <v>41975086</v>
      </c>
      <c r="MI80" s="133"/>
      <c r="MJ80" s="133"/>
      <c r="MK80" s="133"/>
      <c r="ML80" s="133"/>
      <c r="MM80" s="133"/>
      <c r="MN80" s="133"/>
      <c r="MO80" s="133"/>
      <c r="MP80" s="133"/>
      <c r="MQ80" s="133"/>
      <c r="MR80" s="133"/>
      <c r="MS80" s="133"/>
      <c r="MT80" s="133"/>
      <c r="MU80" s="133"/>
      <c r="MV80" s="133"/>
      <c r="MW80" s="133"/>
      <c r="MX80" s="133"/>
      <c r="MY80" s="133"/>
      <c r="MZ80" s="133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5" t="s">
        <v>50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4" t="s">
        <v>51</v>
      </c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5" t="s">
        <v>52</v>
      </c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T53Za9k2FxnARkKbyq9XsIT2W529vThlvRWnBczYixPcRR2gXXXLsfh+KkPQYQevmVNZS1ujty5UC7O5pkYmQA==" saltValue="KvwHwsC6UoToJ14SOgEgxg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4" t="s">
        <v>76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0" t="s">
        <v>77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0" t="s">
        <v>78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4" t="s">
        <v>79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39" t="s">
        <v>80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0" t="s">
        <v>81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82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83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4" t="s">
        <v>84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39" t="s">
        <v>85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86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121</v>
      </c>
      <c r="AT5" s="61" t="s">
        <v>122</v>
      </c>
      <c r="AU5" s="61" t="s">
        <v>112</v>
      </c>
      <c r="AV5" s="61" t="s">
        <v>123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111</v>
      </c>
      <c r="BF5" s="61" t="s">
        <v>112</v>
      </c>
      <c r="BG5" s="61" t="s">
        <v>123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124</v>
      </c>
      <c r="BP5" s="61" t="s">
        <v>122</v>
      </c>
      <c r="BQ5" s="61" t="s">
        <v>112</v>
      </c>
      <c r="BR5" s="61" t="s">
        <v>123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122</v>
      </c>
      <c r="CB5" s="61" t="s">
        <v>112</v>
      </c>
      <c r="CC5" s="61" t="s">
        <v>123</v>
      </c>
      <c r="CD5" s="61" t="s">
        <v>125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122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122</v>
      </c>
      <c r="CX5" s="61" t="s">
        <v>112</v>
      </c>
      <c r="CY5" s="61" t="s">
        <v>123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122</v>
      </c>
      <c r="DI5" s="61" t="s">
        <v>112</v>
      </c>
      <c r="DJ5" s="61" t="s">
        <v>123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122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122</v>
      </c>
      <c r="EE5" s="61" t="s">
        <v>112</v>
      </c>
      <c r="EF5" s="61" t="s">
        <v>123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126</v>
      </c>
      <c r="EN5" s="61" t="s">
        <v>110</v>
      </c>
      <c r="EO5" s="61" t="s">
        <v>122</v>
      </c>
      <c r="EP5" s="61" t="s">
        <v>127</v>
      </c>
      <c r="EQ5" s="61" t="s">
        <v>123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128</v>
      </c>
      <c r="B6" s="62">
        <f>B8</f>
        <v>2017</v>
      </c>
      <c r="C6" s="62">
        <f t="shared" ref="C6:M6" si="2">C8</f>
        <v>147500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5</v>
      </c>
      <c r="H6" s="141" t="str">
        <f>IF(H8&lt;&gt;I8,H8,"")&amp;IF(I8&lt;&gt;J8,I8,"")&amp;"　"&amp;J8</f>
        <v>神奈川県地方独立行政法人神奈川県立病院機構　循環器呼吸器病センター</v>
      </c>
      <c r="I6" s="142"/>
      <c r="J6" s="143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200床以上～300床未満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12</v>
      </c>
      <c r="R6" s="62" t="str">
        <f t="shared" si="3"/>
        <v>対象</v>
      </c>
      <c r="S6" s="62" t="str">
        <f t="shared" si="3"/>
        <v>ド I 訓 ガ</v>
      </c>
      <c r="T6" s="62" t="str">
        <f t="shared" si="3"/>
        <v>臨 地</v>
      </c>
      <c r="U6" s="63" t="str">
        <f>U8</f>
        <v>-</v>
      </c>
      <c r="V6" s="63">
        <f>V8</f>
        <v>26586</v>
      </c>
      <c r="W6" s="62" t="str">
        <f>W8</f>
        <v>非該当</v>
      </c>
      <c r="X6" s="62" t="str">
        <f t="shared" si="3"/>
        <v>１０：１</v>
      </c>
      <c r="Y6" s="63">
        <f t="shared" si="3"/>
        <v>179</v>
      </c>
      <c r="Z6" s="63" t="str">
        <f t="shared" si="3"/>
        <v>-</v>
      </c>
      <c r="AA6" s="63">
        <f t="shared" si="3"/>
        <v>60</v>
      </c>
      <c r="AB6" s="63" t="str">
        <f t="shared" si="3"/>
        <v>-</v>
      </c>
      <c r="AC6" s="63" t="str">
        <f t="shared" si="3"/>
        <v>-</v>
      </c>
      <c r="AD6" s="63">
        <f t="shared" si="3"/>
        <v>239</v>
      </c>
      <c r="AE6" s="63">
        <f t="shared" si="3"/>
        <v>179</v>
      </c>
      <c r="AF6" s="63" t="str">
        <f t="shared" si="3"/>
        <v>-</v>
      </c>
      <c r="AG6" s="63">
        <f t="shared" si="3"/>
        <v>179</v>
      </c>
      <c r="AH6" s="64">
        <f>IF(AH8="-",NA(),AH8)</f>
        <v>102.7</v>
      </c>
      <c r="AI6" s="64">
        <f t="shared" ref="AI6:AQ6" si="4">IF(AI8="-",NA(),AI8)</f>
        <v>101.7</v>
      </c>
      <c r="AJ6" s="64">
        <f t="shared" si="4"/>
        <v>100</v>
      </c>
      <c r="AK6" s="64">
        <f t="shared" si="4"/>
        <v>96.8</v>
      </c>
      <c r="AL6" s="64">
        <f t="shared" si="4"/>
        <v>100.1</v>
      </c>
      <c r="AM6" s="64">
        <f t="shared" si="4"/>
        <v>98.1</v>
      </c>
      <c r="AN6" s="64">
        <f t="shared" si="4"/>
        <v>97.9</v>
      </c>
      <c r="AO6" s="64">
        <f t="shared" si="4"/>
        <v>96.6</v>
      </c>
      <c r="AP6" s="64">
        <f t="shared" si="4"/>
        <v>96.2</v>
      </c>
      <c r="AQ6" s="64">
        <f t="shared" si="4"/>
        <v>97.2</v>
      </c>
      <c r="AR6" s="64" t="str">
        <f>IF(AR8="-","【-】","【"&amp;SUBSTITUTE(TEXT(AR8,"#,##0.0"),"-","△")&amp;"】")</f>
        <v>【98.5】</v>
      </c>
      <c r="AS6" s="64">
        <f>IF(AS8="-",NA(),AS8)</f>
        <v>83.8</v>
      </c>
      <c r="AT6" s="64">
        <f t="shared" ref="AT6:BB6" si="5">IF(AT8="-",NA(),AT8)</f>
        <v>83.9</v>
      </c>
      <c r="AU6" s="64">
        <f t="shared" si="5"/>
        <v>82.7</v>
      </c>
      <c r="AV6" s="64">
        <f t="shared" si="5"/>
        <v>81.400000000000006</v>
      </c>
      <c r="AW6" s="64">
        <f t="shared" si="5"/>
        <v>81.8</v>
      </c>
      <c r="AX6" s="64">
        <f t="shared" si="5"/>
        <v>89.6</v>
      </c>
      <c r="AY6" s="64">
        <f t="shared" si="5"/>
        <v>88</v>
      </c>
      <c r="AZ6" s="64">
        <f t="shared" si="5"/>
        <v>86.2</v>
      </c>
      <c r="BA6" s="64">
        <f t="shared" si="5"/>
        <v>85.7</v>
      </c>
      <c r="BB6" s="64">
        <f t="shared" si="5"/>
        <v>85.9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2.8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103.1</v>
      </c>
      <c r="BJ6" s="64">
        <f t="shared" si="6"/>
        <v>87.1</v>
      </c>
      <c r="BK6" s="64">
        <f t="shared" si="6"/>
        <v>81.599999999999994</v>
      </c>
      <c r="BL6" s="64">
        <f t="shared" si="6"/>
        <v>84.7</v>
      </c>
      <c r="BM6" s="64">
        <f t="shared" si="6"/>
        <v>86.8</v>
      </c>
      <c r="BN6" s="64" t="str">
        <f>IF(BN8="-","【-】","【"&amp;SUBSTITUTE(TEXT(BN8,"#,##0.0"),"-","△")&amp;"】")</f>
        <v>【64.7】</v>
      </c>
      <c r="BO6" s="64">
        <f>IF(BO8="-",NA(),BO8)</f>
        <v>73.599999999999994</v>
      </c>
      <c r="BP6" s="64">
        <f t="shared" ref="BP6:BX6" si="7">IF(BP8="-",NA(),BP8)</f>
        <v>73.599999999999994</v>
      </c>
      <c r="BQ6" s="64">
        <f t="shared" si="7"/>
        <v>74.400000000000006</v>
      </c>
      <c r="BR6" s="64">
        <f t="shared" si="7"/>
        <v>71.099999999999994</v>
      </c>
      <c r="BS6" s="64">
        <f t="shared" si="7"/>
        <v>73.2</v>
      </c>
      <c r="BT6" s="64">
        <f t="shared" si="7"/>
        <v>69.2</v>
      </c>
      <c r="BU6" s="64">
        <f t="shared" si="7"/>
        <v>69.099999999999994</v>
      </c>
      <c r="BV6" s="64">
        <f t="shared" si="7"/>
        <v>69.8</v>
      </c>
      <c r="BW6" s="64">
        <f t="shared" si="7"/>
        <v>71.2</v>
      </c>
      <c r="BX6" s="64">
        <f t="shared" si="7"/>
        <v>73</v>
      </c>
      <c r="BY6" s="64" t="str">
        <f>IF(BY8="-","【-】","【"&amp;SUBSTITUTE(TEXT(BY8,"#,##0.0"),"-","△")&amp;"】")</f>
        <v>【74.8】</v>
      </c>
      <c r="BZ6" s="65">
        <f>IF(BZ8="-",NA(),BZ8)</f>
        <v>52542</v>
      </c>
      <c r="CA6" s="65">
        <f t="shared" ref="CA6:CI6" si="8">IF(CA8="-",NA(),CA8)</f>
        <v>51307</v>
      </c>
      <c r="CB6" s="65">
        <f t="shared" si="8"/>
        <v>52718</v>
      </c>
      <c r="CC6" s="65">
        <f t="shared" si="8"/>
        <v>54817</v>
      </c>
      <c r="CD6" s="65">
        <f t="shared" si="8"/>
        <v>55516</v>
      </c>
      <c r="CE6" s="65">
        <f t="shared" si="8"/>
        <v>43981</v>
      </c>
      <c r="CF6" s="65">
        <f t="shared" si="8"/>
        <v>45099</v>
      </c>
      <c r="CG6" s="65">
        <f t="shared" si="8"/>
        <v>45085</v>
      </c>
      <c r="CH6" s="65">
        <f t="shared" si="8"/>
        <v>44825</v>
      </c>
      <c r="CI6" s="65">
        <f t="shared" si="8"/>
        <v>45494</v>
      </c>
      <c r="CJ6" s="64" t="str">
        <f>IF(CJ8="-","【-】","【"&amp;SUBSTITUTE(TEXT(CJ8,"#,##0"),"-","△")&amp;"】")</f>
        <v>【50,718】</v>
      </c>
      <c r="CK6" s="65">
        <f>IF(CK8="-",NA(),CK8)</f>
        <v>18672</v>
      </c>
      <c r="CL6" s="65">
        <f t="shared" ref="CL6:CT6" si="9">IF(CL8="-",NA(),CL8)</f>
        <v>18008</v>
      </c>
      <c r="CM6" s="65">
        <f t="shared" si="9"/>
        <v>18640</v>
      </c>
      <c r="CN6" s="65">
        <f t="shared" si="9"/>
        <v>21341</v>
      </c>
      <c r="CO6" s="65">
        <f t="shared" si="9"/>
        <v>21726</v>
      </c>
      <c r="CP6" s="65">
        <f t="shared" si="9"/>
        <v>11009</v>
      </c>
      <c r="CQ6" s="65">
        <f t="shared" si="9"/>
        <v>11173</v>
      </c>
      <c r="CR6" s="65">
        <f t="shared" si="9"/>
        <v>11881</v>
      </c>
      <c r="CS6" s="65">
        <f t="shared" si="9"/>
        <v>12023</v>
      </c>
      <c r="CT6" s="65">
        <f t="shared" si="9"/>
        <v>12309</v>
      </c>
      <c r="CU6" s="64" t="str">
        <f>IF(CU8="-","【-】","【"&amp;SUBSTITUTE(TEXT(CU8,"#,##0"),"-","△")&amp;"】")</f>
        <v>【14,202】</v>
      </c>
      <c r="CV6" s="64">
        <f>IF(CV8="-",NA(),CV8)</f>
        <v>42.1</v>
      </c>
      <c r="CW6" s="64">
        <f t="shared" ref="CW6:DE6" si="10">IF(CW8="-",NA(),CW8)</f>
        <v>42.6</v>
      </c>
      <c r="CX6" s="64">
        <f t="shared" si="10"/>
        <v>42.7</v>
      </c>
      <c r="CY6" s="64">
        <f t="shared" si="10"/>
        <v>43.8</v>
      </c>
      <c r="CZ6" s="64">
        <f t="shared" si="10"/>
        <v>43.6</v>
      </c>
      <c r="DA6" s="64">
        <f t="shared" si="10"/>
        <v>56.5</v>
      </c>
      <c r="DB6" s="64">
        <f t="shared" si="10"/>
        <v>57.6</v>
      </c>
      <c r="DC6" s="64">
        <f t="shared" si="10"/>
        <v>58.3</v>
      </c>
      <c r="DD6" s="64">
        <f t="shared" si="10"/>
        <v>59.7</v>
      </c>
      <c r="DE6" s="64">
        <f t="shared" si="10"/>
        <v>59</v>
      </c>
      <c r="DF6" s="64" t="str">
        <f>IF(DF8="-","【-】","【"&amp;SUBSTITUTE(TEXT(DF8,"#,##0.0"),"-","△")&amp;"】")</f>
        <v>【55.0】</v>
      </c>
      <c r="DG6" s="64">
        <f>IF(DG8="-",NA(),DG8)</f>
        <v>22.8</v>
      </c>
      <c r="DH6" s="64">
        <f t="shared" ref="DH6:DP6" si="11">IF(DH8="-",NA(),DH8)</f>
        <v>21.3</v>
      </c>
      <c r="DI6" s="64">
        <f t="shared" si="11"/>
        <v>22.6</v>
      </c>
      <c r="DJ6" s="64">
        <f t="shared" si="11"/>
        <v>25.9</v>
      </c>
      <c r="DK6" s="64">
        <f t="shared" si="11"/>
        <v>24.1</v>
      </c>
      <c r="DL6" s="64">
        <f t="shared" si="11"/>
        <v>22</v>
      </c>
      <c r="DM6" s="64">
        <f t="shared" si="11"/>
        <v>21.3</v>
      </c>
      <c r="DN6" s="64">
        <f t="shared" si="11"/>
        <v>22</v>
      </c>
      <c r="DO6" s="64">
        <f t="shared" si="11"/>
        <v>20.9</v>
      </c>
      <c r="DP6" s="64">
        <f t="shared" si="11"/>
        <v>20.7</v>
      </c>
      <c r="DQ6" s="64" t="str">
        <f>IF(DQ8="-","【-】","【"&amp;SUBSTITUTE(TEXT(DQ8,"#,##0.0"),"-","△")&amp;"】")</f>
        <v>【24.3】</v>
      </c>
      <c r="DR6" s="64">
        <f>IF(DR8="-",NA(),DR8)</f>
        <v>36.4</v>
      </c>
      <c r="DS6" s="64">
        <f t="shared" ref="DS6:EA6" si="12">IF(DS8="-",NA(),DS8)</f>
        <v>38.4</v>
      </c>
      <c r="DT6" s="64">
        <f t="shared" si="12"/>
        <v>42.7</v>
      </c>
      <c r="DU6" s="64">
        <f t="shared" si="12"/>
        <v>44.9</v>
      </c>
      <c r="DV6" s="64">
        <f t="shared" si="12"/>
        <v>50.8</v>
      </c>
      <c r="DW6" s="64">
        <f t="shared" si="12"/>
        <v>48.2</v>
      </c>
      <c r="DX6" s="64">
        <f t="shared" si="12"/>
        <v>49.7</v>
      </c>
      <c r="DY6" s="64">
        <f t="shared" si="12"/>
        <v>48.1</v>
      </c>
      <c r="DZ6" s="64">
        <f t="shared" si="12"/>
        <v>44.7</v>
      </c>
      <c r="EA6" s="64">
        <f t="shared" si="12"/>
        <v>46.9</v>
      </c>
      <c r="EB6" s="64" t="str">
        <f>IF(EB8="-","【-】","【"&amp;SUBSTITUTE(TEXT(EB8,"#,##0.0"),"-","△")&amp;"】")</f>
        <v>【51.6】</v>
      </c>
      <c r="EC6" s="64">
        <f>IF(EC8="-",NA(),EC8)</f>
        <v>53.5</v>
      </c>
      <c r="ED6" s="64">
        <f t="shared" ref="ED6:EL6" si="13">IF(ED8="-",NA(),ED8)</f>
        <v>52.2</v>
      </c>
      <c r="EE6" s="64">
        <f t="shared" si="13"/>
        <v>58</v>
      </c>
      <c r="EF6" s="64">
        <f t="shared" si="13"/>
        <v>58.4</v>
      </c>
      <c r="EG6" s="64">
        <f t="shared" si="13"/>
        <v>68.2</v>
      </c>
      <c r="EH6" s="64">
        <f t="shared" si="13"/>
        <v>61.6</v>
      </c>
      <c r="EI6" s="64">
        <f t="shared" si="13"/>
        <v>66.900000000000006</v>
      </c>
      <c r="EJ6" s="64">
        <f t="shared" si="13"/>
        <v>66.5</v>
      </c>
      <c r="EK6" s="64">
        <f t="shared" si="13"/>
        <v>64.2</v>
      </c>
      <c r="EL6" s="64">
        <f t="shared" si="13"/>
        <v>67.3</v>
      </c>
      <c r="EM6" s="64" t="str">
        <f>IF(EM8="-","【-】","【"&amp;SUBSTITUTE(TEXT(EM8,"#,##0.0"),"-","△")&amp;"】")</f>
        <v>【67.6】</v>
      </c>
      <c r="EN6" s="65">
        <f>IF(EN8="-",NA(),EN8)</f>
        <v>25585084</v>
      </c>
      <c r="EO6" s="65">
        <f t="shared" ref="EO6:EW6" si="14">IF(EO8="-",NA(),EO8)</f>
        <v>26519619</v>
      </c>
      <c r="EP6" s="65">
        <f t="shared" si="14"/>
        <v>25871008</v>
      </c>
      <c r="EQ6" s="65">
        <f t="shared" si="14"/>
        <v>27147096</v>
      </c>
      <c r="ER6" s="65">
        <f t="shared" si="14"/>
        <v>27544912</v>
      </c>
      <c r="ES6" s="65">
        <f t="shared" si="14"/>
        <v>34106897</v>
      </c>
      <c r="ET6" s="65">
        <f t="shared" si="14"/>
        <v>37367806</v>
      </c>
      <c r="EU6" s="65">
        <f t="shared" si="14"/>
        <v>39301664</v>
      </c>
      <c r="EV6" s="65">
        <f t="shared" si="14"/>
        <v>41260555</v>
      </c>
      <c r="EW6" s="65">
        <f t="shared" si="14"/>
        <v>41975086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129</v>
      </c>
      <c r="B7" s="62">
        <f t="shared" ref="B7:AG7" si="15">B8</f>
        <v>2017</v>
      </c>
      <c r="C7" s="62">
        <f t="shared" si="15"/>
        <v>147500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5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200床以上～300床未満</v>
      </c>
      <c r="O7" s="62" t="str">
        <f>O8</f>
        <v>非設置</v>
      </c>
      <c r="P7" s="62" t="str">
        <f>P8</f>
        <v>直営</v>
      </c>
      <c r="Q7" s="63">
        <f t="shared" si="15"/>
        <v>12</v>
      </c>
      <c r="R7" s="62" t="str">
        <f t="shared" si="15"/>
        <v>対象</v>
      </c>
      <c r="S7" s="62" t="str">
        <f t="shared" si="15"/>
        <v>ド I 訓 ガ</v>
      </c>
      <c r="T7" s="62" t="str">
        <f t="shared" si="15"/>
        <v>臨 地</v>
      </c>
      <c r="U7" s="63" t="str">
        <f>U8</f>
        <v>-</v>
      </c>
      <c r="V7" s="63">
        <f>V8</f>
        <v>26586</v>
      </c>
      <c r="W7" s="62" t="str">
        <f>W8</f>
        <v>非該当</v>
      </c>
      <c r="X7" s="62" t="str">
        <f t="shared" si="15"/>
        <v>１０：１</v>
      </c>
      <c r="Y7" s="63">
        <f t="shared" si="15"/>
        <v>179</v>
      </c>
      <c r="Z7" s="63" t="str">
        <f t="shared" si="15"/>
        <v>-</v>
      </c>
      <c r="AA7" s="63">
        <f t="shared" si="15"/>
        <v>60</v>
      </c>
      <c r="AB7" s="63" t="str">
        <f t="shared" si="15"/>
        <v>-</v>
      </c>
      <c r="AC7" s="63" t="str">
        <f t="shared" si="15"/>
        <v>-</v>
      </c>
      <c r="AD7" s="63">
        <f t="shared" si="15"/>
        <v>239</v>
      </c>
      <c r="AE7" s="63">
        <f t="shared" si="15"/>
        <v>179</v>
      </c>
      <c r="AF7" s="63" t="str">
        <f t="shared" si="15"/>
        <v>-</v>
      </c>
      <c r="AG7" s="63">
        <f t="shared" si="15"/>
        <v>179</v>
      </c>
      <c r="AH7" s="64">
        <f>AH8</f>
        <v>102.7</v>
      </c>
      <c r="AI7" s="64">
        <f t="shared" ref="AI7:AQ7" si="16">AI8</f>
        <v>101.7</v>
      </c>
      <c r="AJ7" s="64">
        <f t="shared" si="16"/>
        <v>100</v>
      </c>
      <c r="AK7" s="64">
        <f t="shared" si="16"/>
        <v>96.8</v>
      </c>
      <c r="AL7" s="64">
        <f t="shared" si="16"/>
        <v>100.1</v>
      </c>
      <c r="AM7" s="64">
        <f t="shared" si="16"/>
        <v>98.1</v>
      </c>
      <c r="AN7" s="64">
        <f t="shared" si="16"/>
        <v>97.9</v>
      </c>
      <c r="AO7" s="64">
        <f t="shared" si="16"/>
        <v>96.6</v>
      </c>
      <c r="AP7" s="64">
        <f t="shared" si="16"/>
        <v>96.2</v>
      </c>
      <c r="AQ7" s="64">
        <f t="shared" si="16"/>
        <v>97.2</v>
      </c>
      <c r="AR7" s="64"/>
      <c r="AS7" s="64">
        <f>AS8</f>
        <v>83.8</v>
      </c>
      <c r="AT7" s="64">
        <f t="shared" ref="AT7:BB7" si="17">AT8</f>
        <v>83.9</v>
      </c>
      <c r="AU7" s="64">
        <f t="shared" si="17"/>
        <v>82.7</v>
      </c>
      <c r="AV7" s="64">
        <f t="shared" si="17"/>
        <v>81.400000000000006</v>
      </c>
      <c r="AW7" s="64">
        <f t="shared" si="17"/>
        <v>81.8</v>
      </c>
      <c r="AX7" s="64">
        <f t="shared" si="17"/>
        <v>89.6</v>
      </c>
      <c r="AY7" s="64">
        <f t="shared" si="17"/>
        <v>88</v>
      </c>
      <c r="AZ7" s="64">
        <f t="shared" si="17"/>
        <v>86.2</v>
      </c>
      <c r="BA7" s="64">
        <f t="shared" si="17"/>
        <v>85.7</v>
      </c>
      <c r="BB7" s="64">
        <f t="shared" si="17"/>
        <v>85.9</v>
      </c>
      <c r="BC7" s="64"/>
      <c r="BD7" s="64">
        <f>BD8</f>
        <v>0</v>
      </c>
      <c r="BE7" s="64">
        <f t="shared" ref="BE7:BM7" si="18">BE8</f>
        <v>2.8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103.1</v>
      </c>
      <c r="BJ7" s="64">
        <f t="shared" si="18"/>
        <v>87.1</v>
      </c>
      <c r="BK7" s="64">
        <f t="shared" si="18"/>
        <v>81.599999999999994</v>
      </c>
      <c r="BL7" s="64">
        <f t="shared" si="18"/>
        <v>84.7</v>
      </c>
      <c r="BM7" s="64">
        <f t="shared" si="18"/>
        <v>86.8</v>
      </c>
      <c r="BN7" s="64"/>
      <c r="BO7" s="64">
        <f>BO8</f>
        <v>73.599999999999994</v>
      </c>
      <c r="BP7" s="64">
        <f t="shared" ref="BP7:BX7" si="19">BP8</f>
        <v>73.599999999999994</v>
      </c>
      <c r="BQ7" s="64">
        <f t="shared" si="19"/>
        <v>74.400000000000006</v>
      </c>
      <c r="BR7" s="64">
        <f t="shared" si="19"/>
        <v>71.099999999999994</v>
      </c>
      <c r="BS7" s="64">
        <f t="shared" si="19"/>
        <v>73.2</v>
      </c>
      <c r="BT7" s="64">
        <f t="shared" si="19"/>
        <v>69.2</v>
      </c>
      <c r="BU7" s="64">
        <f t="shared" si="19"/>
        <v>69.099999999999994</v>
      </c>
      <c r="BV7" s="64">
        <f t="shared" si="19"/>
        <v>69.8</v>
      </c>
      <c r="BW7" s="64">
        <f t="shared" si="19"/>
        <v>71.2</v>
      </c>
      <c r="BX7" s="64">
        <f t="shared" si="19"/>
        <v>73</v>
      </c>
      <c r="BY7" s="64"/>
      <c r="BZ7" s="65">
        <f>BZ8</f>
        <v>52542</v>
      </c>
      <c r="CA7" s="65">
        <f t="shared" ref="CA7:CI7" si="20">CA8</f>
        <v>51307</v>
      </c>
      <c r="CB7" s="65">
        <f t="shared" si="20"/>
        <v>52718</v>
      </c>
      <c r="CC7" s="65">
        <f t="shared" si="20"/>
        <v>54817</v>
      </c>
      <c r="CD7" s="65">
        <f t="shared" si="20"/>
        <v>55516</v>
      </c>
      <c r="CE7" s="65">
        <f t="shared" si="20"/>
        <v>43981</v>
      </c>
      <c r="CF7" s="65">
        <f t="shared" si="20"/>
        <v>45099</v>
      </c>
      <c r="CG7" s="65">
        <f t="shared" si="20"/>
        <v>45085</v>
      </c>
      <c r="CH7" s="65">
        <f t="shared" si="20"/>
        <v>44825</v>
      </c>
      <c r="CI7" s="65">
        <f t="shared" si="20"/>
        <v>45494</v>
      </c>
      <c r="CJ7" s="64"/>
      <c r="CK7" s="65">
        <f>CK8</f>
        <v>18672</v>
      </c>
      <c r="CL7" s="65">
        <f t="shared" ref="CL7:CT7" si="21">CL8</f>
        <v>18008</v>
      </c>
      <c r="CM7" s="65">
        <f t="shared" si="21"/>
        <v>18640</v>
      </c>
      <c r="CN7" s="65">
        <f t="shared" si="21"/>
        <v>21341</v>
      </c>
      <c r="CO7" s="65">
        <f t="shared" si="21"/>
        <v>21726</v>
      </c>
      <c r="CP7" s="65">
        <f t="shared" si="21"/>
        <v>11009</v>
      </c>
      <c r="CQ7" s="65">
        <f t="shared" si="21"/>
        <v>11173</v>
      </c>
      <c r="CR7" s="65">
        <f t="shared" si="21"/>
        <v>11881</v>
      </c>
      <c r="CS7" s="65">
        <f t="shared" si="21"/>
        <v>12023</v>
      </c>
      <c r="CT7" s="65">
        <f t="shared" si="21"/>
        <v>12309</v>
      </c>
      <c r="CU7" s="64"/>
      <c r="CV7" s="64">
        <f>CV8</f>
        <v>42.1</v>
      </c>
      <c r="CW7" s="64">
        <f t="shared" ref="CW7:DE7" si="22">CW8</f>
        <v>42.6</v>
      </c>
      <c r="CX7" s="64">
        <f t="shared" si="22"/>
        <v>42.7</v>
      </c>
      <c r="CY7" s="64">
        <f t="shared" si="22"/>
        <v>43.8</v>
      </c>
      <c r="CZ7" s="64">
        <f t="shared" si="22"/>
        <v>43.6</v>
      </c>
      <c r="DA7" s="64">
        <f t="shared" si="22"/>
        <v>56.5</v>
      </c>
      <c r="DB7" s="64">
        <f t="shared" si="22"/>
        <v>57.6</v>
      </c>
      <c r="DC7" s="64">
        <f t="shared" si="22"/>
        <v>58.3</v>
      </c>
      <c r="DD7" s="64">
        <f t="shared" si="22"/>
        <v>59.7</v>
      </c>
      <c r="DE7" s="64">
        <f t="shared" si="22"/>
        <v>59</v>
      </c>
      <c r="DF7" s="64"/>
      <c r="DG7" s="64">
        <f>DG8</f>
        <v>22.8</v>
      </c>
      <c r="DH7" s="64">
        <f t="shared" ref="DH7:DP7" si="23">DH8</f>
        <v>21.3</v>
      </c>
      <c r="DI7" s="64">
        <f t="shared" si="23"/>
        <v>22.6</v>
      </c>
      <c r="DJ7" s="64">
        <f t="shared" si="23"/>
        <v>25.9</v>
      </c>
      <c r="DK7" s="64">
        <f t="shared" si="23"/>
        <v>24.1</v>
      </c>
      <c r="DL7" s="64">
        <f t="shared" si="23"/>
        <v>22</v>
      </c>
      <c r="DM7" s="64">
        <f t="shared" si="23"/>
        <v>21.3</v>
      </c>
      <c r="DN7" s="64">
        <f t="shared" si="23"/>
        <v>22</v>
      </c>
      <c r="DO7" s="64">
        <f t="shared" si="23"/>
        <v>20.9</v>
      </c>
      <c r="DP7" s="64">
        <f t="shared" si="23"/>
        <v>20.7</v>
      </c>
      <c r="DQ7" s="64"/>
      <c r="DR7" s="64">
        <f>DR8</f>
        <v>36.4</v>
      </c>
      <c r="DS7" s="64">
        <f t="shared" ref="DS7:EA7" si="24">DS8</f>
        <v>38.4</v>
      </c>
      <c r="DT7" s="64">
        <f t="shared" si="24"/>
        <v>42.7</v>
      </c>
      <c r="DU7" s="64">
        <f t="shared" si="24"/>
        <v>44.9</v>
      </c>
      <c r="DV7" s="64">
        <f t="shared" si="24"/>
        <v>50.8</v>
      </c>
      <c r="DW7" s="64">
        <f t="shared" si="24"/>
        <v>48.2</v>
      </c>
      <c r="DX7" s="64">
        <f t="shared" si="24"/>
        <v>49.7</v>
      </c>
      <c r="DY7" s="64">
        <f t="shared" si="24"/>
        <v>48.1</v>
      </c>
      <c r="DZ7" s="64">
        <f t="shared" si="24"/>
        <v>44.7</v>
      </c>
      <c r="EA7" s="64">
        <f t="shared" si="24"/>
        <v>46.9</v>
      </c>
      <c r="EB7" s="64"/>
      <c r="EC7" s="64">
        <f>EC8</f>
        <v>53.5</v>
      </c>
      <c r="ED7" s="64">
        <f t="shared" ref="ED7:EL7" si="25">ED8</f>
        <v>52.2</v>
      </c>
      <c r="EE7" s="64">
        <f t="shared" si="25"/>
        <v>58</v>
      </c>
      <c r="EF7" s="64">
        <f t="shared" si="25"/>
        <v>58.4</v>
      </c>
      <c r="EG7" s="64">
        <f t="shared" si="25"/>
        <v>68.2</v>
      </c>
      <c r="EH7" s="64">
        <f t="shared" si="25"/>
        <v>61.6</v>
      </c>
      <c r="EI7" s="64">
        <f t="shared" si="25"/>
        <v>66.900000000000006</v>
      </c>
      <c r="EJ7" s="64">
        <f t="shared" si="25"/>
        <v>66.5</v>
      </c>
      <c r="EK7" s="64">
        <f t="shared" si="25"/>
        <v>64.2</v>
      </c>
      <c r="EL7" s="64">
        <f t="shared" si="25"/>
        <v>67.3</v>
      </c>
      <c r="EM7" s="64"/>
      <c r="EN7" s="65">
        <f>EN8</f>
        <v>25585084</v>
      </c>
      <c r="EO7" s="65">
        <f t="shared" ref="EO7:EW7" si="26">EO8</f>
        <v>26519619</v>
      </c>
      <c r="EP7" s="65">
        <f t="shared" si="26"/>
        <v>25871008</v>
      </c>
      <c r="EQ7" s="65">
        <f t="shared" si="26"/>
        <v>27147096</v>
      </c>
      <c r="ER7" s="65">
        <f t="shared" si="26"/>
        <v>27544912</v>
      </c>
      <c r="ES7" s="65">
        <f t="shared" si="26"/>
        <v>34106897</v>
      </c>
      <c r="ET7" s="65">
        <f t="shared" si="26"/>
        <v>37367806</v>
      </c>
      <c r="EU7" s="65">
        <f t="shared" si="26"/>
        <v>39301664</v>
      </c>
      <c r="EV7" s="65">
        <f t="shared" si="26"/>
        <v>41260555</v>
      </c>
      <c r="EW7" s="65">
        <f t="shared" si="26"/>
        <v>41975086</v>
      </c>
      <c r="EX7" s="65"/>
    </row>
    <row r="8" spans="1:154" s="66" customFormat="1">
      <c r="A8" s="47"/>
      <c r="B8" s="67">
        <v>2017</v>
      </c>
      <c r="C8" s="67">
        <v>147500</v>
      </c>
      <c r="D8" s="67">
        <v>46</v>
      </c>
      <c r="E8" s="67">
        <v>6</v>
      </c>
      <c r="F8" s="67">
        <v>0</v>
      </c>
      <c r="G8" s="67">
        <v>5</v>
      </c>
      <c r="H8" s="67" t="s">
        <v>130</v>
      </c>
      <c r="I8" s="67" t="s">
        <v>131</v>
      </c>
      <c r="J8" s="67" t="s">
        <v>132</v>
      </c>
      <c r="K8" s="67" t="s">
        <v>133</v>
      </c>
      <c r="L8" s="67" t="s">
        <v>134</v>
      </c>
      <c r="M8" s="67" t="s">
        <v>135</v>
      </c>
      <c r="N8" s="67" t="s">
        <v>136</v>
      </c>
      <c r="O8" s="67" t="s">
        <v>137</v>
      </c>
      <c r="P8" s="67" t="s">
        <v>138</v>
      </c>
      <c r="Q8" s="68">
        <v>12</v>
      </c>
      <c r="R8" s="67" t="s">
        <v>139</v>
      </c>
      <c r="S8" s="67" t="s">
        <v>140</v>
      </c>
      <c r="T8" s="67" t="s">
        <v>141</v>
      </c>
      <c r="U8" s="68" t="s">
        <v>142</v>
      </c>
      <c r="V8" s="68">
        <v>26586</v>
      </c>
      <c r="W8" s="67" t="s">
        <v>143</v>
      </c>
      <c r="X8" s="69" t="s">
        <v>144</v>
      </c>
      <c r="Y8" s="68">
        <v>179</v>
      </c>
      <c r="Z8" s="68" t="s">
        <v>142</v>
      </c>
      <c r="AA8" s="68">
        <v>60</v>
      </c>
      <c r="AB8" s="68" t="s">
        <v>142</v>
      </c>
      <c r="AC8" s="68" t="s">
        <v>142</v>
      </c>
      <c r="AD8" s="68">
        <v>239</v>
      </c>
      <c r="AE8" s="68">
        <v>179</v>
      </c>
      <c r="AF8" s="68" t="s">
        <v>142</v>
      </c>
      <c r="AG8" s="68">
        <v>179</v>
      </c>
      <c r="AH8" s="70">
        <v>102.7</v>
      </c>
      <c r="AI8" s="70">
        <v>101.7</v>
      </c>
      <c r="AJ8" s="70">
        <v>100</v>
      </c>
      <c r="AK8" s="70">
        <v>96.8</v>
      </c>
      <c r="AL8" s="70">
        <v>100.1</v>
      </c>
      <c r="AM8" s="70">
        <v>98.1</v>
      </c>
      <c r="AN8" s="70">
        <v>97.9</v>
      </c>
      <c r="AO8" s="70">
        <v>96.6</v>
      </c>
      <c r="AP8" s="70">
        <v>96.2</v>
      </c>
      <c r="AQ8" s="70">
        <v>97.2</v>
      </c>
      <c r="AR8" s="70">
        <v>98.5</v>
      </c>
      <c r="AS8" s="70">
        <v>83.8</v>
      </c>
      <c r="AT8" s="70">
        <v>83.9</v>
      </c>
      <c r="AU8" s="70">
        <v>82.7</v>
      </c>
      <c r="AV8" s="70">
        <v>81.400000000000006</v>
      </c>
      <c r="AW8" s="70">
        <v>81.8</v>
      </c>
      <c r="AX8" s="70">
        <v>89.6</v>
      </c>
      <c r="AY8" s="70">
        <v>88</v>
      </c>
      <c r="AZ8" s="70">
        <v>86.2</v>
      </c>
      <c r="BA8" s="70">
        <v>85.7</v>
      </c>
      <c r="BB8" s="70">
        <v>85.9</v>
      </c>
      <c r="BC8" s="70">
        <v>89.7</v>
      </c>
      <c r="BD8" s="71">
        <v>0</v>
      </c>
      <c r="BE8" s="71">
        <v>2.8</v>
      </c>
      <c r="BF8" s="71">
        <v>0</v>
      </c>
      <c r="BG8" s="71">
        <v>0</v>
      </c>
      <c r="BH8" s="71">
        <v>0</v>
      </c>
      <c r="BI8" s="71">
        <v>103.1</v>
      </c>
      <c r="BJ8" s="71">
        <v>87.1</v>
      </c>
      <c r="BK8" s="71">
        <v>81.599999999999994</v>
      </c>
      <c r="BL8" s="71">
        <v>84.7</v>
      </c>
      <c r="BM8" s="71">
        <v>86.8</v>
      </c>
      <c r="BN8" s="71">
        <v>64.7</v>
      </c>
      <c r="BO8" s="70">
        <v>73.599999999999994</v>
      </c>
      <c r="BP8" s="70">
        <v>73.599999999999994</v>
      </c>
      <c r="BQ8" s="70">
        <v>74.400000000000006</v>
      </c>
      <c r="BR8" s="70">
        <v>71.099999999999994</v>
      </c>
      <c r="BS8" s="70">
        <v>73.2</v>
      </c>
      <c r="BT8" s="70">
        <v>69.2</v>
      </c>
      <c r="BU8" s="70">
        <v>69.099999999999994</v>
      </c>
      <c r="BV8" s="70">
        <v>69.8</v>
      </c>
      <c r="BW8" s="70">
        <v>71.2</v>
      </c>
      <c r="BX8" s="70">
        <v>73</v>
      </c>
      <c r="BY8" s="70">
        <v>74.8</v>
      </c>
      <c r="BZ8" s="71">
        <v>52542</v>
      </c>
      <c r="CA8" s="71">
        <v>51307</v>
      </c>
      <c r="CB8" s="71">
        <v>52718</v>
      </c>
      <c r="CC8" s="71">
        <v>54817</v>
      </c>
      <c r="CD8" s="71">
        <v>55516</v>
      </c>
      <c r="CE8" s="71">
        <v>43981</v>
      </c>
      <c r="CF8" s="71">
        <v>45099</v>
      </c>
      <c r="CG8" s="71">
        <v>45085</v>
      </c>
      <c r="CH8" s="71">
        <v>44825</v>
      </c>
      <c r="CI8" s="71">
        <v>45494</v>
      </c>
      <c r="CJ8" s="70">
        <v>50718</v>
      </c>
      <c r="CK8" s="71">
        <v>18672</v>
      </c>
      <c r="CL8" s="71">
        <v>18008</v>
      </c>
      <c r="CM8" s="71">
        <v>18640</v>
      </c>
      <c r="CN8" s="71">
        <v>21341</v>
      </c>
      <c r="CO8" s="71">
        <v>21726</v>
      </c>
      <c r="CP8" s="71">
        <v>11009</v>
      </c>
      <c r="CQ8" s="71">
        <v>11173</v>
      </c>
      <c r="CR8" s="71">
        <v>11881</v>
      </c>
      <c r="CS8" s="71">
        <v>12023</v>
      </c>
      <c r="CT8" s="71">
        <v>12309</v>
      </c>
      <c r="CU8" s="70">
        <v>14202</v>
      </c>
      <c r="CV8" s="71">
        <v>42.1</v>
      </c>
      <c r="CW8" s="71">
        <v>42.6</v>
      </c>
      <c r="CX8" s="71">
        <v>42.7</v>
      </c>
      <c r="CY8" s="71">
        <v>43.8</v>
      </c>
      <c r="CZ8" s="71">
        <v>43.6</v>
      </c>
      <c r="DA8" s="71">
        <v>56.5</v>
      </c>
      <c r="DB8" s="71">
        <v>57.6</v>
      </c>
      <c r="DC8" s="71">
        <v>58.3</v>
      </c>
      <c r="DD8" s="71">
        <v>59.7</v>
      </c>
      <c r="DE8" s="71">
        <v>59</v>
      </c>
      <c r="DF8" s="71">
        <v>55</v>
      </c>
      <c r="DG8" s="71">
        <v>22.8</v>
      </c>
      <c r="DH8" s="71">
        <v>21.3</v>
      </c>
      <c r="DI8" s="71">
        <v>22.6</v>
      </c>
      <c r="DJ8" s="71">
        <v>25.9</v>
      </c>
      <c r="DK8" s="71">
        <v>24.1</v>
      </c>
      <c r="DL8" s="71">
        <v>22</v>
      </c>
      <c r="DM8" s="71">
        <v>21.3</v>
      </c>
      <c r="DN8" s="71">
        <v>22</v>
      </c>
      <c r="DO8" s="71">
        <v>20.9</v>
      </c>
      <c r="DP8" s="71">
        <v>20.7</v>
      </c>
      <c r="DQ8" s="71">
        <v>24.3</v>
      </c>
      <c r="DR8" s="70">
        <v>36.4</v>
      </c>
      <c r="DS8" s="70">
        <v>38.4</v>
      </c>
      <c r="DT8" s="70">
        <v>42.7</v>
      </c>
      <c r="DU8" s="70">
        <v>44.9</v>
      </c>
      <c r="DV8" s="70">
        <v>50.8</v>
      </c>
      <c r="DW8" s="70">
        <v>48.2</v>
      </c>
      <c r="DX8" s="70">
        <v>49.7</v>
      </c>
      <c r="DY8" s="70">
        <v>48.1</v>
      </c>
      <c r="DZ8" s="70">
        <v>44.7</v>
      </c>
      <c r="EA8" s="70">
        <v>46.9</v>
      </c>
      <c r="EB8" s="70">
        <v>51.6</v>
      </c>
      <c r="EC8" s="70">
        <v>53.5</v>
      </c>
      <c r="ED8" s="70">
        <v>52.2</v>
      </c>
      <c r="EE8" s="70">
        <v>58</v>
      </c>
      <c r="EF8" s="70">
        <v>58.4</v>
      </c>
      <c r="EG8" s="70">
        <v>68.2</v>
      </c>
      <c r="EH8" s="70">
        <v>61.6</v>
      </c>
      <c r="EI8" s="70">
        <v>66.900000000000006</v>
      </c>
      <c r="EJ8" s="70">
        <v>66.5</v>
      </c>
      <c r="EK8" s="70">
        <v>64.2</v>
      </c>
      <c r="EL8" s="70">
        <v>67.3</v>
      </c>
      <c r="EM8" s="70">
        <v>67.599999999999994</v>
      </c>
      <c r="EN8" s="71">
        <v>25585084</v>
      </c>
      <c r="EO8" s="71">
        <v>26519619</v>
      </c>
      <c r="EP8" s="71">
        <v>25871008</v>
      </c>
      <c r="EQ8" s="71">
        <v>27147096</v>
      </c>
      <c r="ER8" s="71">
        <v>27544912</v>
      </c>
      <c r="ES8" s="71">
        <v>34106897</v>
      </c>
      <c r="ET8" s="71">
        <v>37367806</v>
      </c>
      <c r="EU8" s="71">
        <v>39301664</v>
      </c>
      <c r="EV8" s="71">
        <v>41260555</v>
      </c>
      <c r="EW8" s="71">
        <v>41975086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145</v>
      </c>
      <c r="C10" s="76" t="s">
        <v>146</v>
      </c>
      <c r="D10" s="76" t="s">
        <v>147</v>
      </c>
      <c r="E10" s="76" t="s">
        <v>148</v>
      </c>
      <c r="F10" s="76" t="s">
        <v>149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150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2019-01-31T05:01:01Z</cp:lastPrinted>
  <dcterms:modified xsi:type="dcterms:W3CDTF">2019-02-01T07:20:19Z</dcterms:modified>
</cp:coreProperties>
</file>