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1_法適用\015_新潟県\２回目\"/>
    </mc:Choice>
  </mc:AlternateContent>
  <workbookProtection workbookAlgorithmName="SHA-512" workbookHashValue="ObKC9LyC7NHSkqZlf72gaW+PFvkQfLj9rmm93QbSb/UjUfGYYHysxgtEPlZVGpLtJNwepIw/0R5xW1zBFvgBLA==" workbookSaltValue="nMaRJkOvjYfOylY8Maq+rg==" workbookSpinCount="100000" lockStructure="1"/>
  <bookViews>
    <workbookView xWindow="0" yWindow="0" windowWidth="15360" windowHeight="763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JU18" i="5"/>
  <c r="IO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D12" i="5"/>
  <c r="JS12" i="5"/>
  <c r="IM12" i="5"/>
  <c r="HA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D10" i="5"/>
  <c r="KU9" i="5"/>
  <c r="IV9" i="5"/>
  <c r="GW9" i="5"/>
  <c r="EX9" i="5"/>
  <c r="CY9" i="5"/>
  <c r="MK8" i="5"/>
  <c r="MJ8" i="5"/>
  <c r="MA8" i="5"/>
  <c r="LZ8" i="5"/>
  <c r="LQ8" i="5"/>
  <c r="LP8" i="5"/>
  <c r="LG8" i="5"/>
  <c r="LJ18" i="5" s="1"/>
  <c r="LF8" i="5"/>
  <c r="KW8" i="5"/>
  <c r="KV8" i="5"/>
  <c r="KU8" i="5"/>
  <c r="KL8" i="5"/>
  <c r="KK8" i="5"/>
  <c r="KB8" i="5"/>
  <c r="KF12" i="5" s="1"/>
  <c r="KA8" i="5"/>
  <c r="JR8" i="5"/>
  <c r="JQ8" i="5"/>
  <c r="JH8" i="5"/>
  <c r="JH18" i="5" s="1"/>
  <c r="JG8" i="5"/>
  <c r="IX8" i="5"/>
  <c r="IW8" i="5"/>
  <c r="IV8" i="5"/>
  <c r="IM8" i="5"/>
  <c r="IQ12" i="5" s="1"/>
  <c r="IL8" i="5"/>
  <c r="IC8" i="5"/>
  <c r="IB8" i="5"/>
  <c r="HS8" i="5"/>
  <c r="HS18" i="5" s="1"/>
  <c r="HR8" i="5"/>
  <c r="HI8" i="5"/>
  <c r="HH8" i="5"/>
  <c r="GY8" i="5"/>
  <c r="HB12" i="5" s="1"/>
  <c r="GX8" i="5"/>
  <c r="GW8" i="5"/>
  <c r="GM8" i="5"/>
  <c r="GC8" i="5"/>
  <c r="FS8" i="5"/>
  <c r="FI8" i="5"/>
  <c r="EY8" i="5"/>
  <c r="EX8" i="5"/>
  <c r="EN8" i="5"/>
  <c r="ED8" i="5"/>
  <c r="DT8" i="5"/>
  <c r="DJ8" i="5"/>
  <c r="CZ8" i="5"/>
  <c r="CY8" i="5"/>
  <c r="CO8" i="5"/>
  <c r="CE8" i="5"/>
  <c r="BT8" i="5"/>
  <c r="BI8" i="5"/>
  <c r="AX8" i="5"/>
  <c r="AX6" i="5"/>
  <c r="AW6" i="5"/>
  <c r="I19" i="4" s="1"/>
  <c r="AV6" i="5"/>
  <c r="AU6" i="5"/>
  <c r="AT6" i="5"/>
  <c r="AS6" i="5"/>
  <c r="J16" i="4" s="1"/>
  <c r="AR6" i="5"/>
  <c r="AQ6" i="5"/>
  <c r="AP6" i="5"/>
  <c r="AO6" i="5"/>
  <c r="L15" i="4" s="1"/>
  <c r="AN6" i="5"/>
  <c r="AM6" i="5"/>
  <c r="AL6" i="5"/>
  <c r="AK6" i="5"/>
  <c r="N14" i="4" s="1"/>
  <c r="AJ6" i="5"/>
  <c r="AI6" i="5"/>
  <c r="AH6" i="5"/>
  <c r="AG6" i="5"/>
  <c r="F14" i="4" s="1"/>
  <c r="AF6" i="5"/>
  <c r="AE6" i="5"/>
  <c r="AD6" i="5"/>
  <c r="AC6" i="5"/>
  <c r="H13" i="4" s="1"/>
  <c r="AB6" i="5"/>
  <c r="AA6" i="5"/>
  <c r="Z6" i="5"/>
  <c r="Y6" i="5"/>
  <c r="J12" i="4" s="1"/>
  <c r="X6" i="5"/>
  <c r="W6" i="5"/>
  <c r="V6" i="5"/>
  <c r="U6" i="5"/>
  <c r="T6" i="5"/>
  <c r="S6" i="5"/>
  <c r="R6" i="5"/>
  <c r="Q6" i="5"/>
  <c r="B7" i="4" s="1"/>
  <c r="P6" i="5"/>
  <c r="O6" i="5"/>
  <c r="N6" i="5"/>
  <c r="M6" i="5"/>
  <c r="L6" i="5"/>
  <c r="K6" i="5"/>
  <c r="J6" i="5"/>
  <c r="I6" i="5"/>
  <c r="B3" i="4" s="1"/>
  <c r="H6" i="5"/>
  <c r="G6" i="5"/>
  <c r="F6" i="5"/>
  <c r="E6" i="5"/>
  <c r="D6" i="5"/>
  <c r="C6" i="5"/>
  <c r="B6" i="5"/>
  <c r="C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N16" i="4"/>
  <c r="L16" i="4"/>
  <c r="H16" i="4"/>
  <c r="F16" i="4"/>
  <c r="N15" i="4"/>
  <c r="J15" i="4"/>
  <c r="H15" i="4"/>
  <c r="F15" i="4"/>
  <c r="L14" i="4"/>
  <c r="J14" i="4"/>
  <c r="H14" i="4"/>
  <c r="N13" i="4"/>
  <c r="L13" i="4"/>
  <c r="J13" i="4"/>
  <c r="F13" i="4"/>
  <c r="N12" i="4"/>
  <c r="L12" i="4"/>
  <c r="H12" i="4"/>
  <c r="F12" i="4"/>
  <c r="F9" i="4"/>
  <c r="N7" i="4"/>
  <c r="N5" i="4"/>
  <c r="J5" i="4"/>
  <c r="F5" i="4"/>
  <c r="N3" i="4"/>
  <c r="J3" i="4"/>
  <c r="F3" i="4"/>
  <c r="B1" i="4"/>
  <c r="LH16" i="5" l="1"/>
  <c r="JS16" i="5"/>
  <c r="ID16" i="5"/>
  <c r="GO16" i="5"/>
  <c r="FA16" i="5"/>
  <c r="DL16" i="5"/>
  <c r="BV16" i="5"/>
  <c r="ML16" i="5"/>
  <c r="KX16" i="5"/>
  <c r="JI16" i="5"/>
  <c r="HT16" i="5"/>
  <c r="GE16" i="5"/>
  <c r="EP16" i="5"/>
  <c r="DB16" i="5"/>
  <c r="BK16" i="5"/>
  <c r="MB16" i="5"/>
  <c r="KM16" i="5"/>
  <c r="IY16" i="5"/>
  <c r="HJ16" i="5"/>
  <c r="FU16" i="5"/>
  <c r="EF16" i="5"/>
  <c r="CQ16" i="5"/>
  <c r="AZ16" i="5"/>
  <c r="IN16" i="5"/>
  <c r="CG16" i="5"/>
  <c r="LR10" i="5"/>
  <c r="KC10" i="5"/>
  <c r="IN10" i="5"/>
  <c r="GZ10" i="5"/>
  <c r="FK10" i="5"/>
  <c r="DV10" i="5"/>
  <c r="CG10" i="5"/>
  <c r="KC16" i="5"/>
  <c r="DV16" i="5"/>
  <c r="GZ16" i="5"/>
  <c r="LH10" i="5"/>
  <c r="JS10" i="5"/>
  <c r="ID10" i="5"/>
  <c r="GO10" i="5"/>
  <c r="FA10" i="5"/>
  <c r="DL10" i="5"/>
  <c r="BV10" i="5"/>
  <c r="LR16" i="5"/>
  <c r="FK16" i="5"/>
  <c r="ML10" i="5"/>
  <c r="KX10" i="5"/>
  <c r="JI10" i="5"/>
  <c r="HT10" i="5"/>
  <c r="GE10" i="5"/>
  <c r="EP10" i="5"/>
  <c r="DB10" i="5"/>
  <c r="BK10" i="5"/>
  <c r="MB10" i="5"/>
  <c r="KM10" i="5"/>
  <c r="MM16" i="5"/>
  <c r="KY16" i="5"/>
  <c r="JJ16" i="5"/>
  <c r="HU16" i="5"/>
  <c r="GF16" i="5"/>
  <c r="EQ16" i="5"/>
  <c r="DC16" i="5"/>
  <c r="BL16" i="5"/>
  <c r="MC16" i="5"/>
  <c r="KN16" i="5"/>
  <c r="IZ16" i="5"/>
  <c r="HK16" i="5"/>
  <c r="FV16" i="5"/>
  <c r="EG16" i="5"/>
  <c r="CR16" i="5"/>
  <c r="BA16" i="5"/>
  <c r="LS16" i="5"/>
  <c r="KD16" i="5"/>
  <c r="IO16" i="5"/>
  <c r="HA16" i="5"/>
  <c r="FL16" i="5"/>
  <c r="DW16" i="5"/>
  <c r="CH16" i="5"/>
  <c r="JT16" i="5"/>
  <c r="DM16" i="5"/>
  <c r="LI10" i="5"/>
  <c r="JT10" i="5"/>
  <c r="IE10" i="5"/>
  <c r="GP10" i="5"/>
  <c r="FB10" i="5"/>
  <c r="DM10" i="5"/>
  <c r="BW10" i="5"/>
  <c r="LS10" i="5"/>
  <c r="IE16" i="5"/>
  <c r="BW16" i="5"/>
  <c r="MM10" i="5"/>
  <c r="KY10" i="5"/>
  <c r="JJ10" i="5"/>
  <c r="HU10" i="5"/>
  <c r="GF10" i="5"/>
  <c r="EQ10" i="5"/>
  <c r="DC10" i="5"/>
  <c r="BL10" i="5"/>
  <c r="LI16" i="5"/>
  <c r="KD10" i="5"/>
  <c r="GP16" i="5"/>
  <c r="MC10" i="5"/>
  <c r="KN10" i="5"/>
  <c r="IZ10" i="5"/>
  <c r="HK10" i="5"/>
  <c r="FV10" i="5"/>
  <c r="EG10" i="5"/>
  <c r="CR10" i="5"/>
  <c r="BA10" i="5"/>
  <c r="J11" i="4"/>
  <c r="FB16" i="5"/>
  <c r="FU10" i="5"/>
  <c r="HA10" i="5"/>
  <c r="H11" i="4"/>
  <c r="AZ10" i="5"/>
  <c r="CH10" i="5"/>
  <c r="HJ10" i="5"/>
  <c r="IO10" i="5"/>
  <c r="HM18" i="5"/>
  <c r="HI18" i="5"/>
  <c r="HK12" i="5"/>
  <c r="HL18" i="5"/>
  <c r="HK18" i="5"/>
  <c r="HM12" i="5"/>
  <c r="HI12" i="5"/>
  <c r="HJ18" i="5"/>
  <c r="HL12" i="5"/>
  <c r="HJ12" i="5"/>
  <c r="IE18" i="5"/>
  <c r="IG12" i="5"/>
  <c r="IC12" i="5"/>
  <c r="ID18" i="5"/>
  <c r="IF12" i="5"/>
  <c r="IG18" i="5"/>
  <c r="IC18" i="5"/>
  <c r="IE12" i="5"/>
  <c r="IF18" i="5"/>
  <c r="ID12" i="5"/>
  <c r="KZ18" i="5"/>
  <c r="KX12" i="5"/>
  <c r="KY18" i="5"/>
  <c r="LA12" i="5"/>
  <c r="KW12" i="5"/>
  <c r="KX18" i="5"/>
  <c r="KZ12" i="5"/>
  <c r="KW18" i="5"/>
  <c r="KY12" i="5"/>
  <c r="LA18" i="5"/>
  <c r="LR18" i="5"/>
  <c r="LT12" i="5"/>
  <c r="LU18" i="5"/>
  <c r="LQ18" i="5"/>
  <c r="LS12" i="5"/>
  <c r="LT18" i="5"/>
  <c r="LR12" i="5"/>
  <c r="LU12" i="5"/>
  <c r="LS18" i="5"/>
  <c r="LQ12" i="5"/>
  <c r="MN18" i="5"/>
  <c r="ML12" i="5"/>
  <c r="MM18" i="5"/>
  <c r="MO12" i="5"/>
  <c r="MK12" i="5"/>
  <c r="ML18" i="5"/>
  <c r="MN12" i="5"/>
  <c r="MO18" i="5"/>
  <c r="MM12" i="5"/>
  <c r="MK18" i="5"/>
  <c r="CQ10" i="5"/>
  <c r="DW10" i="5"/>
  <c r="IY10" i="5"/>
  <c r="GN8" i="5"/>
  <c r="FT8" i="5"/>
  <c r="EZ8" i="5"/>
  <c r="GD8" i="5"/>
  <c r="FJ8" i="5"/>
  <c r="B5" i="4"/>
  <c r="EF10" i="5"/>
  <c r="FL10" i="5"/>
  <c r="JB18" i="5"/>
  <c r="IX18" i="5"/>
  <c r="IZ12" i="5"/>
  <c r="JA18" i="5"/>
  <c r="IY12" i="5"/>
  <c r="IZ18" i="5"/>
  <c r="JB12" i="5"/>
  <c r="IX12" i="5"/>
  <c r="JT18" i="5"/>
  <c r="JV12" i="5"/>
  <c r="JR12" i="5"/>
  <c r="JS18" i="5"/>
  <c r="JU12" i="5"/>
  <c r="JV18" i="5"/>
  <c r="JR18" i="5"/>
  <c r="JT12" i="5"/>
  <c r="KP18" i="5"/>
  <c r="KL18" i="5"/>
  <c r="KN12" i="5"/>
  <c r="KO18" i="5"/>
  <c r="KM12" i="5"/>
  <c r="KN18" i="5"/>
  <c r="KP12" i="5"/>
  <c r="KL12" i="5"/>
  <c r="E10" i="5"/>
  <c r="KB12" i="5"/>
  <c r="LH12" i="5"/>
  <c r="IY18" i="5"/>
  <c r="KD18" i="5"/>
  <c r="GZ18" i="5"/>
  <c r="HC18" i="5"/>
  <c r="GY18" i="5"/>
  <c r="HB18" i="5"/>
  <c r="HV18" i="5"/>
  <c r="HT12" i="5"/>
  <c r="HU18" i="5"/>
  <c r="HW12" i="5"/>
  <c r="HS12" i="5"/>
  <c r="HT18" i="5"/>
  <c r="HV12" i="5"/>
  <c r="IN18" i="5"/>
  <c r="IP12" i="5"/>
  <c r="IQ18" i="5"/>
  <c r="IM18" i="5"/>
  <c r="IO12" i="5"/>
  <c r="IP18" i="5"/>
  <c r="IN12" i="5"/>
  <c r="LI18" i="5"/>
  <c r="LK12" i="5"/>
  <c r="LG12" i="5"/>
  <c r="LH18" i="5"/>
  <c r="LJ12" i="5"/>
  <c r="LK18" i="5"/>
  <c r="LG18" i="5"/>
  <c r="LI12" i="5"/>
  <c r="ME18" i="5"/>
  <c r="MA18" i="5"/>
  <c r="MC12" i="5"/>
  <c r="MD18" i="5"/>
  <c r="MB12" i="5"/>
  <c r="MC18" i="5"/>
  <c r="ME12" i="5"/>
  <c r="MA12" i="5"/>
  <c r="B10" i="5"/>
  <c r="F10" i="5"/>
  <c r="GY12" i="5"/>
  <c r="HC12" i="5"/>
  <c r="HU12" i="5"/>
  <c r="JA12" i="5"/>
  <c r="HW18" i="5"/>
  <c r="KM18" i="5"/>
  <c r="JK18" i="5"/>
  <c r="JI12" i="5"/>
  <c r="JJ18" i="5"/>
  <c r="JL12" i="5"/>
  <c r="JH12" i="5"/>
  <c r="JI18" i="5"/>
  <c r="JK12" i="5"/>
  <c r="KC18" i="5"/>
  <c r="KE12" i="5"/>
  <c r="KF18" i="5"/>
  <c r="KB18" i="5"/>
  <c r="KD12" i="5"/>
  <c r="KE18" i="5"/>
  <c r="KC12" i="5"/>
  <c r="GZ12" i="5"/>
  <c r="JJ12" i="5"/>
  <c r="KO12" i="5"/>
  <c r="HA18" i="5"/>
  <c r="JL18" i="5"/>
  <c r="MB18" i="5"/>
  <c r="MD16" i="5" l="1"/>
  <c r="KO16" i="5"/>
  <c r="JA16" i="5"/>
  <c r="HL16" i="5"/>
  <c r="FW16" i="5"/>
  <c r="EH16" i="5"/>
  <c r="CS16" i="5"/>
  <c r="BB16" i="5"/>
  <c r="LT16" i="5"/>
  <c r="KE16" i="5"/>
  <c r="IP16" i="5"/>
  <c r="HB16" i="5"/>
  <c r="FM16" i="5"/>
  <c r="DX16" i="5"/>
  <c r="CI16" i="5"/>
  <c r="LJ16" i="5"/>
  <c r="JU16" i="5"/>
  <c r="IF16" i="5"/>
  <c r="GQ16" i="5"/>
  <c r="FC16" i="5"/>
  <c r="DN16" i="5"/>
  <c r="BX16" i="5"/>
  <c r="KZ16" i="5"/>
  <c r="ER16" i="5"/>
  <c r="MN10" i="5"/>
  <c r="KZ10" i="5"/>
  <c r="JK10" i="5"/>
  <c r="HV10" i="5"/>
  <c r="GG10" i="5"/>
  <c r="ER10" i="5"/>
  <c r="DD10" i="5"/>
  <c r="BM10" i="5"/>
  <c r="JK16" i="5"/>
  <c r="DD16" i="5"/>
  <c r="MD10" i="5"/>
  <c r="KO10" i="5"/>
  <c r="JA10" i="5"/>
  <c r="HL10" i="5"/>
  <c r="FW10" i="5"/>
  <c r="EH10" i="5"/>
  <c r="CS10" i="5"/>
  <c r="BB10" i="5"/>
  <c r="L11" i="4"/>
  <c r="GG16" i="5"/>
  <c r="HV16" i="5"/>
  <c r="BM16" i="5"/>
  <c r="LT10" i="5"/>
  <c r="KE10" i="5"/>
  <c r="IP10" i="5"/>
  <c r="HB10" i="5"/>
  <c r="FM10" i="5"/>
  <c r="DX10" i="5"/>
  <c r="CI10" i="5"/>
  <c r="MN16" i="5"/>
  <c r="LJ10" i="5"/>
  <c r="GQ10" i="5"/>
  <c r="FC10" i="5"/>
  <c r="JU10" i="5"/>
  <c r="DN10" i="5"/>
  <c r="IF10" i="5"/>
  <c r="BX10" i="5"/>
  <c r="GP18" i="5"/>
  <c r="GO18" i="5"/>
  <c r="GR18" i="5"/>
  <c r="GN18" i="5"/>
  <c r="GP12" i="5"/>
  <c r="GQ18" i="5"/>
  <c r="GO12" i="5"/>
  <c r="GR12" i="5"/>
  <c r="GN12" i="5"/>
  <c r="GQ12" i="5"/>
  <c r="FX18" i="5"/>
  <c r="FT18" i="5"/>
  <c r="FW18" i="5"/>
  <c r="FV18" i="5"/>
  <c r="FU18" i="5"/>
  <c r="FX12" i="5"/>
  <c r="FT12" i="5"/>
  <c r="FW12" i="5"/>
  <c r="FV12" i="5"/>
  <c r="FU12" i="5"/>
  <c r="LQ16" i="5"/>
  <c r="KB16" i="5"/>
  <c r="IM16" i="5"/>
  <c r="GY16" i="5"/>
  <c r="FJ16" i="5"/>
  <c r="DU16" i="5"/>
  <c r="CF16" i="5"/>
  <c r="LG16" i="5"/>
  <c r="JR16" i="5"/>
  <c r="IC16" i="5"/>
  <c r="GN16" i="5"/>
  <c r="EZ16" i="5"/>
  <c r="DK16" i="5"/>
  <c r="BU16" i="5"/>
  <c r="MK16" i="5"/>
  <c r="KW16" i="5"/>
  <c r="JH16" i="5"/>
  <c r="HS16" i="5"/>
  <c r="GD16" i="5"/>
  <c r="EO16" i="5"/>
  <c r="DA16" i="5"/>
  <c r="BJ16" i="5"/>
  <c r="HI16" i="5"/>
  <c r="AY16" i="5"/>
  <c r="MA10" i="5"/>
  <c r="KL10" i="5"/>
  <c r="IX10" i="5"/>
  <c r="HI10" i="5"/>
  <c r="FT10" i="5"/>
  <c r="EE10" i="5"/>
  <c r="CP10" i="5"/>
  <c r="AY10" i="5"/>
  <c r="F11" i="4"/>
  <c r="MK10" i="5"/>
  <c r="KW10" i="5"/>
  <c r="MA16" i="5"/>
  <c r="FT16" i="5"/>
  <c r="LQ10" i="5"/>
  <c r="KB10" i="5"/>
  <c r="IM10" i="5"/>
  <c r="GY10" i="5"/>
  <c r="FJ10" i="5"/>
  <c r="DU10" i="5"/>
  <c r="CF10" i="5"/>
  <c r="CP16" i="5"/>
  <c r="KL16" i="5"/>
  <c r="EE16" i="5"/>
  <c r="LG10" i="5"/>
  <c r="JR10" i="5"/>
  <c r="IC10" i="5"/>
  <c r="GN10" i="5"/>
  <c r="EZ10" i="5"/>
  <c r="DK10" i="5"/>
  <c r="BU10" i="5"/>
  <c r="IX16" i="5"/>
  <c r="JH10" i="5"/>
  <c r="DA10" i="5"/>
  <c r="HS10" i="5"/>
  <c r="BJ10" i="5"/>
  <c r="GD10" i="5"/>
  <c r="EO10" i="5"/>
  <c r="GG18" i="5"/>
  <c r="GF18" i="5"/>
  <c r="GE18" i="5"/>
  <c r="GG12" i="5"/>
  <c r="GD18" i="5"/>
  <c r="GD12" i="5"/>
  <c r="GF12" i="5"/>
  <c r="GH18" i="5"/>
  <c r="GE12" i="5"/>
  <c r="GH12" i="5"/>
  <c r="LU16" i="5"/>
  <c r="KF16" i="5"/>
  <c r="IQ16" i="5"/>
  <c r="HC16" i="5"/>
  <c r="FN16" i="5"/>
  <c r="DY16" i="5"/>
  <c r="CJ16" i="5"/>
  <c r="LK16" i="5"/>
  <c r="JV16" i="5"/>
  <c r="IG16" i="5"/>
  <c r="GR16" i="5"/>
  <c r="FD16" i="5"/>
  <c r="DO16" i="5"/>
  <c r="BY16" i="5"/>
  <c r="MO16" i="5"/>
  <c r="LA16" i="5"/>
  <c r="JL16" i="5"/>
  <c r="HW16" i="5"/>
  <c r="GH16" i="5"/>
  <c r="ES16" i="5"/>
  <c r="DE16" i="5"/>
  <c r="BN16" i="5"/>
  <c r="ME16" i="5"/>
  <c r="FX16" i="5"/>
  <c r="ME10" i="5"/>
  <c r="KP10" i="5"/>
  <c r="JB10" i="5"/>
  <c r="HM10" i="5"/>
  <c r="FX10" i="5"/>
  <c r="EI10" i="5"/>
  <c r="CT10" i="5"/>
  <c r="BC10" i="5"/>
  <c r="N11" i="4"/>
  <c r="HM16" i="5"/>
  <c r="KP16" i="5"/>
  <c r="EI16" i="5"/>
  <c r="LU10" i="5"/>
  <c r="KF10" i="5"/>
  <c r="IQ10" i="5"/>
  <c r="HC10" i="5"/>
  <c r="FN10" i="5"/>
  <c r="DY10" i="5"/>
  <c r="CJ10" i="5"/>
  <c r="MO10" i="5"/>
  <c r="LA10" i="5"/>
  <c r="JB16" i="5"/>
  <c r="CT16" i="5"/>
  <c r="LK10" i="5"/>
  <c r="JV10" i="5"/>
  <c r="IG10" i="5"/>
  <c r="GR10" i="5"/>
  <c r="FD10" i="5"/>
  <c r="DO10" i="5"/>
  <c r="BY10" i="5"/>
  <c r="BC16" i="5"/>
  <c r="HW10" i="5"/>
  <c r="BN10" i="5"/>
  <c r="GH10" i="5"/>
  <c r="ES10" i="5"/>
  <c r="JL10" i="5"/>
  <c r="DE10" i="5"/>
  <c r="FK18" i="5"/>
  <c r="FN18" i="5"/>
  <c r="FJ18" i="5"/>
  <c r="FM18" i="5"/>
  <c r="FK12" i="5"/>
  <c r="FL18" i="5"/>
  <c r="FN12" i="5"/>
  <c r="FJ12" i="5"/>
  <c r="FL12" i="5"/>
  <c r="FM12" i="5"/>
  <c r="FB18" i="5"/>
  <c r="FA18" i="5"/>
  <c r="FD18" i="5"/>
  <c r="EZ18" i="5"/>
  <c r="FB12" i="5"/>
  <c r="FC12" i="5"/>
  <c r="FA12" i="5"/>
  <c r="FC18" i="5"/>
  <c r="FD12" i="5"/>
  <c r="EZ12" i="5"/>
</calcChain>
</file>

<file path=xl/sharedStrings.xml><?xml version="1.0" encoding="utf-8"?>
<sst xmlns="http://schemas.openxmlformats.org/spreadsheetml/2006/main" count="900" uniqueCount="262">
  <si>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</si>
  <si>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</si>
  <si>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</si>
  <si>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</si>
  <si>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</si>
  <si>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</si>
  <si>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</si>
  <si>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</si>
  <si>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○当年度未処分利益剰余金　3,588,050千円
　地域振興積立金　2,850,600千円
　減債積立金　121,000千円
　建設改良積立金　259,600千円
　資本金　356,800千円
　繰越利益剰余金　50千円
※地域振興積立金は、企業局が電気事業の円滑な事業遂行に支障のない範囲で、公営企業の目的である公共の福祉の増進に寄与する次の事業に充当する目的で積み立てる
　(1)　 電気事業及びクリーンエネルギーをアピールするために企業局が行う事業
　(2) 　防災の推進、環境の保全、福祉の充実、産業の振興、文化の振興その他の県政の重要施策に関する事業
※減債積立金は、将来の企業債元金償還額と償還の原資となる減価償却費を考慮し、不足分を積み立てる
※建設改良積立金は、将来の建設改良費見込みを考慮し積み立てる
※減債積立金及び建設改良積立金を使用した場合、その相当額を資本金へ組み入れる
※引き続き、公営企業の目的である健全な経営と県民への利益還元を考慮し、利益処分について検討していく</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</si>
  <si>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</si>
  <si>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</si>
  <si>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</si>
  <si>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</si>
  <si>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</si>
  <si>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</si>
  <si>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</si>
  <si>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</si>
  <si>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</si>
  <si>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</si>
  <si>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</si>
  <si>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</si>
  <si>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</si>
  <si>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</si>
  <si>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</si>
  <si>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</si>
  <si>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</si>
  <si>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</si>
  <si>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</si>
  <si>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</si>
  <si>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</si>
  <si>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</si>
  <si>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</si>
  <si>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</si>
  <si>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</si>
  <si>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</si>
  <si>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</si>
  <si>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</si>
  <si>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</si>
  <si>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</si>
  <si>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</si>
  <si>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</si>
  <si>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</si>
  <si>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</si>
  <si>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</si>
  <si>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</si>
  <si>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</si>
  <si>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</si>
  <si>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</si>
  <si>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</si>
  <si>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</si>
  <si>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</si>
  <si>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</si>
  <si>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</si>
  <si>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</si>
  <si>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</si>
  <si>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</si>
  <si>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</si>
  <si>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</si>
  <si>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</si>
  <si>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</si>
  <si>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</si>
  <si>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</si>
  <si>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</si>
  <si>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</si>
  <si>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</si>
  <si>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</si>
  <si>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</si>
  <si>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</si>
  <si>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</si>
  <si>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</si>
  <si>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</si>
  <si>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</si>
  <si>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</si>
  <si>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</si>
  <si>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</si>
  <si>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</si>
  <si>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</si>
  <si>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</si>
  <si>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</si>
  <si>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</si>
  <si>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</si>
  <si>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</si>
  <si>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</si>
  <si>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</si>
  <si>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</si>
  <si>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</si>
  <si>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</si>
  <si>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</si>
  <si>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</si>
  <si>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</si>
  <si>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</si>
  <si>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</si>
  <si>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</si>
  <si>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</si>
  <si>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</si>
  <si>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</si>
  <si>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</si>
  <si>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</si>
  <si>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</si>
  <si>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</si>
  <si>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</si>
  <si>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</si>
  <si>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</si>
  <si>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</si>
  <si>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</si>
  <si>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</si>
  <si>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</si>
  <si>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</si>
  <si>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</si>
  <si>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</si>
  <si>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</si>
  <si>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</si>
  <si>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</si>
  <si>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</si>
  <si>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</si>
  <si>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</si>
  <si>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</si>
  <si>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150002</t>
  </si>
  <si>
    <t>46</t>
  </si>
  <si>
    <t>04</t>
  </si>
  <si>
    <t>0</t>
  </si>
  <si>
    <t>000</t>
  </si>
  <si>
    <t>新潟県</t>
  </si>
  <si>
    <t>法適用</t>
  </si>
  <si>
    <t>電気事業</t>
  </si>
  <si>
    <t>自治体職員</t>
  </si>
  <si>
    <t>-</t>
  </si>
  <si>
    <t>平成31年３月31日　三面発電所、猿田発電所、奥三面発電所、胎内第一発電所、胎内第二発電所、胎内第三発電所、田川内発電所、笠堀発電所、刈谷田発電所、高田発電所、新高田発電所、新潟東部太陽光発電所２号系列</t>
  </si>
  <si>
    <t>平成43年11月30日　広神発電所</t>
  </si>
  <si>
    <t>無</t>
  </si>
  <si>
    <t>日本テクノ株式会社、株式会社F-Power、東北電力株式会社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</si>
  <si>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</si>
  <si>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</si>
  <si>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</si>
  <si>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</si>
  <si>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</si>
  <si>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</si>
  <si>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</si>
  <si>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</si>
  <si>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</si>
  <si>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</si>
  <si>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</si>
  <si>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</si>
  <si>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</si>
  <si>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</si>
  <si>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</si>
  <si>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</si>
  <si>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</si>
  <si>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</si>
  <si>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</si>
  <si>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</si>
  <si>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</si>
  <si>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</si>
  <si>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</si>
  <si>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</si>
  <si>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</si>
  <si>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</si>
  <si>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</si>
  <si>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</si>
  <si>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</si>
  <si>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</si>
  <si>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</si>
  <si>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</si>
  <si>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</si>
  <si>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</si>
  <si>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</si>
  <si>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</si>
  <si>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</si>
  <si>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</si>
  <si>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</si>
  <si>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</si>
  <si>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</si>
  <si>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</si>
  <si>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</si>
  <si>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</si>
  <si>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</si>
  <si>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</si>
  <si>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</si>
  <si>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</si>
  <si>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</si>
  <si>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</si>
  <si>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</si>
  <si>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</si>
  <si>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</si>
  <si>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</si>
  <si>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</si>
  <si>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</si>
  <si>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</si>
  <si>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</si>
  <si>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</si>
  <si>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</si>
  <si>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</si>
  <si>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</si>
  <si>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</si>
  <si>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</si>
  <si>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</si>
  <si>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</si>
  <si>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</si>
  <si>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</si>
  <si>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</si>
  <si>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</si>
  <si>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</si>
  <si>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</si>
  <si>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</si>
  <si>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</si>
  <si>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</si>
  <si>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</si>
  <si>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</si>
  <si>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</si>
  <si>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</si>
  <si>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</si>
  <si>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</si>
  <si>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</si>
  <si>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</si>
  <si>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</si>
  <si>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</si>
  <si>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</si>
  <si>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</si>
  <si>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</si>
  <si>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</si>
  <si>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</si>
  <si>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</si>
  <si>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</si>
  <si>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</si>
  <si>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</si>
  <si>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</si>
  <si>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</si>
  <si>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</si>
  <si>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</si>
  <si>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</si>
  <si>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</si>
  <si>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</si>
  <si>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</si>
  <si>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</si>
  <si>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</si>
  <si>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</si>
  <si>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</si>
  <si>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</si>
  <si>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</si>
  <si>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</si>
  <si>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</si>
  <si>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</si>
  <si>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</si>
  <si>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</si>
  <si>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</si>
  <si>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</si>
  <si>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</si>
  <si>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</si>
  <si>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</si>
  <si>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</si>
  <si>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</si>
  <si>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</si>
  <si>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</si>
  <si>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</si>
  <si>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</si>
  <si>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</si>
  <si>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</si>
  <si>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日本テクノ株式会社、
株式会社F-Power、
東北電力株式会社</t>
    <phoneticPr fontId="5"/>
  </si>
  <si>
    <t>平成31年３月31日　三面発電所、猿田発電所、奥三面発電所、胎内第一発電所、胎内第二発電所、胎内第三発電所、田川内発電所、笠堀発電所、刈谷田発電所、高田発電所、新高田発電所、新潟東部太陽光発電所２号系列</t>
    <phoneticPr fontId="5"/>
  </si>
  <si>
    <t xml:space="preserve">【施設全体】
　発電所の維持管理については、長期改修計画及び電気工作物保安規程等に基づき適正な管理に努めており、｢設備利用率｣、｢修繕費比率｣及び｢有形固定資産減価償却率｣のいずれも、平均値に比べ良好に推移している。
　また、競争入札による水力発電の収益が大きいことから、「FIT収入割合」は小さく、FIT期間終了後においても収益が費用を下回るリスクは低くなっている。
　なお、「企業債残高対料金収入比率」は、水力発電による収益の大幅増を受け改善したが、再び増加傾向にあることから企業債残高の縮減について留意が必要である。
【水力発電】
　適正な維持管理に努めており、「設備利用率」、「修繕費比率」及び「有形固定資産減価償却率」は、平均値に比べ良好に推移している。
　また、競争入札による水力発電の収益が大きいことから、「FIT収入割合」は小さく、FIT期間終了後においても収益が費用を下回るリスクは低くなっている。
　なお、「企業債残高対料金収入比率」は、水力発電による収益の大幅増を受け改善したが、再び増加傾向にあることから企業債残高の縮減について留意が必要である。
【太陽光発電】
　適正な維持管理に努めており、「設備利用率」、「修繕費比率」及び「有形固定資産減価償却率」は、概ね平均値と同水準で推移している。
　収益面においては、「FIT収入割合」が100％となっており、FIT期間終了後において収益が変動することも想定されるが、投資額はFIT期間中に十分回収される見通しであり、特に支障はないと見込んでいる。
　なお、「企業債残高対料金収入比率」は、全発電所が運用を開始した平成27年度以降は概ね平均値と同水準であり、償還についても特に問題はない。
</t>
    <phoneticPr fontId="5"/>
  </si>
  <si>
    <t>　収益面においては、主な水力発電所の売電について、平成27年度から売電先の決定方法を競争入札としたことにより収益が大幅に増加している。
　「営業収支比率」、「経常収支比率」及び「EBITDA」については、平成29年度の売電単価が下がったことから減少したものの、「営業収支比率」及び「経常収支比率」は指標としては100％を大きく上回っており、また、「EBITDA」は平均値を大きく超えている傾向が続いていることから問題はない。
　また、「供給原価」については、平成29年度は発電量の増加により改善し、概ね平均値と同水準であった。
　さらに、「流動比率」については、流動資産が増加したことに伴い540.9％となり、負債の支払い能力も十分に備えている。
　なお、産業の振興等を目的として、平成28年度までに積み立てた地域振興積立金のうち、約２割に該当する8.9億円を一般会計に繰り出した。</t>
    <rPh sb="206" eb="208">
      <t>モンダイ</t>
    </rPh>
    <phoneticPr fontId="5"/>
  </si>
  <si>
    <t>　平成27年度に売電先を入札で決定したことから、収益が大きく増加し、経営指標は大幅に改善した。
　しかし、今後企業債残高が再び増加する懸念もあることから、企業債残高の縮減について留意する。
　また、今後も安定した経営を継続するため、FIT制度の動向についても留意するとともに、電気事業の中長期的な基本計画である「経営戦略」を平成32年度までに策定する予定である。
　電力自由化が進められている中においても、クリーンエネルギーである水力及び太陽光発電の売電により利益を確保することで、健全な経営を継続し、公営企業の役割である公共の福祉に貢献していく。　</t>
    <rPh sb="53" eb="55">
      <t>コンゴ</t>
    </rPh>
    <rPh sb="67" eb="69">
      <t>ケネン</t>
    </rPh>
    <rPh sb="241" eb="243">
      <t>ケンゼン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</si>
</sst>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111.2</c:v>
                </c:pt>
                <c:pt idx="1">
                  <c:v>120.4</c:v>
                </c:pt>
                <c:pt idx="2">
                  <c:v>179.2</c:v>
                </c:pt>
                <c:pt idx="3">
                  <c:v>187.9</c:v>
                </c:pt>
                <c:pt idx="4">
                  <c:v>164.7</c:v>
                </c:pt>
              </c:numCache>
            </c:numRef>
          </c:val>
          <c:extLst xmlns:c16r2="http://schemas.microsoft.com/office/drawing/2015/06/chart">
            <c:ext xmlns:c16="http://schemas.microsoft.com/office/drawing/2014/chart" uri="{C3380CC4-5D6E-409C-BE32-E72D297353CC}">
              <c16:uniqueId val="{00000000-1180-4E92-83BD-AA85F1713082}"/>
            </c:ext>
          </c:extLst>
        </c:ser>
        <c:dLbls>
          <c:showLegendKey val="0"/>
          <c:showVal val="0"/>
          <c:showCatName val="0"/>
          <c:showSerName val="0"/>
          <c:showPercent val="0"/>
          <c:showBubbleSize val="0"/>
        </c:dLbls>
        <c:gapWidth val="180"/>
        <c:overlap val="-90"/>
        <c:axId val="196313104"/>
        <c:axId val="19631758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1180-4E92-83BD-AA85F1713082}"/>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180-4E92-83BD-AA85F1713082}"/>
            </c:ext>
          </c:extLst>
        </c:ser>
        <c:dLbls>
          <c:showLegendKey val="0"/>
          <c:showVal val="0"/>
          <c:showCatName val="0"/>
          <c:showSerName val="0"/>
          <c:showPercent val="0"/>
          <c:showBubbleSize val="0"/>
        </c:dLbls>
        <c:marker val="1"/>
        <c:smooth val="0"/>
        <c:axId val="196313104"/>
        <c:axId val="196317584"/>
      </c:lineChart>
      <c:catAx>
        <c:axId val="196313104"/>
        <c:scaling>
          <c:orientation val="minMax"/>
        </c:scaling>
        <c:delete val="0"/>
        <c:axPos val="b"/>
        <c:numFmt formatCode="ge" sourceLinked="1"/>
        <c:majorTickMark val="none"/>
        <c:minorTickMark val="none"/>
        <c:tickLblPos val="none"/>
        <c:crossAx val="196317584"/>
        <c:crosses val="autoZero"/>
        <c:auto val="0"/>
        <c:lblAlgn val="ctr"/>
        <c:lblOffset val="100"/>
        <c:noMultiLvlLbl val="1"/>
      </c:catAx>
      <c:valAx>
        <c:axId val="196317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3131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6.4</c:v>
                </c:pt>
                <c:pt idx="1">
                  <c:v>6.9</c:v>
                </c:pt>
                <c:pt idx="2">
                  <c:v>11</c:v>
                </c:pt>
                <c:pt idx="3">
                  <c:v>15.3</c:v>
                </c:pt>
                <c:pt idx="4">
                  <c:v>16.899999999999999</c:v>
                </c:pt>
              </c:numCache>
            </c:numRef>
          </c:val>
          <c:extLst xmlns:c16r2="http://schemas.microsoft.com/office/drawing/2015/06/chart">
            <c:ext xmlns:c16="http://schemas.microsoft.com/office/drawing/2014/chart" uri="{C3380CC4-5D6E-409C-BE32-E72D297353CC}">
              <c16:uniqueId val="{00000000-4E6B-409B-A5B0-169D7DEA5AB7}"/>
            </c:ext>
          </c:extLst>
        </c:ser>
        <c:dLbls>
          <c:showLegendKey val="0"/>
          <c:showVal val="0"/>
          <c:showCatName val="0"/>
          <c:showSerName val="0"/>
          <c:showPercent val="0"/>
          <c:showBubbleSize val="0"/>
        </c:dLbls>
        <c:gapWidth val="180"/>
        <c:overlap val="-90"/>
        <c:axId val="350743568"/>
        <c:axId val="35074396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4E6B-409B-A5B0-169D7DEA5AB7}"/>
            </c:ext>
          </c:extLst>
        </c:ser>
        <c:dLbls>
          <c:showLegendKey val="0"/>
          <c:showVal val="0"/>
          <c:showCatName val="0"/>
          <c:showSerName val="0"/>
          <c:showPercent val="0"/>
          <c:showBubbleSize val="0"/>
        </c:dLbls>
        <c:marker val="1"/>
        <c:smooth val="0"/>
        <c:axId val="350743568"/>
        <c:axId val="350743960"/>
      </c:lineChart>
      <c:catAx>
        <c:axId val="350743568"/>
        <c:scaling>
          <c:orientation val="minMax"/>
        </c:scaling>
        <c:delete val="0"/>
        <c:axPos val="b"/>
        <c:numFmt formatCode="ge" sourceLinked="1"/>
        <c:majorTickMark val="none"/>
        <c:minorTickMark val="none"/>
        <c:tickLblPos val="none"/>
        <c:crossAx val="350743960"/>
        <c:crosses val="autoZero"/>
        <c:auto val="0"/>
        <c:lblAlgn val="ctr"/>
        <c:lblOffset val="100"/>
        <c:noMultiLvlLbl val="1"/>
      </c:catAx>
      <c:valAx>
        <c:axId val="350743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743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54.1</c:v>
                </c:pt>
                <c:pt idx="1">
                  <c:v>49.4</c:v>
                </c:pt>
                <c:pt idx="2">
                  <c:v>47.9</c:v>
                </c:pt>
                <c:pt idx="3">
                  <c:v>42.3</c:v>
                </c:pt>
                <c:pt idx="4">
                  <c:v>49.6</c:v>
                </c:pt>
              </c:numCache>
            </c:numRef>
          </c:val>
          <c:extLst xmlns:c16r2="http://schemas.microsoft.com/office/drawing/2015/06/chart">
            <c:ext xmlns:c16="http://schemas.microsoft.com/office/drawing/2014/chart" uri="{C3380CC4-5D6E-409C-BE32-E72D297353CC}">
              <c16:uniqueId val="{00000000-C0CC-42DB-B758-209EC3FBD1CC}"/>
            </c:ext>
          </c:extLst>
        </c:ser>
        <c:dLbls>
          <c:showLegendKey val="0"/>
          <c:showVal val="0"/>
          <c:showCatName val="0"/>
          <c:showSerName val="0"/>
          <c:showPercent val="0"/>
          <c:showBubbleSize val="0"/>
        </c:dLbls>
        <c:gapWidth val="180"/>
        <c:overlap val="-90"/>
        <c:axId val="350744744"/>
        <c:axId val="35074513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C0CC-42DB-B758-209EC3FBD1CC}"/>
            </c:ext>
          </c:extLst>
        </c:ser>
        <c:dLbls>
          <c:showLegendKey val="0"/>
          <c:showVal val="0"/>
          <c:showCatName val="0"/>
          <c:showSerName val="0"/>
          <c:showPercent val="0"/>
          <c:showBubbleSize val="0"/>
        </c:dLbls>
        <c:marker val="1"/>
        <c:smooth val="0"/>
        <c:axId val="350744744"/>
        <c:axId val="350745136"/>
      </c:lineChart>
      <c:catAx>
        <c:axId val="350744744"/>
        <c:scaling>
          <c:orientation val="minMax"/>
        </c:scaling>
        <c:delete val="0"/>
        <c:axPos val="b"/>
        <c:numFmt formatCode="ge" sourceLinked="1"/>
        <c:majorTickMark val="none"/>
        <c:minorTickMark val="none"/>
        <c:tickLblPos val="none"/>
        <c:crossAx val="350745136"/>
        <c:crosses val="autoZero"/>
        <c:auto val="0"/>
        <c:lblAlgn val="ctr"/>
        <c:lblOffset val="100"/>
        <c:noMultiLvlLbl val="1"/>
      </c:catAx>
      <c:valAx>
        <c:axId val="350745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744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18.8</c:v>
                </c:pt>
                <c:pt idx="1">
                  <c:v>10.8</c:v>
                </c:pt>
                <c:pt idx="2">
                  <c:v>8.6</c:v>
                </c:pt>
                <c:pt idx="3">
                  <c:v>17.5</c:v>
                </c:pt>
                <c:pt idx="4">
                  <c:v>11.8</c:v>
                </c:pt>
              </c:numCache>
            </c:numRef>
          </c:val>
          <c:extLst xmlns:c16r2="http://schemas.microsoft.com/office/drawing/2015/06/chart">
            <c:ext xmlns:c16="http://schemas.microsoft.com/office/drawing/2014/chart" uri="{C3380CC4-5D6E-409C-BE32-E72D297353CC}">
              <c16:uniqueId val="{00000000-C808-4E9F-BE79-981970D81333}"/>
            </c:ext>
          </c:extLst>
        </c:ser>
        <c:dLbls>
          <c:showLegendKey val="0"/>
          <c:showVal val="0"/>
          <c:showCatName val="0"/>
          <c:showSerName val="0"/>
          <c:showPercent val="0"/>
          <c:showBubbleSize val="0"/>
        </c:dLbls>
        <c:gapWidth val="180"/>
        <c:overlap val="-90"/>
        <c:axId val="350888176"/>
        <c:axId val="35088856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C808-4E9F-BE79-981970D81333}"/>
            </c:ext>
          </c:extLst>
        </c:ser>
        <c:dLbls>
          <c:showLegendKey val="0"/>
          <c:showVal val="0"/>
          <c:showCatName val="0"/>
          <c:showSerName val="0"/>
          <c:showPercent val="0"/>
          <c:showBubbleSize val="0"/>
        </c:dLbls>
        <c:marker val="1"/>
        <c:smooth val="0"/>
        <c:axId val="350888176"/>
        <c:axId val="350888568"/>
      </c:lineChart>
      <c:catAx>
        <c:axId val="350888176"/>
        <c:scaling>
          <c:orientation val="minMax"/>
        </c:scaling>
        <c:delete val="0"/>
        <c:axPos val="b"/>
        <c:numFmt formatCode="ge" sourceLinked="1"/>
        <c:majorTickMark val="none"/>
        <c:minorTickMark val="none"/>
        <c:tickLblPos val="none"/>
        <c:crossAx val="350888568"/>
        <c:crosses val="autoZero"/>
        <c:auto val="0"/>
        <c:lblAlgn val="ctr"/>
        <c:lblOffset val="100"/>
        <c:noMultiLvlLbl val="1"/>
      </c:catAx>
      <c:valAx>
        <c:axId val="350888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888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381.5</c:v>
                </c:pt>
                <c:pt idx="1">
                  <c:v>353.1</c:v>
                </c:pt>
                <c:pt idx="2">
                  <c:v>155.1</c:v>
                </c:pt>
                <c:pt idx="3">
                  <c:v>169.1</c:v>
                </c:pt>
                <c:pt idx="4">
                  <c:v>186.1</c:v>
                </c:pt>
              </c:numCache>
            </c:numRef>
          </c:val>
          <c:extLst xmlns:c16r2="http://schemas.microsoft.com/office/drawing/2015/06/chart">
            <c:ext xmlns:c16="http://schemas.microsoft.com/office/drawing/2014/chart" uri="{C3380CC4-5D6E-409C-BE32-E72D297353CC}">
              <c16:uniqueId val="{00000000-7E29-4B36-9CF8-0A9571892491}"/>
            </c:ext>
          </c:extLst>
        </c:ser>
        <c:dLbls>
          <c:showLegendKey val="0"/>
          <c:showVal val="0"/>
          <c:showCatName val="0"/>
          <c:showSerName val="0"/>
          <c:showPercent val="0"/>
          <c:showBubbleSize val="0"/>
        </c:dLbls>
        <c:gapWidth val="180"/>
        <c:overlap val="-90"/>
        <c:axId val="350889352"/>
        <c:axId val="35088974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7E29-4B36-9CF8-0A9571892491}"/>
            </c:ext>
          </c:extLst>
        </c:ser>
        <c:dLbls>
          <c:showLegendKey val="0"/>
          <c:showVal val="0"/>
          <c:showCatName val="0"/>
          <c:showSerName val="0"/>
          <c:showPercent val="0"/>
          <c:showBubbleSize val="0"/>
        </c:dLbls>
        <c:marker val="1"/>
        <c:smooth val="0"/>
        <c:axId val="350889352"/>
        <c:axId val="350889744"/>
      </c:lineChart>
      <c:catAx>
        <c:axId val="350889352"/>
        <c:scaling>
          <c:orientation val="minMax"/>
        </c:scaling>
        <c:delete val="0"/>
        <c:axPos val="b"/>
        <c:numFmt formatCode="ge" sourceLinked="1"/>
        <c:majorTickMark val="none"/>
        <c:minorTickMark val="none"/>
        <c:tickLblPos val="none"/>
        <c:crossAx val="350889744"/>
        <c:crosses val="autoZero"/>
        <c:auto val="0"/>
        <c:lblAlgn val="ctr"/>
        <c:lblOffset val="100"/>
        <c:noMultiLvlLbl val="1"/>
      </c:catAx>
      <c:valAx>
        <c:axId val="350889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508893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41.5</c:v>
                </c:pt>
                <c:pt idx="1">
                  <c:v>45</c:v>
                </c:pt>
                <c:pt idx="2">
                  <c:v>46.7</c:v>
                </c:pt>
                <c:pt idx="3">
                  <c:v>48.1</c:v>
                </c:pt>
                <c:pt idx="4">
                  <c:v>49.6</c:v>
                </c:pt>
              </c:numCache>
            </c:numRef>
          </c:val>
          <c:extLst xmlns:c16r2="http://schemas.microsoft.com/office/drawing/2015/06/chart">
            <c:ext xmlns:c16="http://schemas.microsoft.com/office/drawing/2014/chart" uri="{C3380CC4-5D6E-409C-BE32-E72D297353CC}">
              <c16:uniqueId val="{00000000-A453-44F0-BAF1-94940D2449E9}"/>
            </c:ext>
          </c:extLst>
        </c:ser>
        <c:dLbls>
          <c:showLegendKey val="0"/>
          <c:showVal val="0"/>
          <c:showCatName val="0"/>
          <c:showSerName val="0"/>
          <c:showPercent val="0"/>
          <c:showBubbleSize val="0"/>
        </c:dLbls>
        <c:gapWidth val="180"/>
        <c:overlap val="-90"/>
        <c:axId val="350890528"/>
        <c:axId val="350890920"/>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A453-44F0-BAF1-94940D2449E9}"/>
            </c:ext>
          </c:extLst>
        </c:ser>
        <c:dLbls>
          <c:showLegendKey val="0"/>
          <c:showVal val="0"/>
          <c:showCatName val="0"/>
          <c:showSerName val="0"/>
          <c:showPercent val="0"/>
          <c:showBubbleSize val="0"/>
        </c:dLbls>
        <c:marker val="1"/>
        <c:smooth val="0"/>
        <c:axId val="350890528"/>
        <c:axId val="350890920"/>
      </c:lineChart>
      <c:catAx>
        <c:axId val="350890528"/>
        <c:scaling>
          <c:orientation val="minMax"/>
        </c:scaling>
        <c:delete val="0"/>
        <c:axPos val="b"/>
        <c:numFmt formatCode="ge" sourceLinked="1"/>
        <c:majorTickMark val="none"/>
        <c:minorTickMark val="none"/>
        <c:tickLblPos val="none"/>
        <c:crossAx val="350890920"/>
        <c:crosses val="autoZero"/>
        <c:auto val="0"/>
        <c:lblAlgn val="ctr"/>
        <c:lblOffset val="100"/>
        <c:noMultiLvlLbl val="1"/>
      </c:catAx>
      <c:valAx>
        <c:axId val="350890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890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4.5999999999999996</c:v>
                </c:pt>
                <c:pt idx="1">
                  <c:v>3.9</c:v>
                </c:pt>
                <c:pt idx="2">
                  <c:v>1.8</c:v>
                </c:pt>
                <c:pt idx="3">
                  <c:v>1.8</c:v>
                </c:pt>
                <c:pt idx="4">
                  <c:v>2.6</c:v>
                </c:pt>
              </c:numCache>
            </c:numRef>
          </c:val>
          <c:extLst xmlns:c16r2="http://schemas.microsoft.com/office/drawing/2015/06/chart">
            <c:ext xmlns:c16="http://schemas.microsoft.com/office/drawing/2014/chart" uri="{C3380CC4-5D6E-409C-BE32-E72D297353CC}">
              <c16:uniqueId val="{00000000-2CC9-4E9B-8250-B594905049FE}"/>
            </c:ext>
          </c:extLst>
        </c:ser>
        <c:dLbls>
          <c:showLegendKey val="0"/>
          <c:showVal val="0"/>
          <c:showCatName val="0"/>
          <c:showSerName val="0"/>
          <c:showPercent val="0"/>
          <c:showBubbleSize val="0"/>
        </c:dLbls>
        <c:gapWidth val="180"/>
        <c:overlap val="-90"/>
        <c:axId val="350891704"/>
        <c:axId val="35162929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2CC9-4E9B-8250-B594905049FE}"/>
            </c:ext>
          </c:extLst>
        </c:ser>
        <c:dLbls>
          <c:showLegendKey val="0"/>
          <c:showVal val="0"/>
          <c:showCatName val="0"/>
          <c:showSerName val="0"/>
          <c:showPercent val="0"/>
          <c:showBubbleSize val="0"/>
        </c:dLbls>
        <c:marker val="1"/>
        <c:smooth val="0"/>
        <c:axId val="350891704"/>
        <c:axId val="351629296"/>
      </c:lineChart>
      <c:catAx>
        <c:axId val="350891704"/>
        <c:scaling>
          <c:orientation val="minMax"/>
        </c:scaling>
        <c:delete val="0"/>
        <c:axPos val="b"/>
        <c:numFmt formatCode="ge" sourceLinked="1"/>
        <c:majorTickMark val="none"/>
        <c:minorTickMark val="none"/>
        <c:tickLblPos val="none"/>
        <c:crossAx val="351629296"/>
        <c:crosses val="autoZero"/>
        <c:auto val="0"/>
        <c:lblAlgn val="ctr"/>
        <c:lblOffset val="100"/>
        <c:noMultiLvlLbl val="1"/>
      </c:catAx>
      <c:valAx>
        <c:axId val="351629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891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F5-4BCC-AF17-1F24BC3C14DA}"/>
            </c:ext>
          </c:extLst>
        </c:ser>
        <c:dLbls>
          <c:showLegendKey val="0"/>
          <c:showVal val="0"/>
          <c:showCatName val="0"/>
          <c:showSerName val="0"/>
          <c:showPercent val="0"/>
          <c:showBubbleSize val="0"/>
        </c:dLbls>
        <c:gapWidth val="180"/>
        <c:overlap val="-90"/>
        <c:axId val="351630080"/>
        <c:axId val="35163047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F5-4BCC-AF17-1F24BC3C14DA}"/>
            </c:ext>
          </c:extLst>
        </c:ser>
        <c:dLbls>
          <c:showLegendKey val="0"/>
          <c:showVal val="0"/>
          <c:showCatName val="0"/>
          <c:showSerName val="0"/>
          <c:showPercent val="0"/>
          <c:showBubbleSize val="0"/>
        </c:dLbls>
        <c:marker val="1"/>
        <c:smooth val="0"/>
        <c:axId val="351630080"/>
        <c:axId val="351630472"/>
      </c:lineChart>
      <c:catAx>
        <c:axId val="351630080"/>
        <c:scaling>
          <c:orientation val="minMax"/>
        </c:scaling>
        <c:delete val="0"/>
        <c:axPos val="b"/>
        <c:numFmt formatCode="ge" sourceLinked="1"/>
        <c:majorTickMark val="none"/>
        <c:minorTickMark val="none"/>
        <c:tickLblPos val="none"/>
        <c:crossAx val="351630472"/>
        <c:crosses val="autoZero"/>
        <c:auto val="0"/>
        <c:lblAlgn val="ctr"/>
        <c:lblOffset val="100"/>
        <c:noMultiLvlLbl val="1"/>
      </c:catAx>
      <c:valAx>
        <c:axId val="351630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630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CF-4AF9-97B5-81990002861B}"/>
            </c:ext>
          </c:extLst>
        </c:ser>
        <c:dLbls>
          <c:showLegendKey val="0"/>
          <c:showVal val="0"/>
          <c:showCatName val="0"/>
          <c:showSerName val="0"/>
          <c:showPercent val="0"/>
          <c:showBubbleSize val="0"/>
        </c:dLbls>
        <c:gapWidth val="180"/>
        <c:overlap val="-90"/>
        <c:axId val="351631256"/>
        <c:axId val="35163164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CF-4AF9-97B5-81990002861B}"/>
            </c:ext>
          </c:extLst>
        </c:ser>
        <c:dLbls>
          <c:showLegendKey val="0"/>
          <c:showVal val="0"/>
          <c:showCatName val="0"/>
          <c:showSerName val="0"/>
          <c:showPercent val="0"/>
          <c:showBubbleSize val="0"/>
        </c:dLbls>
        <c:marker val="1"/>
        <c:smooth val="0"/>
        <c:axId val="351631256"/>
        <c:axId val="351631648"/>
      </c:lineChart>
      <c:catAx>
        <c:axId val="351631256"/>
        <c:scaling>
          <c:orientation val="minMax"/>
        </c:scaling>
        <c:delete val="0"/>
        <c:axPos val="b"/>
        <c:numFmt formatCode="ge" sourceLinked="1"/>
        <c:majorTickMark val="none"/>
        <c:minorTickMark val="none"/>
        <c:tickLblPos val="none"/>
        <c:crossAx val="351631648"/>
        <c:crosses val="autoZero"/>
        <c:auto val="0"/>
        <c:lblAlgn val="ctr"/>
        <c:lblOffset val="100"/>
        <c:noMultiLvlLbl val="1"/>
      </c:catAx>
      <c:valAx>
        <c:axId val="351631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631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D9-4BC2-B810-5AA8588F0036}"/>
            </c:ext>
          </c:extLst>
        </c:ser>
        <c:dLbls>
          <c:showLegendKey val="0"/>
          <c:showVal val="0"/>
          <c:showCatName val="0"/>
          <c:showSerName val="0"/>
          <c:showPercent val="0"/>
          <c:showBubbleSize val="0"/>
        </c:dLbls>
        <c:gapWidth val="180"/>
        <c:overlap val="-90"/>
        <c:axId val="351632824"/>
        <c:axId val="35174277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D9-4BC2-B810-5AA8588F0036}"/>
            </c:ext>
          </c:extLst>
        </c:ser>
        <c:dLbls>
          <c:showLegendKey val="0"/>
          <c:showVal val="0"/>
          <c:showCatName val="0"/>
          <c:showSerName val="0"/>
          <c:showPercent val="0"/>
          <c:showBubbleSize val="0"/>
        </c:dLbls>
        <c:marker val="1"/>
        <c:smooth val="0"/>
        <c:axId val="351632824"/>
        <c:axId val="351742776"/>
      </c:lineChart>
      <c:catAx>
        <c:axId val="351632824"/>
        <c:scaling>
          <c:orientation val="minMax"/>
        </c:scaling>
        <c:delete val="0"/>
        <c:axPos val="b"/>
        <c:numFmt formatCode="ge" sourceLinked="1"/>
        <c:majorTickMark val="none"/>
        <c:minorTickMark val="none"/>
        <c:tickLblPos val="none"/>
        <c:crossAx val="351742776"/>
        <c:crosses val="autoZero"/>
        <c:auto val="0"/>
        <c:lblAlgn val="ctr"/>
        <c:lblOffset val="100"/>
        <c:noMultiLvlLbl val="1"/>
      </c:catAx>
      <c:valAx>
        <c:axId val="351742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632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F3-4409-8B32-971280B9E56D}"/>
            </c:ext>
          </c:extLst>
        </c:ser>
        <c:dLbls>
          <c:showLegendKey val="0"/>
          <c:showVal val="0"/>
          <c:showCatName val="0"/>
          <c:showSerName val="0"/>
          <c:showPercent val="0"/>
          <c:showBubbleSize val="0"/>
        </c:dLbls>
        <c:gapWidth val="180"/>
        <c:overlap val="-90"/>
        <c:axId val="351743168"/>
        <c:axId val="351743560"/>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F3-4409-8B32-971280B9E56D}"/>
            </c:ext>
          </c:extLst>
        </c:ser>
        <c:dLbls>
          <c:showLegendKey val="0"/>
          <c:showVal val="0"/>
          <c:showCatName val="0"/>
          <c:showSerName val="0"/>
          <c:showPercent val="0"/>
          <c:showBubbleSize val="0"/>
        </c:dLbls>
        <c:marker val="1"/>
        <c:smooth val="0"/>
        <c:axId val="351743168"/>
        <c:axId val="351743560"/>
      </c:lineChart>
      <c:catAx>
        <c:axId val="351743168"/>
        <c:scaling>
          <c:orientation val="minMax"/>
        </c:scaling>
        <c:delete val="0"/>
        <c:axPos val="b"/>
        <c:numFmt formatCode="ge" sourceLinked="1"/>
        <c:majorTickMark val="none"/>
        <c:minorTickMark val="none"/>
        <c:tickLblPos val="none"/>
        <c:crossAx val="351743560"/>
        <c:crosses val="autoZero"/>
        <c:auto val="0"/>
        <c:lblAlgn val="ctr"/>
        <c:lblOffset val="100"/>
        <c:noMultiLvlLbl val="1"/>
      </c:catAx>
      <c:valAx>
        <c:axId val="351743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743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125</c:v>
                </c:pt>
                <c:pt idx="1">
                  <c:v>131.80000000000001</c:v>
                </c:pt>
                <c:pt idx="2">
                  <c:v>191.7</c:v>
                </c:pt>
                <c:pt idx="3">
                  <c:v>203.8</c:v>
                </c:pt>
                <c:pt idx="4">
                  <c:v>174.1</c:v>
                </c:pt>
              </c:numCache>
            </c:numRef>
          </c:val>
          <c:extLst xmlns:c16r2="http://schemas.microsoft.com/office/drawing/2015/06/chart">
            <c:ext xmlns:c16="http://schemas.microsoft.com/office/drawing/2014/chart" uri="{C3380CC4-5D6E-409C-BE32-E72D297353CC}">
              <c16:uniqueId val="{00000000-0AE6-41AC-91F6-D465351151AA}"/>
            </c:ext>
          </c:extLst>
        </c:ser>
        <c:dLbls>
          <c:showLegendKey val="0"/>
          <c:showVal val="0"/>
          <c:showCatName val="0"/>
          <c:showSerName val="0"/>
          <c:showPercent val="0"/>
          <c:showBubbleSize val="0"/>
        </c:dLbls>
        <c:gapWidth val="180"/>
        <c:overlap val="-90"/>
        <c:axId val="350611272"/>
        <c:axId val="350611656"/>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0AE6-41AC-91F6-D465351151AA}"/>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AE6-41AC-91F6-D465351151AA}"/>
            </c:ext>
          </c:extLst>
        </c:ser>
        <c:dLbls>
          <c:showLegendKey val="0"/>
          <c:showVal val="0"/>
          <c:showCatName val="0"/>
          <c:showSerName val="0"/>
          <c:showPercent val="0"/>
          <c:showBubbleSize val="0"/>
        </c:dLbls>
        <c:marker val="1"/>
        <c:smooth val="0"/>
        <c:axId val="350611272"/>
        <c:axId val="350611656"/>
      </c:lineChart>
      <c:catAx>
        <c:axId val="350611272"/>
        <c:scaling>
          <c:orientation val="minMax"/>
        </c:scaling>
        <c:delete val="0"/>
        <c:axPos val="b"/>
        <c:numFmt formatCode="ge" sourceLinked="1"/>
        <c:majorTickMark val="none"/>
        <c:minorTickMark val="none"/>
        <c:tickLblPos val="none"/>
        <c:crossAx val="350611656"/>
        <c:crosses val="autoZero"/>
        <c:auto val="0"/>
        <c:lblAlgn val="ctr"/>
        <c:lblOffset val="100"/>
        <c:noMultiLvlLbl val="1"/>
      </c:catAx>
      <c:valAx>
        <c:axId val="350611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611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C8-47ED-90D1-39038AC3174E}"/>
            </c:ext>
          </c:extLst>
        </c:ser>
        <c:dLbls>
          <c:showLegendKey val="0"/>
          <c:showVal val="0"/>
          <c:showCatName val="0"/>
          <c:showSerName val="0"/>
          <c:showPercent val="0"/>
          <c:showBubbleSize val="0"/>
        </c:dLbls>
        <c:gapWidth val="180"/>
        <c:overlap val="-90"/>
        <c:axId val="351744344"/>
        <c:axId val="3517447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C8-47ED-90D1-39038AC3174E}"/>
            </c:ext>
          </c:extLst>
        </c:ser>
        <c:dLbls>
          <c:showLegendKey val="0"/>
          <c:showVal val="0"/>
          <c:showCatName val="0"/>
          <c:showSerName val="0"/>
          <c:showPercent val="0"/>
          <c:showBubbleSize val="0"/>
        </c:dLbls>
        <c:marker val="1"/>
        <c:smooth val="0"/>
        <c:axId val="351744344"/>
        <c:axId val="351744736"/>
      </c:lineChart>
      <c:catAx>
        <c:axId val="351744344"/>
        <c:scaling>
          <c:orientation val="minMax"/>
        </c:scaling>
        <c:delete val="0"/>
        <c:axPos val="b"/>
        <c:numFmt formatCode="ge" sourceLinked="1"/>
        <c:majorTickMark val="none"/>
        <c:minorTickMark val="none"/>
        <c:tickLblPos val="none"/>
        <c:crossAx val="351744736"/>
        <c:crosses val="autoZero"/>
        <c:auto val="0"/>
        <c:lblAlgn val="ctr"/>
        <c:lblOffset val="100"/>
        <c:noMultiLvlLbl val="1"/>
      </c:catAx>
      <c:valAx>
        <c:axId val="351744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744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61-4DA7-AE62-463FC836CC15}"/>
            </c:ext>
          </c:extLst>
        </c:ser>
        <c:dLbls>
          <c:showLegendKey val="0"/>
          <c:showVal val="0"/>
          <c:showCatName val="0"/>
          <c:showSerName val="0"/>
          <c:showPercent val="0"/>
          <c:showBubbleSize val="0"/>
        </c:dLbls>
        <c:gapWidth val="180"/>
        <c:overlap val="-90"/>
        <c:axId val="351745520"/>
        <c:axId val="3517459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61-4DA7-AE62-463FC836CC15}"/>
            </c:ext>
          </c:extLst>
        </c:ser>
        <c:dLbls>
          <c:showLegendKey val="0"/>
          <c:showVal val="0"/>
          <c:showCatName val="0"/>
          <c:showSerName val="0"/>
          <c:showPercent val="0"/>
          <c:showBubbleSize val="0"/>
        </c:dLbls>
        <c:marker val="1"/>
        <c:smooth val="0"/>
        <c:axId val="351745520"/>
        <c:axId val="351745912"/>
      </c:lineChart>
      <c:catAx>
        <c:axId val="351745520"/>
        <c:scaling>
          <c:orientation val="minMax"/>
        </c:scaling>
        <c:delete val="0"/>
        <c:axPos val="b"/>
        <c:numFmt formatCode="ge" sourceLinked="1"/>
        <c:majorTickMark val="none"/>
        <c:minorTickMark val="none"/>
        <c:tickLblPos val="none"/>
        <c:crossAx val="351745912"/>
        <c:crosses val="autoZero"/>
        <c:auto val="0"/>
        <c:lblAlgn val="ctr"/>
        <c:lblOffset val="100"/>
        <c:noMultiLvlLbl val="1"/>
      </c:catAx>
      <c:valAx>
        <c:axId val="351745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745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C2-4E09-A2F5-7F120E5C78B7}"/>
            </c:ext>
          </c:extLst>
        </c:ser>
        <c:dLbls>
          <c:showLegendKey val="0"/>
          <c:showVal val="0"/>
          <c:showCatName val="0"/>
          <c:showSerName val="0"/>
          <c:showPercent val="0"/>
          <c:showBubbleSize val="0"/>
        </c:dLbls>
        <c:gapWidth val="180"/>
        <c:overlap val="-90"/>
        <c:axId val="351586720"/>
        <c:axId val="3515871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C2-4E09-A2F5-7F120E5C78B7}"/>
            </c:ext>
          </c:extLst>
        </c:ser>
        <c:dLbls>
          <c:showLegendKey val="0"/>
          <c:showVal val="0"/>
          <c:showCatName val="0"/>
          <c:showSerName val="0"/>
          <c:showPercent val="0"/>
          <c:showBubbleSize val="0"/>
        </c:dLbls>
        <c:marker val="1"/>
        <c:smooth val="0"/>
        <c:axId val="351586720"/>
        <c:axId val="351587112"/>
      </c:lineChart>
      <c:catAx>
        <c:axId val="351586720"/>
        <c:scaling>
          <c:orientation val="minMax"/>
        </c:scaling>
        <c:delete val="0"/>
        <c:axPos val="b"/>
        <c:numFmt formatCode="ge" sourceLinked="1"/>
        <c:majorTickMark val="none"/>
        <c:minorTickMark val="none"/>
        <c:tickLblPos val="none"/>
        <c:crossAx val="351587112"/>
        <c:crosses val="autoZero"/>
        <c:auto val="0"/>
        <c:lblAlgn val="ctr"/>
        <c:lblOffset val="100"/>
        <c:noMultiLvlLbl val="1"/>
      </c:catAx>
      <c:valAx>
        <c:axId val="351587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586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CC-43FF-B5F8-E102A68D06B2}"/>
            </c:ext>
          </c:extLst>
        </c:ser>
        <c:dLbls>
          <c:showLegendKey val="0"/>
          <c:showVal val="0"/>
          <c:showCatName val="0"/>
          <c:showSerName val="0"/>
          <c:showPercent val="0"/>
          <c:showBubbleSize val="0"/>
        </c:dLbls>
        <c:gapWidth val="180"/>
        <c:overlap val="-90"/>
        <c:axId val="351587896"/>
        <c:axId val="35158828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CC-43FF-B5F8-E102A68D06B2}"/>
            </c:ext>
          </c:extLst>
        </c:ser>
        <c:dLbls>
          <c:showLegendKey val="0"/>
          <c:showVal val="0"/>
          <c:showCatName val="0"/>
          <c:showSerName val="0"/>
          <c:showPercent val="0"/>
          <c:showBubbleSize val="0"/>
        </c:dLbls>
        <c:marker val="1"/>
        <c:smooth val="0"/>
        <c:axId val="351587896"/>
        <c:axId val="351588288"/>
      </c:lineChart>
      <c:catAx>
        <c:axId val="351587896"/>
        <c:scaling>
          <c:orientation val="minMax"/>
        </c:scaling>
        <c:delete val="0"/>
        <c:axPos val="b"/>
        <c:numFmt formatCode="ge" sourceLinked="1"/>
        <c:majorTickMark val="none"/>
        <c:minorTickMark val="none"/>
        <c:tickLblPos val="none"/>
        <c:crossAx val="351588288"/>
        <c:crosses val="autoZero"/>
        <c:auto val="0"/>
        <c:lblAlgn val="ctr"/>
        <c:lblOffset val="100"/>
        <c:noMultiLvlLbl val="1"/>
      </c:catAx>
      <c:valAx>
        <c:axId val="351588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587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61-43D9-BEA1-8E47ACD98EDB}"/>
            </c:ext>
          </c:extLst>
        </c:ser>
        <c:dLbls>
          <c:showLegendKey val="0"/>
          <c:showVal val="0"/>
          <c:showCatName val="0"/>
          <c:showSerName val="0"/>
          <c:showPercent val="0"/>
          <c:showBubbleSize val="0"/>
        </c:dLbls>
        <c:gapWidth val="180"/>
        <c:overlap val="-90"/>
        <c:axId val="351589072"/>
        <c:axId val="351589464"/>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61-43D9-BEA1-8E47ACD98EDB}"/>
            </c:ext>
          </c:extLst>
        </c:ser>
        <c:dLbls>
          <c:showLegendKey val="0"/>
          <c:showVal val="0"/>
          <c:showCatName val="0"/>
          <c:showSerName val="0"/>
          <c:showPercent val="0"/>
          <c:showBubbleSize val="0"/>
        </c:dLbls>
        <c:marker val="1"/>
        <c:smooth val="0"/>
        <c:axId val="351589072"/>
        <c:axId val="351589464"/>
      </c:lineChart>
      <c:catAx>
        <c:axId val="351589072"/>
        <c:scaling>
          <c:orientation val="minMax"/>
        </c:scaling>
        <c:delete val="0"/>
        <c:axPos val="b"/>
        <c:numFmt formatCode="ge" sourceLinked="1"/>
        <c:majorTickMark val="none"/>
        <c:minorTickMark val="none"/>
        <c:tickLblPos val="none"/>
        <c:crossAx val="351589464"/>
        <c:crosses val="autoZero"/>
        <c:auto val="0"/>
        <c:lblAlgn val="ctr"/>
        <c:lblOffset val="100"/>
        <c:noMultiLvlLbl val="1"/>
      </c:catAx>
      <c:valAx>
        <c:axId val="351589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58907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A5-4FA4-929A-E718A4C3BF1F}"/>
            </c:ext>
          </c:extLst>
        </c:ser>
        <c:dLbls>
          <c:showLegendKey val="0"/>
          <c:showVal val="0"/>
          <c:showCatName val="0"/>
          <c:showSerName val="0"/>
          <c:showPercent val="0"/>
          <c:showBubbleSize val="0"/>
        </c:dLbls>
        <c:gapWidth val="180"/>
        <c:overlap val="-90"/>
        <c:axId val="351590248"/>
        <c:axId val="35185030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A5-4FA4-929A-E718A4C3BF1F}"/>
            </c:ext>
          </c:extLst>
        </c:ser>
        <c:dLbls>
          <c:showLegendKey val="0"/>
          <c:showVal val="0"/>
          <c:showCatName val="0"/>
          <c:showSerName val="0"/>
          <c:showPercent val="0"/>
          <c:showBubbleSize val="0"/>
        </c:dLbls>
        <c:marker val="1"/>
        <c:smooth val="0"/>
        <c:axId val="351590248"/>
        <c:axId val="351850304"/>
      </c:lineChart>
      <c:catAx>
        <c:axId val="351590248"/>
        <c:scaling>
          <c:orientation val="minMax"/>
        </c:scaling>
        <c:delete val="0"/>
        <c:axPos val="b"/>
        <c:numFmt formatCode="ge" sourceLinked="1"/>
        <c:majorTickMark val="none"/>
        <c:minorTickMark val="none"/>
        <c:tickLblPos val="none"/>
        <c:crossAx val="351850304"/>
        <c:crosses val="autoZero"/>
        <c:auto val="0"/>
        <c:lblAlgn val="ctr"/>
        <c:lblOffset val="100"/>
        <c:noMultiLvlLbl val="1"/>
      </c:catAx>
      <c:valAx>
        <c:axId val="351850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590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13.8</c:v>
                </c:pt>
                <c:pt idx="1">
                  <c:v>7.4</c:v>
                </c:pt>
                <c:pt idx="2">
                  <c:v>13.2</c:v>
                </c:pt>
                <c:pt idx="3">
                  <c:v>17</c:v>
                </c:pt>
                <c:pt idx="4">
                  <c:v>16.7</c:v>
                </c:pt>
              </c:numCache>
            </c:numRef>
          </c:val>
          <c:extLst xmlns:c16r2="http://schemas.microsoft.com/office/drawing/2015/06/chart">
            <c:ext xmlns:c16="http://schemas.microsoft.com/office/drawing/2014/chart" uri="{C3380CC4-5D6E-409C-BE32-E72D297353CC}">
              <c16:uniqueId val="{00000000-D8AE-4BBA-AECD-8A81A5FDDA3B}"/>
            </c:ext>
          </c:extLst>
        </c:ser>
        <c:dLbls>
          <c:showLegendKey val="0"/>
          <c:showVal val="0"/>
          <c:showCatName val="0"/>
          <c:showSerName val="0"/>
          <c:showPercent val="0"/>
          <c:showBubbleSize val="0"/>
        </c:dLbls>
        <c:gapWidth val="180"/>
        <c:overlap val="-90"/>
        <c:axId val="351851088"/>
        <c:axId val="351851480"/>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7.1</c:v>
                </c:pt>
                <c:pt idx="1">
                  <c:v>8.9</c:v>
                </c:pt>
                <c:pt idx="2">
                  <c:v>11.8</c:v>
                </c:pt>
                <c:pt idx="3">
                  <c:v>15.3</c:v>
                </c:pt>
                <c:pt idx="4">
                  <c:v>15.4</c:v>
                </c:pt>
              </c:numCache>
            </c:numRef>
          </c:val>
          <c:smooth val="0"/>
          <c:extLst xmlns:c16r2="http://schemas.microsoft.com/office/drawing/2015/06/chart">
            <c:ext xmlns:c16="http://schemas.microsoft.com/office/drawing/2014/chart" uri="{C3380CC4-5D6E-409C-BE32-E72D297353CC}">
              <c16:uniqueId val="{00000001-D8AE-4BBA-AECD-8A81A5FDDA3B}"/>
            </c:ext>
          </c:extLst>
        </c:ser>
        <c:dLbls>
          <c:showLegendKey val="0"/>
          <c:showVal val="0"/>
          <c:showCatName val="0"/>
          <c:showSerName val="0"/>
          <c:showPercent val="0"/>
          <c:showBubbleSize val="0"/>
        </c:dLbls>
        <c:marker val="1"/>
        <c:smooth val="0"/>
        <c:axId val="351851088"/>
        <c:axId val="351851480"/>
      </c:lineChart>
      <c:catAx>
        <c:axId val="351851088"/>
        <c:scaling>
          <c:orientation val="minMax"/>
        </c:scaling>
        <c:delete val="0"/>
        <c:axPos val="b"/>
        <c:numFmt formatCode="ge" sourceLinked="1"/>
        <c:majorTickMark val="none"/>
        <c:minorTickMark val="none"/>
        <c:tickLblPos val="none"/>
        <c:crossAx val="351851480"/>
        <c:crosses val="autoZero"/>
        <c:auto val="0"/>
        <c:lblAlgn val="ctr"/>
        <c:lblOffset val="100"/>
        <c:noMultiLvlLbl val="1"/>
      </c:catAx>
      <c:valAx>
        <c:axId val="351851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851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1.8</c:v>
                </c:pt>
                <c:pt idx="1">
                  <c:v>0.3</c:v>
                </c:pt>
                <c:pt idx="2">
                  <c:v>0.6</c:v>
                </c:pt>
                <c:pt idx="3">
                  <c:v>3.7</c:v>
                </c:pt>
                <c:pt idx="4">
                  <c:v>1.2</c:v>
                </c:pt>
              </c:numCache>
            </c:numRef>
          </c:val>
          <c:extLst xmlns:c16r2="http://schemas.microsoft.com/office/drawing/2015/06/chart">
            <c:ext xmlns:c16="http://schemas.microsoft.com/office/drawing/2014/chart" uri="{C3380CC4-5D6E-409C-BE32-E72D297353CC}">
              <c16:uniqueId val="{00000000-0943-44F8-A94A-2ADD69A125D5}"/>
            </c:ext>
          </c:extLst>
        </c:ser>
        <c:dLbls>
          <c:showLegendKey val="0"/>
          <c:showVal val="0"/>
          <c:showCatName val="0"/>
          <c:showSerName val="0"/>
          <c:showPercent val="0"/>
          <c:showBubbleSize val="0"/>
        </c:dLbls>
        <c:gapWidth val="180"/>
        <c:overlap val="-90"/>
        <c:axId val="351852264"/>
        <c:axId val="351852656"/>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8.6</c:v>
                </c:pt>
                <c:pt idx="1">
                  <c:v>2</c:v>
                </c:pt>
                <c:pt idx="2">
                  <c:v>1.4</c:v>
                </c:pt>
                <c:pt idx="3">
                  <c:v>2.4</c:v>
                </c:pt>
                <c:pt idx="4">
                  <c:v>4.0999999999999996</c:v>
                </c:pt>
              </c:numCache>
            </c:numRef>
          </c:val>
          <c:smooth val="0"/>
          <c:extLst xmlns:c16r2="http://schemas.microsoft.com/office/drawing/2015/06/chart">
            <c:ext xmlns:c16="http://schemas.microsoft.com/office/drawing/2014/chart" uri="{C3380CC4-5D6E-409C-BE32-E72D297353CC}">
              <c16:uniqueId val="{00000001-0943-44F8-A94A-2ADD69A125D5}"/>
            </c:ext>
          </c:extLst>
        </c:ser>
        <c:dLbls>
          <c:showLegendKey val="0"/>
          <c:showVal val="0"/>
          <c:showCatName val="0"/>
          <c:showSerName val="0"/>
          <c:showPercent val="0"/>
          <c:showBubbleSize val="0"/>
        </c:dLbls>
        <c:marker val="1"/>
        <c:smooth val="0"/>
        <c:axId val="351852264"/>
        <c:axId val="351852656"/>
      </c:lineChart>
      <c:catAx>
        <c:axId val="351852264"/>
        <c:scaling>
          <c:orientation val="minMax"/>
        </c:scaling>
        <c:delete val="0"/>
        <c:axPos val="b"/>
        <c:numFmt formatCode="ge" sourceLinked="1"/>
        <c:majorTickMark val="none"/>
        <c:minorTickMark val="none"/>
        <c:tickLblPos val="none"/>
        <c:crossAx val="351852656"/>
        <c:crosses val="autoZero"/>
        <c:auto val="0"/>
        <c:lblAlgn val="ctr"/>
        <c:lblOffset val="100"/>
        <c:noMultiLvlLbl val="1"/>
      </c:catAx>
      <c:valAx>
        <c:axId val="351852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852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3281.6</c:v>
                </c:pt>
                <c:pt idx="1">
                  <c:v>5416.1</c:v>
                </c:pt>
                <c:pt idx="2">
                  <c:v>824.4</c:v>
                </c:pt>
                <c:pt idx="3">
                  <c:v>633.1</c:v>
                </c:pt>
                <c:pt idx="4">
                  <c:v>629.4</c:v>
                </c:pt>
              </c:numCache>
            </c:numRef>
          </c:val>
          <c:extLst xmlns:c16r2="http://schemas.microsoft.com/office/drawing/2015/06/chart">
            <c:ext xmlns:c16="http://schemas.microsoft.com/office/drawing/2014/chart" uri="{C3380CC4-5D6E-409C-BE32-E72D297353CC}">
              <c16:uniqueId val="{00000000-5DFB-40CF-A95A-803A27762D1E}"/>
            </c:ext>
          </c:extLst>
        </c:ser>
        <c:dLbls>
          <c:showLegendKey val="0"/>
          <c:showVal val="0"/>
          <c:showCatName val="0"/>
          <c:showSerName val="0"/>
          <c:showPercent val="0"/>
          <c:showBubbleSize val="0"/>
        </c:dLbls>
        <c:gapWidth val="180"/>
        <c:overlap val="-90"/>
        <c:axId val="351853440"/>
        <c:axId val="35185383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1092.0999999999999</c:v>
                </c:pt>
                <c:pt idx="1">
                  <c:v>1128.5999999999999</c:v>
                </c:pt>
                <c:pt idx="2">
                  <c:v>596.79999999999995</c:v>
                </c:pt>
                <c:pt idx="3">
                  <c:v>494.6</c:v>
                </c:pt>
                <c:pt idx="4">
                  <c:v>469.5</c:v>
                </c:pt>
              </c:numCache>
            </c:numRef>
          </c:val>
          <c:smooth val="0"/>
          <c:extLst xmlns:c16r2="http://schemas.microsoft.com/office/drawing/2015/06/chart">
            <c:ext xmlns:c16="http://schemas.microsoft.com/office/drawing/2014/chart" uri="{C3380CC4-5D6E-409C-BE32-E72D297353CC}">
              <c16:uniqueId val="{00000001-5DFB-40CF-A95A-803A27762D1E}"/>
            </c:ext>
          </c:extLst>
        </c:ser>
        <c:dLbls>
          <c:showLegendKey val="0"/>
          <c:showVal val="0"/>
          <c:showCatName val="0"/>
          <c:showSerName val="0"/>
          <c:showPercent val="0"/>
          <c:showBubbleSize val="0"/>
        </c:dLbls>
        <c:marker val="1"/>
        <c:smooth val="0"/>
        <c:axId val="351853440"/>
        <c:axId val="351853832"/>
      </c:lineChart>
      <c:catAx>
        <c:axId val="351853440"/>
        <c:scaling>
          <c:orientation val="minMax"/>
        </c:scaling>
        <c:delete val="0"/>
        <c:axPos val="b"/>
        <c:numFmt formatCode="ge" sourceLinked="1"/>
        <c:majorTickMark val="none"/>
        <c:minorTickMark val="none"/>
        <c:tickLblPos val="none"/>
        <c:crossAx val="351853832"/>
        <c:crosses val="autoZero"/>
        <c:auto val="0"/>
        <c:lblAlgn val="ctr"/>
        <c:lblOffset val="100"/>
        <c:noMultiLvlLbl val="1"/>
      </c:catAx>
      <c:valAx>
        <c:axId val="351853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853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4.2</c:v>
                </c:pt>
                <c:pt idx="1">
                  <c:v>6.2</c:v>
                </c:pt>
                <c:pt idx="2">
                  <c:v>6.3</c:v>
                </c:pt>
                <c:pt idx="3">
                  <c:v>11.8</c:v>
                </c:pt>
                <c:pt idx="4">
                  <c:v>13.7</c:v>
                </c:pt>
              </c:numCache>
            </c:numRef>
          </c:val>
          <c:extLst xmlns:c16r2="http://schemas.microsoft.com/office/drawing/2015/06/chart">
            <c:ext xmlns:c16="http://schemas.microsoft.com/office/drawing/2014/chart" uri="{C3380CC4-5D6E-409C-BE32-E72D297353CC}">
              <c16:uniqueId val="{00000000-DB92-4412-8A31-0B864FE8DA5C}"/>
            </c:ext>
          </c:extLst>
        </c:ser>
        <c:dLbls>
          <c:showLegendKey val="0"/>
          <c:showVal val="0"/>
          <c:showCatName val="0"/>
          <c:showSerName val="0"/>
          <c:showPercent val="0"/>
          <c:showBubbleSize val="0"/>
        </c:dLbls>
        <c:gapWidth val="180"/>
        <c:overlap val="-90"/>
        <c:axId val="351932640"/>
        <c:axId val="35193303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2.9</c:v>
                </c:pt>
                <c:pt idx="1">
                  <c:v>3.4</c:v>
                </c:pt>
                <c:pt idx="2">
                  <c:v>5.6</c:v>
                </c:pt>
                <c:pt idx="3">
                  <c:v>11.5</c:v>
                </c:pt>
                <c:pt idx="4">
                  <c:v>16.100000000000001</c:v>
                </c:pt>
              </c:numCache>
            </c:numRef>
          </c:val>
          <c:smooth val="0"/>
          <c:extLst xmlns:c16r2="http://schemas.microsoft.com/office/drawing/2015/06/chart">
            <c:ext xmlns:c16="http://schemas.microsoft.com/office/drawing/2014/chart" uri="{C3380CC4-5D6E-409C-BE32-E72D297353CC}">
              <c16:uniqueId val="{00000001-DB92-4412-8A31-0B864FE8DA5C}"/>
            </c:ext>
          </c:extLst>
        </c:ser>
        <c:dLbls>
          <c:showLegendKey val="0"/>
          <c:showVal val="0"/>
          <c:showCatName val="0"/>
          <c:showSerName val="0"/>
          <c:showPercent val="0"/>
          <c:showBubbleSize val="0"/>
        </c:dLbls>
        <c:marker val="1"/>
        <c:smooth val="0"/>
        <c:axId val="351932640"/>
        <c:axId val="351933032"/>
      </c:lineChart>
      <c:catAx>
        <c:axId val="351932640"/>
        <c:scaling>
          <c:orientation val="minMax"/>
        </c:scaling>
        <c:delete val="0"/>
        <c:axPos val="b"/>
        <c:numFmt formatCode="ge" sourceLinked="1"/>
        <c:majorTickMark val="none"/>
        <c:minorTickMark val="none"/>
        <c:tickLblPos val="none"/>
        <c:crossAx val="351933032"/>
        <c:crosses val="autoZero"/>
        <c:auto val="0"/>
        <c:lblAlgn val="ctr"/>
        <c:lblOffset val="100"/>
        <c:noMultiLvlLbl val="1"/>
      </c:catAx>
      <c:valAx>
        <c:axId val="351933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932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323.89999999999998</c:v>
                </c:pt>
                <c:pt idx="1">
                  <c:v>281.60000000000002</c:v>
                </c:pt>
                <c:pt idx="2">
                  <c:v>412.1</c:v>
                </c:pt>
                <c:pt idx="3">
                  <c:v>508.4</c:v>
                </c:pt>
                <c:pt idx="4">
                  <c:v>540.9</c:v>
                </c:pt>
              </c:numCache>
            </c:numRef>
          </c:val>
          <c:extLst xmlns:c16r2="http://schemas.microsoft.com/office/drawing/2015/06/chart">
            <c:ext xmlns:c16="http://schemas.microsoft.com/office/drawing/2014/chart" uri="{C3380CC4-5D6E-409C-BE32-E72D297353CC}">
              <c16:uniqueId val="{00000000-86DE-4731-8607-B9294D2132DB}"/>
            </c:ext>
          </c:extLst>
        </c:ser>
        <c:dLbls>
          <c:showLegendKey val="0"/>
          <c:showVal val="0"/>
          <c:showCatName val="0"/>
          <c:showSerName val="0"/>
          <c:showPercent val="0"/>
          <c:showBubbleSize val="0"/>
        </c:dLbls>
        <c:gapWidth val="180"/>
        <c:overlap val="-90"/>
        <c:axId val="350623672"/>
        <c:axId val="350632072"/>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86DE-4731-8607-B9294D2132D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86DE-4731-8607-B9294D2132DB}"/>
            </c:ext>
          </c:extLst>
        </c:ser>
        <c:dLbls>
          <c:showLegendKey val="0"/>
          <c:showVal val="0"/>
          <c:showCatName val="0"/>
          <c:showSerName val="0"/>
          <c:showPercent val="0"/>
          <c:showBubbleSize val="0"/>
        </c:dLbls>
        <c:marker val="1"/>
        <c:smooth val="0"/>
        <c:axId val="350623672"/>
        <c:axId val="350632072"/>
      </c:lineChart>
      <c:catAx>
        <c:axId val="350623672"/>
        <c:scaling>
          <c:orientation val="minMax"/>
        </c:scaling>
        <c:delete val="0"/>
        <c:axPos val="b"/>
        <c:numFmt formatCode="ge" sourceLinked="1"/>
        <c:majorTickMark val="none"/>
        <c:minorTickMark val="none"/>
        <c:tickLblPos val="none"/>
        <c:crossAx val="350632072"/>
        <c:crosses val="autoZero"/>
        <c:auto val="0"/>
        <c:lblAlgn val="ctr"/>
        <c:lblOffset val="100"/>
        <c:noMultiLvlLbl val="1"/>
      </c:catAx>
      <c:valAx>
        <c:axId val="350632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623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7B2-48C5-8B0A-6C28AC5A48FE}"/>
            </c:ext>
          </c:extLst>
        </c:ser>
        <c:dLbls>
          <c:showLegendKey val="0"/>
          <c:showVal val="0"/>
          <c:showCatName val="0"/>
          <c:showSerName val="0"/>
          <c:showPercent val="0"/>
          <c:showBubbleSize val="0"/>
        </c:dLbls>
        <c:gapWidth val="180"/>
        <c:overlap val="-90"/>
        <c:axId val="351933816"/>
        <c:axId val="35193420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D7B2-48C5-8B0A-6C28AC5A48FE}"/>
            </c:ext>
          </c:extLst>
        </c:ser>
        <c:dLbls>
          <c:showLegendKey val="0"/>
          <c:showVal val="0"/>
          <c:showCatName val="0"/>
          <c:showSerName val="0"/>
          <c:showPercent val="0"/>
          <c:showBubbleSize val="0"/>
        </c:dLbls>
        <c:marker val="1"/>
        <c:smooth val="0"/>
        <c:axId val="351933816"/>
        <c:axId val="351934208"/>
      </c:lineChart>
      <c:catAx>
        <c:axId val="351933816"/>
        <c:scaling>
          <c:orientation val="minMax"/>
        </c:scaling>
        <c:delete val="0"/>
        <c:axPos val="b"/>
        <c:numFmt formatCode="ge" sourceLinked="1"/>
        <c:majorTickMark val="none"/>
        <c:minorTickMark val="none"/>
        <c:tickLblPos val="none"/>
        <c:crossAx val="351934208"/>
        <c:crosses val="autoZero"/>
        <c:auto val="0"/>
        <c:lblAlgn val="ctr"/>
        <c:lblOffset val="100"/>
        <c:noMultiLvlLbl val="1"/>
      </c:catAx>
      <c:valAx>
        <c:axId val="351934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1933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6363.8</c:v>
                </c:pt>
                <c:pt idx="1">
                  <c:v>6425.7</c:v>
                </c:pt>
                <c:pt idx="2">
                  <c:v>9470.2999999999993</c:v>
                </c:pt>
                <c:pt idx="3">
                  <c:v>8851.9</c:v>
                </c:pt>
                <c:pt idx="4">
                  <c:v>8089.7</c:v>
                </c:pt>
              </c:numCache>
            </c:numRef>
          </c:val>
          <c:extLst xmlns:c16r2="http://schemas.microsoft.com/office/drawing/2015/06/chart">
            <c:ext xmlns:c16="http://schemas.microsoft.com/office/drawing/2014/chart" uri="{C3380CC4-5D6E-409C-BE32-E72D297353CC}">
              <c16:uniqueId val="{00000000-BA25-418F-B2D1-9608D331C0C6}"/>
            </c:ext>
          </c:extLst>
        </c:ser>
        <c:dLbls>
          <c:showLegendKey val="0"/>
          <c:showVal val="0"/>
          <c:showCatName val="0"/>
          <c:showSerName val="0"/>
          <c:showPercent val="0"/>
          <c:showBubbleSize val="0"/>
        </c:dLbls>
        <c:gapWidth val="180"/>
        <c:overlap val="-90"/>
        <c:axId val="350367088"/>
        <c:axId val="35036747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BA25-418F-B2D1-9608D331C0C6}"/>
            </c:ext>
          </c:extLst>
        </c:ser>
        <c:dLbls>
          <c:showLegendKey val="0"/>
          <c:showVal val="0"/>
          <c:showCatName val="0"/>
          <c:showSerName val="0"/>
          <c:showPercent val="0"/>
          <c:showBubbleSize val="0"/>
        </c:dLbls>
        <c:marker val="1"/>
        <c:smooth val="0"/>
        <c:axId val="350367088"/>
        <c:axId val="350367472"/>
      </c:lineChart>
      <c:catAx>
        <c:axId val="350367088"/>
        <c:scaling>
          <c:orientation val="minMax"/>
        </c:scaling>
        <c:delete val="0"/>
        <c:axPos val="b"/>
        <c:numFmt formatCode="ge" sourceLinked="1"/>
        <c:majorTickMark val="none"/>
        <c:minorTickMark val="none"/>
        <c:tickLblPos val="none"/>
        <c:crossAx val="350367472"/>
        <c:crosses val="autoZero"/>
        <c:auto val="0"/>
        <c:lblAlgn val="ctr"/>
        <c:lblOffset val="100"/>
        <c:noMultiLvlLbl val="1"/>
      </c:catAx>
      <c:valAx>
        <c:axId val="350367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367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2105377</c:v>
                </c:pt>
                <c:pt idx="1">
                  <c:v>1700784</c:v>
                </c:pt>
                <c:pt idx="2">
                  <c:v>6374240</c:v>
                </c:pt>
                <c:pt idx="3">
                  <c:v>6551426</c:v>
                </c:pt>
                <c:pt idx="4">
                  <c:v>5165923</c:v>
                </c:pt>
              </c:numCache>
            </c:numRef>
          </c:val>
          <c:extLst xmlns:c16r2="http://schemas.microsoft.com/office/drawing/2015/06/chart">
            <c:ext xmlns:c16="http://schemas.microsoft.com/office/drawing/2014/chart" uri="{C3380CC4-5D6E-409C-BE32-E72D297353CC}">
              <c16:uniqueId val="{00000000-9A9C-4FEA-97B0-81411110E460}"/>
            </c:ext>
          </c:extLst>
        </c:ser>
        <c:dLbls>
          <c:showLegendKey val="0"/>
          <c:showVal val="0"/>
          <c:showCatName val="0"/>
          <c:showSerName val="0"/>
          <c:showPercent val="0"/>
          <c:showBubbleSize val="0"/>
        </c:dLbls>
        <c:gapWidth val="180"/>
        <c:overlap val="-90"/>
        <c:axId val="350337632"/>
        <c:axId val="350414256"/>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9A9C-4FEA-97B0-81411110E460}"/>
            </c:ext>
          </c:extLst>
        </c:ser>
        <c:dLbls>
          <c:showLegendKey val="0"/>
          <c:showVal val="0"/>
          <c:showCatName val="0"/>
          <c:showSerName val="0"/>
          <c:showPercent val="0"/>
          <c:showBubbleSize val="0"/>
        </c:dLbls>
        <c:marker val="1"/>
        <c:smooth val="0"/>
        <c:axId val="350337632"/>
        <c:axId val="350414256"/>
      </c:lineChart>
      <c:catAx>
        <c:axId val="350337632"/>
        <c:scaling>
          <c:orientation val="minMax"/>
        </c:scaling>
        <c:delete val="0"/>
        <c:axPos val="b"/>
        <c:numFmt formatCode="ge" sourceLinked="1"/>
        <c:majorTickMark val="none"/>
        <c:minorTickMark val="none"/>
        <c:tickLblPos val="none"/>
        <c:crossAx val="350414256"/>
        <c:crosses val="autoZero"/>
        <c:auto val="0"/>
        <c:lblAlgn val="ctr"/>
        <c:lblOffset val="100"/>
        <c:noMultiLvlLbl val="1"/>
      </c:catAx>
      <c:valAx>
        <c:axId val="35041425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337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53.5</c:v>
                </c:pt>
                <c:pt idx="1">
                  <c:v>47.6</c:v>
                </c:pt>
                <c:pt idx="2">
                  <c:v>43.2</c:v>
                </c:pt>
                <c:pt idx="3">
                  <c:v>38.9</c:v>
                </c:pt>
                <c:pt idx="4">
                  <c:v>45.1</c:v>
                </c:pt>
              </c:numCache>
            </c:numRef>
          </c:val>
          <c:extLst xmlns:c16r2="http://schemas.microsoft.com/office/drawing/2015/06/chart">
            <c:ext xmlns:c16="http://schemas.microsoft.com/office/drawing/2014/chart" uri="{C3380CC4-5D6E-409C-BE32-E72D297353CC}">
              <c16:uniqueId val="{00000000-375B-4233-9248-5B17DBC7D984}"/>
            </c:ext>
          </c:extLst>
        </c:ser>
        <c:dLbls>
          <c:showLegendKey val="0"/>
          <c:showVal val="0"/>
          <c:showCatName val="0"/>
          <c:showSerName val="0"/>
          <c:showPercent val="0"/>
          <c:showBubbleSize val="0"/>
        </c:dLbls>
        <c:gapWidth val="180"/>
        <c:overlap val="-90"/>
        <c:axId val="350465056"/>
        <c:axId val="35046544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375B-4233-9248-5B17DBC7D984}"/>
            </c:ext>
          </c:extLst>
        </c:ser>
        <c:dLbls>
          <c:showLegendKey val="0"/>
          <c:showVal val="0"/>
          <c:showCatName val="0"/>
          <c:showSerName val="0"/>
          <c:showPercent val="0"/>
          <c:showBubbleSize val="0"/>
        </c:dLbls>
        <c:marker val="1"/>
        <c:smooth val="0"/>
        <c:axId val="350465056"/>
        <c:axId val="350465448"/>
      </c:lineChart>
      <c:catAx>
        <c:axId val="350465056"/>
        <c:scaling>
          <c:orientation val="minMax"/>
        </c:scaling>
        <c:delete val="0"/>
        <c:axPos val="b"/>
        <c:numFmt formatCode="ge" sourceLinked="1"/>
        <c:majorTickMark val="none"/>
        <c:minorTickMark val="none"/>
        <c:tickLblPos val="none"/>
        <c:crossAx val="350465448"/>
        <c:crosses val="autoZero"/>
        <c:auto val="0"/>
        <c:lblAlgn val="ctr"/>
        <c:lblOffset val="100"/>
        <c:noMultiLvlLbl val="1"/>
      </c:catAx>
      <c:valAx>
        <c:axId val="350465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65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18.600000000000001</c:v>
                </c:pt>
                <c:pt idx="1">
                  <c:v>10.4</c:v>
                </c:pt>
                <c:pt idx="2">
                  <c:v>7.6</c:v>
                </c:pt>
                <c:pt idx="3">
                  <c:v>14.7</c:v>
                </c:pt>
                <c:pt idx="4">
                  <c:v>9.6999999999999993</c:v>
                </c:pt>
              </c:numCache>
            </c:numRef>
          </c:val>
          <c:extLst xmlns:c16r2="http://schemas.microsoft.com/office/drawing/2015/06/chart">
            <c:ext xmlns:c16="http://schemas.microsoft.com/office/drawing/2014/chart" uri="{C3380CC4-5D6E-409C-BE32-E72D297353CC}">
              <c16:uniqueId val="{00000000-C7AB-4DC4-8582-91C5869BC35C}"/>
            </c:ext>
          </c:extLst>
        </c:ser>
        <c:dLbls>
          <c:showLegendKey val="0"/>
          <c:showVal val="0"/>
          <c:showCatName val="0"/>
          <c:showSerName val="0"/>
          <c:showPercent val="0"/>
          <c:showBubbleSize val="0"/>
        </c:dLbls>
        <c:gapWidth val="180"/>
        <c:overlap val="-90"/>
        <c:axId val="350464664"/>
        <c:axId val="35046623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C7AB-4DC4-8582-91C5869BC35C}"/>
            </c:ext>
          </c:extLst>
        </c:ser>
        <c:dLbls>
          <c:showLegendKey val="0"/>
          <c:showVal val="0"/>
          <c:showCatName val="0"/>
          <c:showSerName val="0"/>
          <c:showPercent val="0"/>
          <c:showBubbleSize val="0"/>
        </c:dLbls>
        <c:marker val="1"/>
        <c:smooth val="0"/>
        <c:axId val="350464664"/>
        <c:axId val="350466232"/>
      </c:lineChart>
      <c:catAx>
        <c:axId val="350464664"/>
        <c:scaling>
          <c:orientation val="minMax"/>
        </c:scaling>
        <c:delete val="0"/>
        <c:axPos val="b"/>
        <c:numFmt formatCode="ge" sourceLinked="1"/>
        <c:majorTickMark val="none"/>
        <c:minorTickMark val="none"/>
        <c:tickLblPos val="none"/>
        <c:crossAx val="350466232"/>
        <c:crosses val="autoZero"/>
        <c:auto val="0"/>
        <c:lblAlgn val="ctr"/>
        <c:lblOffset val="100"/>
        <c:noMultiLvlLbl val="1"/>
      </c:catAx>
      <c:valAx>
        <c:axId val="350466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64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438.4</c:v>
                </c:pt>
                <c:pt idx="1">
                  <c:v>510.3</c:v>
                </c:pt>
                <c:pt idx="2">
                  <c:v>217.8</c:v>
                </c:pt>
                <c:pt idx="3">
                  <c:v>232.8</c:v>
                </c:pt>
                <c:pt idx="4">
                  <c:v>251</c:v>
                </c:pt>
              </c:numCache>
            </c:numRef>
          </c:val>
          <c:extLst xmlns:c16r2="http://schemas.microsoft.com/office/drawing/2015/06/chart">
            <c:ext xmlns:c16="http://schemas.microsoft.com/office/drawing/2014/chart" uri="{C3380CC4-5D6E-409C-BE32-E72D297353CC}">
              <c16:uniqueId val="{00000000-B16E-45CB-8BCE-9951BA48DEFB}"/>
            </c:ext>
          </c:extLst>
        </c:ser>
        <c:dLbls>
          <c:showLegendKey val="0"/>
          <c:showVal val="0"/>
          <c:showCatName val="0"/>
          <c:showSerName val="0"/>
          <c:showPercent val="0"/>
          <c:showBubbleSize val="0"/>
        </c:dLbls>
        <c:gapWidth val="180"/>
        <c:overlap val="-90"/>
        <c:axId val="195675568"/>
        <c:axId val="19567517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B16E-45CB-8BCE-9951BA48DEFB}"/>
            </c:ext>
          </c:extLst>
        </c:ser>
        <c:dLbls>
          <c:showLegendKey val="0"/>
          <c:showVal val="0"/>
          <c:showCatName val="0"/>
          <c:showSerName val="0"/>
          <c:showPercent val="0"/>
          <c:showBubbleSize val="0"/>
        </c:dLbls>
        <c:marker val="1"/>
        <c:smooth val="0"/>
        <c:axId val="195675568"/>
        <c:axId val="195675176"/>
      </c:lineChart>
      <c:catAx>
        <c:axId val="195675568"/>
        <c:scaling>
          <c:orientation val="minMax"/>
        </c:scaling>
        <c:delete val="0"/>
        <c:axPos val="b"/>
        <c:numFmt formatCode="ge" sourceLinked="1"/>
        <c:majorTickMark val="none"/>
        <c:minorTickMark val="none"/>
        <c:tickLblPos val="none"/>
        <c:crossAx val="195675176"/>
        <c:crosses val="autoZero"/>
        <c:auto val="0"/>
        <c:lblAlgn val="ctr"/>
        <c:lblOffset val="100"/>
        <c:noMultiLvlLbl val="1"/>
      </c:catAx>
      <c:valAx>
        <c:axId val="195675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675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41</c:v>
                </c:pt>
                <c:pt idx="1">
                  <c:v>43.6</c:v>
                </c:pt>
                <c:pt idx="2">
                  <c:v>42.2</c:v>
                </c:pt>
                <c:pt idx="3">
                  <c:v>44.1</c:v>
                </c:pt>
                <c:pt idx="4">
                  <c:v>45.6</c:v>
                </c:pt>
              </c:numCache>
            </c:numRef>
          </c:val>
          <c:extLst xmlns:c16r2="http://schemas.microsoft.com/office/drawing/2015/06/chart">
            <c:ext xmlns:c16="http://schemas.microsoft.com/office/drawing/2014/chart" uri="{C3380CC4-5D6E-409C-BE32-E72D297353CC}">
              <c16:uniqueId val="{00000000-3E0C-46BB-B036-46079BE5524B}"/>
            </c:ext>
          </c:extLst>
        </c:ser>
        <c:dLbls>
          <c:showLegendKey val="0"/>
          <c:showVal val="0"/>
          <c:showCatName val="0"/>
          <c:showSerName val="0"/>
          <c:showPercent val="0"/>
          <c:showBubbleSize val="0"/>
        </c:dLbls>
        <c:gapWidth val="180"/>
        <c:overlap val="-90"/>
        <c:axId val="350742392"/>
        <c:axId val="350742784"/>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3E0C-46BB-B036-46079BE5524B}"/>
            </c:ext>
          </c:extLst>
        </c:ser>
        <c:dLbls>
          <c:showLegendKey val="0"/>
          <c:showVal val="0"/>
          <c:showCatName val="0"/>
          <c:showSerName val="0"/>
          <c:showPercent val="0"/>
          <c:showBubbleSize val="0"/>
        </c:dLbls>
        <c:marker val="1"/>
        <c:smooth val="0"/>
        <c:axId val="350742392"/>
        <c:axId val="350742784"/>
      </c:lineChart>
      <c:catAx>
        <c:axId val="350742392"/>
        <c:scaling>
          <c:orientation val="minMax"/>
        </c:scaling>
        <c:delete val="0"/>
        <c:axPos val="b"/>
        <c:numFmt formatCode="ge" sourceLinked="1"/>
        <c:majorTickMark val="none"/>
        <c:minorTickMark val="none"/>
        <c:tickLblPos val="none"/>
        <c:crossAx val="350742784"/>
        <c:crosses val="autoZero"/>
        <c:auto val="0"/>
        <c:lblAlgn val="ctr"/>
        <c:lblOffset val="100"/>
        <c:noMultiLvlLbl val="1"/>
      </c:catAx>
      <c:valAx>
        <c:axId val="35074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507423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4F000000}"/>
            </a:ext>
          </a:extLst>
        </xdr:cNvPr>
        <xdr:cNvGrpSpPr/>
      </xdr:nvGrpSpPr>
      <xdr:grpSpPr>
        <a:xfrm>
          <a:off x="454391" y="9468552"/>
          <a:ext cx="5163345" cy="3044946"/>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51000000}"/>
            </a:ext>
          </a:extLst>
        </xdr:cNvPr>
        <xdr:cNvGrpSpPr/>
      </xdr:nvGrpSpPr>
      <xdr:grpSpPr>
        <a:xfrm>
          <a:off x="5889579" y="9468552"/>
          <a:ext cx="5069086" cy="3044946"/>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52000000}"/>
            </a:ext>
          </a:extLst>
        </xdr:cNvPr>
        <xdr:cNvGrpSpPr/>
      </xdr:nvGrpSpPr>
      <xdr:grpSpPr>
        <a:xfrm>
          <a:off x="11230506" y="9468552"/>
          <a:ext cx="5163346" cy="3044946"/>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53000000}"/>
            </a:ext>
          </a:extLst>
        </xdr:cNvPr>
        <xdr:cNvGrpSpPr/>
      </xdr:nvGrpSpPr>
      <xdr:grpSpPr>
        <a:xfrm>
          <a:off x="16654536" y="9468552"/>
          <a:ext cx="5093851" cy="3044946"/>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54000000}"/>
            </a:ext>
          </a:extLst>
        </xdr:cNvPr>
        <xdr:cNvGrpSpPr/>
      </xdr:nvGrpSpPr>
      <xdr:grpSpPr>
        <a:xfrm>
          <a:off x="22037918" y="9468552"/>
          <a:ext cx="5172870" cy="3044946"/>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（最大出力合計154,889kW）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（最大出力合計133,900kW）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（最大出力合計20,989kW）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68000000}"/>
            </a:ext>
          </a:extLst>
        </xdr:cNvPr>
        <xdr:cNvGrpSpPr/>
      </xdr:nvGrpSpPr>
      <xdr:grpSpPr>
        <a:xfrm>
          <a:off x="581892" y="14401800"/>
          <a:ext cx="5161524" cy="292718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69000000}"/>
            </a:ext>
          </a:extLst>
        </xdr:cNvPr>
        <xdr:cNvGrpSpPr/>
      </xdr:nvGrpSpPr>
      <xdr:grpSpPr>
        <a:xfrm>
          <a:off x="581892" y="17484437"/>
          <a:ext cx="5161524" cy="2909863"/>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6A000000}"/>
            </a:ext>
          </a:extLst>
        </xdr:cNvPr>
        <xdr:cNvGrpSpPr/>
      </xdr:nvGrpSpPr>
      <xdr:grpSpPr>
        <a:xfrm>
          <a:off x="581892" y="20567073"/>
          <a:ext cx="5161524" cy="2909863"/>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6B000000}"/>
            </a:ext>
          </a:extLst>
        </xdr:cNvPr>
        <xdr:cNvGrpSpPr/>
      </xdr:nvGrpSpPr>
      <xdr:grpSpPr>
        <a:xfrm>
          <a:off x="581892" y="23632391"/>
          <a:ext cx="5161524" cy="2909865"/>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6C000000}"/>
            </a:ext>
          </a:extLst>
        </xdr:cNvPr>
        <xdr:cNvGrpSpPr/>
      </xdr:nvGrpSpPr>
      <xdr:grpSpPr>
        <a:xfrm>
          <a:off x="581892" y="26663074"/>
          <a:ext cx="5161524" cy="2909863"/>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xmlns="" id="{00000000-0008-0000-0000-000050000000}"/>
            </a:ext>
          </a:extLst>
        </xdr:cNvPr>
        <xdr:cNvGrpSpPr/>
      </xdr:nvGrpSpPr>
      <xdr:grpSpPr>
        <a:xfrm>
          <a:off x="6355783" y="14401800"/>
          <a:ext cx="4667236" cy="292718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xmlns="" id="{00000000-0008-0000-0000-000067000000}"/>
            </a:ext>
          </a:extLst>
        </xdr:cNvPr>
        <xdr:cNvGrpSpPr/>
      </xdr:nvGrpSpPr>
      <xdr:grpSpPr>
        <a:xfrm>
          <a:off x="6355783" y="17484437"/>
          <a:ext cx="4667236" cy="2909863"/>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xmlns="" id="{00000000-0008-0000-0000-000066000000}"/>
            </a:ext>
          </a:extLst>
        </xdr:cNvPr>
        <xdr:cNvGrpSpPr/>
      </xdr:nvGrpSpPr>
      <xdr:grpSpPr>
        <a:xfrm>
          <a:off x="6355783" y="20567073"/>
          <a:ext cx="4667236" cy="2909863"/>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xmlns="" id="{00000000-0008-0000-0000-000065000000}"/>
            </a:ext>
          </a:extLst>
        </xdr:cNvPr>
        <xdr:cNvGrpSpPr/>
      </xdr:nvGrpSpPr>
      <xdr:grpSpPr>
        <a:xfrm>
          <a:off x="6355783" y="23632391"/>
          <a:ext cx="4667236" cy="2909865"/>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xmlns="" id="{00000000-0008-0000-0000-000064000000}"/>
            </a:ext>
          </a:extLst>
        </xdr:cNvPr>
        <xdr:cNvGrpSpPr/>
      </xdr:nvGrpSpPr>
      <xdr:grpSpPr>
        <a:xfrm>
          <a:off x="6355783" y="26663074"/>
          <a:ext cx="4667236" cy="2909863"/>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xmlns="" id="{00000000-0008-0000-0000-00005F000000}"/>
            </a:ext>
          </a:extLst>
        </xdr:cNvPr>
        <xdr:cNvGrpSpPr/>
      </xdr:nvGrpSpPr>
      <xdr:grpSpPr>
        <a:xfrm>
          <a:off x="11693244" y="14401800"/>
          <a:ext cx="4667237" cy="292718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xmlns="" id="{00000000-0008-0000-0000-000060000000}"/>
            </a:ext>
          </a:extLst>
        </xdr:cNvPr>
        <xdr:cNvGrpSpPr/>
      </xdr:nvGrpSpPr>
      <xdr:grpSpPr>
        <a:xfrm>
          <a:off x="11693244" y="17484437"/>
          <a:ext cx="4667237" cy="2909863"/>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xmlns="" id="{00000000-0008-0000-0000-000061000000}"/>
            </a:ext>
          </a:extLst>
        </xdr:cNvPr>
        <xdr:cNvGrpSpPr/>
      </xdr:nvGrpSpPr>
      <xdr:grpSpPr>
        <a:xfrm>
          <a:off x="11693244" y="20567073"/>
          <a:ext cx="4667237" cy="2909863"/>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xmlns="" id="{00000000-0008-0000-0000-000062000000}"/>
            </a:ext>
          </a:extLst>
        </xdr:cNvPr>
        <xdr:cNvGrpSpPr/>
      </xdr:nvGrpSpPr>
      <xdr:grpSpPr>
        <a:xfrm>
          <a:off x="11693244" y="23632391"/>
          <a:ext cx="4667237" cy="2909865"/>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xmlns="" id="{00000000-0008-0000-0000-000063000000}"/>
            </a:ext>
          </a:extLst>
        </xdr:cNvPr>
        <xdr:cNvGrpSpPr/>
      </xdr:nvGrpSpPr>
      <xdr:grpSpPr>
        <a:xfrm>
          <a:off x="11693244" y="26663074"/>
          <a:ext cx="4667237" cy="2909863"/>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xmlns="" id="{00000000-0008-0000-0000-00005E000000}"/>
            </a:ext>
          </a:extLst>
        </xdr:cNvPr>
        <xdr:cNvGrpSpPr/>
      </xdr:nvGrpSpPr>
      <xdr:grpSpPr>
        <a:xfrm>
          <a:off x="16947579" y="14401800"/>
          <a:ext cx="4667237" cy="292718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xmlns="" id="{00000000-0008-0000-0000-00005D000000}"/>
            </a:ext>
          </a:extLst>
        </xdr:cNvPr>
        <xdr:cNvGrpSpPr/>
      </xdr:nvGrpSpPr>
      <xdr:grpSpPr>
        <a:xfrm>
          <a:off x="16947579" y="17484437"/>
          <a:ext cx="4667237" cy="2909863"/>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xmlns="" id="{00000000-0008-0000-0000-00005C000000}"/>
            </a:ext>
          </a:extLst>
        </xdr:cNvPr>
        <xdr:cNvGrpSpPr/>
      </xdr:nvGrpSpPr>
      <xdr:grpSpPr>
        <a:xfrm>
          <a:off x="16947579" y="20567073"/>
          <a:ext cx="4667237" cy="2909863"/>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xmlns="" id="{00000000-0008-0000-0000-00005B000000}"/>
            </a:ext>
          </a:extLst>
        </xdr:cNvPr>
        <xdr:cNvGrpSpPr/>
      </xdr:nvGrpSpPr>
      <xdr:grpSpPr>
        <a:xfrm>
          <a:off x="16947579" y="23632391"/>
          <a:ext cx="4667237" cy="2909865"/>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xmlns="" id="{00000000-0008-0000-0000-00005A000000}"/>
            </a:ext>
          </a:extLst>
        </xdr:cNvPr>
        <xdr:cNvGrpSpPr/>
      </xdr:nvGrpSpPr>
      <xdr:grpSpPr>
        <a:xfrm>
          <a:off x="16947579" y="26663074"/>
          <a:ext cx="4667237" cy="2909863"/>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xmlns="" id="{00000000-0008-0000-0000-000055000000}"/>
            </a:ext>
          </a:extLst>
        </xdr:cNvPr>
        <xdr:cNvGrpSpPr/>
      </xdr:nvGrpSpPr>
      <xdr:grpSpPr>
        <a:xfrm>
          <a:off x="22336995" y="14401800"/>
          <a:ext cx="4667236" cy="292718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xmlns="" id="{00000000-0008-0000-0000-000056000000}"/>
            </a:ext>
          </a:extLst>
        </xdr:cNvPr>
        <xdr:cNvGrpSpPr/>
      </xdr:nvGrpSpPr>
      <xdr:grpSpPr>
        <a:xfrm>
          <a:off x="22336995" y="17484437"/>
          <a:ext cx="4667236" cy="2909863"/>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xmlns="" id="{00000000-0008-0000-0000-000057000000}"/>
            </a:ext>
          </a:extLst>
        </xdr:cNvPr>
        <xdr:cNvGrpSpPr/>
      </xdr:nvGrpSpPr>
      <xdr:grpSpPr>
        <a:xfrm>
          <a:off x="22336995" y="20567073"/>
          <a:ext cx="4667236" cy="2909863"/>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xmlns="" id="{00000000-0008-0000-0000-000058000000}"/>
            </a:ext>
          </a:extLst>
        </xdr:cNvPr>
        <xdr:cNvGrpSpPr/>
      </xdr:nvGrpSpPr>
      <xdr:grpSpPr>
        <a:xfrm>
          <a:off x="22336995" y="23632391"/>
          <a:ext cx="4667236" cy="2909865"/>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xmlns="" id="{00000000-0008-0000-0000-000059000000}"/>
            </a:ext>
          </a:extLst>
        </xdr:cNvPr>
        <xdr:cNvGrpSpPr/>
      </xdr:nvGrpSpPr>
      <xdr:grpSpPr>
        <a:xfrm>
          <a:off x="22336995" y="26663074"/>
          <a:ext cx="4667236" cy="2909863"/>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xmlns="" id="{00000000-0008-0000-0000-000092160000}"/>
                </a:ext>
              </a:extLst>
            </xdr:cNvPr>
            <xdr:cNvPicPr preferRelativeResize="0">
              <a:picLocks noChangeArrowheads="1"/>
              <a:extLst>
                <a:ext uri="{84589F7E-364E-4C9E-8A38-B11213B215E9}">
                  <a14:cameraTool cellRange="データ!$AX$10:$BC$12" spid="_x0000_s396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xmlns="" id="{00000000-0008-0000-0000-000093160000}"/>
                </a:ext>
              </a:extLst>
            </xdr:cNvPr>
            <xdr:cNvPicPr preferRelativeResize="0">
              <a:picLocks noChangeArrowheads="1"/>
              <a:extLst>
                <a:ext uri="{84589F7E-364E-4C9E-8A38-B11213B215E9}">
                  <a14:cameraTool cellRange="データ!$BI$10:$BN$12" spid="_x0000_s397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xmlns="" id="{00000000-0008-0000-0000-000094160000}"/>
                </a:ext>
              </a:extLst>
            </xdr:cNvPr>
            <xdr:cNvPicPr preferRelativeResize="0">
              <a:picLocks noChangeArrowheads="1"/>
              <a:extLst>
                <a:ext uri="{84589F7E-364E-4C9E-8A38-B11213B215E9}">
                  <a14:cameraTool cellRange="データ!$BT$10:$BY$12" spid="_x0000_s397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xmlns="" id="{00000000-0008-0000-0000-000095160000}"/>
                </a:ext>
              </a:extLst>
            </xdr:cNvPr>
            <xdr:cNvPicPr preferRelativeResize="0">
              <a:picLocks noChangeArrowheads="1"/>
              <a:extLst>
                <a:ext uri="{84589F7E-364E-4C9E-8A38-B11213B215E9}">
                  <a14:cameraTool cellRange="データ!$CE$10:$CJ$12" spid="_x0000_s397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xmlns="" id="{00000000-0008-0000-0000-000096160000}"/>
                </a:ext>
              </a:extLst>
            </xdr:cNvPr>
            <xdr:cNvPicPr preferRelativeResize="0">
              <a:picLocks noChangeArrowheads="1"/>
              <a:extLst>
                <a:ext uri="{84589F7E-364E-4C9E-8A38-B11213B215E9}">
                  <a14:cameraTool cellRange="データ!$CO$10:$CT$12" spid="_x0000_s397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xmlns="" id="{00000000-0008-0000-0000-000097160000}"/>
                </a:ext>
              </a:extLst>
            </xdr:cNvPr>
            <xdr:cNvPicPr preferRelativeResize="0">
              <a:picLocks noChangeArrowheads="1"/>
              <a:extLst>
                <a:ext uri="{84589F7E-364E-4C9E-8A38-B11213B215E9}">
                  <a14:cameraTool cellRange="データ!$CZ$10:$DE$12" spid="_x0000_s397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xmlns="" id="{00000000-0008-0000-0000-000098160000}"/>
                </a:ext>
              </a:extLst>
            </xdr:cNvPr>
            <xdr:cNvPicPr preferRelativeResize="0">
              <a:picLocks noChangeArrowheads="1"/>
              <a:extLst>
                <a:ext uri="{84589F7E-364E-4C9E-8A38-B11213B215E9}">
                  <a14:cameraTool cellRange="データ!DJ10:DO12" spid="_x0000_s397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xmlns="" id="{00000000-0008-0000-0000-000099160000}"/>
                </a:ext>
              </a:extLst>
            </xdr:cNvPr>
            <xdr:cNvPicPr preferRelativeResize="0">
              <a:picLocks noChangeArrowheads="1"/>
              <a:extLst>
                <a:ext uri="{84589F7E-364E-4C9E-8A38-B11213B215E9}">
                  <a14:cameraTool cellRange="データ!DT10:DY12" spid="_x0000_s3976"/>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xmlns="" id="{00000000-0008-0000-0000-00009A160000}"/>
                </a:ext>
              </a:extLst>
            </xdr:cNvPr>
            <xdr:cNvPicPr preferRelativeResize="0">
              <a:picLocks noChangeArrowheads="1"/>
              <a:extLst>
                <a:ext uri="{84589F7E-364E-4C9E-8A38-B11213B215E9}">
                  <a14:cameraTool cellRange="データ!ED10:EI12" spid="_x0000_s3977"/>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xmlns="" id="{00000000-0008-0000-0000-00009B160000}"/>
                </a:ext>
              </a:extLst>
            </xdr:cNvPr>
            <xdr:cNvPicPr preferRelativeResize="0">
              <a:picLocks noChangeArrowheads="1"/>
              <a:extLst>
                <a:ext uri="{84589F7E-364E-4C9E-8A38-B11213B215E9}">
                  <a14:cameraTool cellRange="データ!EN10:ES12" spid="_x0000_s397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xmlns="" id="{00000000-0008-0000-0000-00009C160000}"/>
                </a:ext>
              </a:extLst>
            </xdr:cNvPr>
            <xdr:cNvPicPr preferRelativeResize="0">
              <a:picLocks noChangeArrowheads="1"/>
              <a:extLst>
                <a:ext uri="{84589F7E-364E-4C9E-8A38-B11213B215E9}">
                  <a14:cameraTool cellRange="データ!EY10:FD12" spid="_x0000_s397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xmlns="" id="{00000000-0008-0000-0000-00009D160000}"/>
                </a:ext>
              </a:extLst>
            </xdr:cNvPr>
            <xdr:cNvPicPr preferRelativeResize="0">
              <a:picLocks noChangeArrowheads="1"/>
              <a:extLst>
                <a:ext uri="{84589F7E-364E-4C9E-8A38-B11213B215E9}">
                  <a14:cameraTool cellRange="データ!FI10:FN12" spid="_x0000_s398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xmlns="" id="{00000000-0008-0000-0000-00009E160000}"/>
                </a:ext>
              </a:extLst>
            </xdr:cNvPr>
            <xdr:cNvPicPr preferRelativeResize="0">
              <a:picLocks noChangeArrowheads="1"/>
              <a:extLst>
                <a:ext uri="{84589F7E-364E-4C9E-8A38-B11213B215E9}">
                  <a14:cameraTool cellRange="データ!FS10:FX12" spid="_x0000_s3981"/>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xmlns="" id="{00000000-0008-0000-0000-00009F160000}"/>
                </a:ext>
              </a:extLst>
            </xdr:cNvPr>
            <xdr:cNvPicPr preferRelativeResize="0">
              <a:picLocks noChangeArrowheads="1"/>
              <a:extLst>
                <a:ext uri="{84589F7E-364E-4C9E-8A38-B11213B215E9}">
                  <a14:cameraTool cellRange="データ!GC10:GH12" spid="_x0000_s3982"/>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xmlns="" id="{00000000-0008-0000-0000-0000A0160000}"/>
                </a:ext>
              </a:extLst>
            </xdr:cNvPr>
            <xdr:cNvPicPr preferRelativeResize="0">
              <a:picLocks noChangeArrowheads="1"/>
              <a:extLst>
                <a:ext uri="{84589F7E-364E-4C9E-8A38-B11213B215E9}">
                  <a14:cameraTool cellRange="データ!GM10:GR12" spid="_x0000_s398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xmlns="" id="{00000000-0008-0000-0000-0000A1160000}"/>
                </a:ext>
              </a:extLst>
            </xdr:cNvPr>
            <xdr:cNvPicPr preferRelativeResize="0">
              <a:picLocks noChangeArrowheads="1"/>
              <a:extLst>
                <a:ext uri="{84589F7E-364E-4C9E-8A38-B11213B215E9}">
                  <a14:cameraTool cellRange="データ!GX10:HC12" spid="_x0000_s398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xmlns="" id="{00000000-0008-0000-0000-0000A2160000}"/>
                </a:ext>
              </a:extLst>
            </xdr:cNvPr>
            <xdr:cNvPicPr preferRelativeResize="0">
              <a:picLocks noChangeArrowheads="1"/>
              <a:extLst>
                <a:ext uri="{84589F7E-364E-4C9E-8A38-B11213B215E9}">
                  <a14:cameraTool cellRange="データ!HH10:HM12" spid="_x0000_s3985"/>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xmlns="" id="{00000000-0008-0000-0000-0000A3160000}"/>
                </a:ext>
              </a:extLst>
            </xdr:cNvPr>
            <xdr:cNvPicPr preferRelativeResize="0">
              <a:picLocks noChangeArrowheads="1"/>
              <a:extLst>
                <a:ext uri="{84589F7E-364E-4C9E-8A38-B11213B215E9}">
                  <a14:cameraTool cellRange="データ!HR10:HW12" spid="_x0000_s3986"/>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xmlns="" id="{00000000-0008-0000-0000-0000A4160000}"/>
                </a:ext>
              </a:extLst>
            </xdr:cNvPr>
            <xdr:cNvPicPr preferRelativeResize="0">
              <a:picLocks noChangeArrowheads="1"/>
              <a:extLst>
                <a:ext uri="{84589F7E-364E-4C9E-8A38-B11213B215E9}">
                  <a14:cameraTool cellRange="データ!IB10:IG12" spid="_x0000_s3987"/>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xmlns="" id="{00000000-0008-0000-0000-0000A5160000}"/>
                </a:ext>
              </a:extLst>
            </xdr:cNvPr>
            <xdr:cNvPicPr preferRelativeResize="0">
              <a:picLocks noChangeArrowheads="1"/>
              <a:extLst>
                <a:ext uri="{84589F7E-364E-4C9E-8A38-B11213B215E9}">
                  <a14:cameraTool cellRange="データ!IL10:IQ12" spid="_x0000_s3988"/>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xmlns="" id="{00000000-0008-0000-0000-0000A6160000}"/>
                </a:ext>
              </a:extLst>
            </xdr:cNvPr>
            <xdr:cNvPicPr preferRelativeResize="0">
              <a:picLocks noChangeArrowheads="1"/>
              <a:extLst>
                <a:ext uri="{84589F7E-364E-4C9E-8A38-B11213B215E9}">
                  <a14:cameraTool cellRange="データ!IW10:JB12" spid="_x0000_s3989"/>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xmlns="" id="{00000000-0008-0000-0000-0000A7160000}"/>
                </a:ext>
              </a:extLst>
            </xdr:cNvPr>
            <xdr:cNvPicPr preferRelativeResize="0">
              <a:picLocks noChangeArrowheads="1"/>
              <a:extLst>
                <a:ext uri="{84589F7E-364E-4C9E-8A38-B11213B215E9}">
                  <a14:cameraTool cellRange="データ!JG10:JL12" spid="_x0000_s3990"/>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xmlns="" id="{00000000-0008-0000-0000-0000A8160000}"/>
                </a:ext>
              </a:extLst>
            </xdr:cNvPr>
            <xdr:cNvPicPr preferRelativeResize="0">
              <a:picLocks noChangeArrowheads="1"/>
              <a:extLst>
                <a:ext uri="{84589F7E-364E-4C9E-8A38-B11213B215E9}">
                  <a14:cameraTool cellRange="データ!JQ10:JV12" spid="_x0000_s3991"/>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xmlns="" id="{00000000-0008-0000-0000-0000A9160000}"/>
                </a:ext>
              </a:extLst>
            </xdr:cNvPr>
            <xdr:cNvPicPr preferRelativeResize="0">
              <a:picLocks noChangeArrowheads="1"/>
              <a:extLst>
                <a:ext uri="{84589F7E-364E-4C9E-8A38-B11213B215E9}">
                  <a14:cameraTool cellRange="データ!KA10:KF12" spid="_x0000_s3992"/>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xmlns="" id="{00000000-0008-0000-0000-0000AA160000}"/>
                </a:ext>
              </a:extLst>
            </xdr:cNvPr>
            <xdr:cNvPicPr preferRelativeResize="0">
              <a:picLocks noChangeArrowheads="1"/>
              <a:extLst>
                <a:ext uri="{84589F7E-364E-4C9E-8A38-B11213B215E9}">
                  <a14:cameraTool cellRange="データ!KK10:KP12" spid="_x0000_s3993"/>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xmlns="" id="{00000000-0008-0000-0000-0000AB160000}"/>
                </a:ext>
              </a:extLst>
            </xdr:cNvPr>
            <xdr:cNvPicPr preferRelativeResize="0">
              <a:picLocks noChangeArrowheads="1"/>
              <a:extLst>
                <a:ext uri="{84589F7E-364E-4C9E-8A38-B11213B215E9}">
                  <a14:cameraTool cellRange="データ!KV10:LA12" spid="_x0000_s3994"/>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xmlns="" id="{00000000-0008-0000-0000-0000AC160000}"/>
                </a:ext>
              </a:extLst>
            </xdr:cNvPr>
            <xdr:cNvPicPr preferRelativeResize="0">
              <a:picLocks noChangeArrowheads="1"/>
              <a:extLst>
                <a:ext uri="{84589F7E-364E-4C9E-8A38-B11213B215E9}">
                  <a14:cameraTool cellRange="データ!LF10:LK12" spid="_x0000_s3995"/>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xmlns="" id="{00000000-0008-0000-0000-0000AD160000}"/>
                </a:ext>
              </a:extLst>
            </xdr:cNvPr>
            <xdr:cNvPicPr preferRelativeResize="0">
              <a:picLocks noChangeArrowheads="1"/>
              <a:extLst>
                <a:ext uri="{84589F7E-364E-4C9E-8A38-B11213B215E9}">
                  <a14:cameraTool cellRange="データ!LP10:LU12" spid="_x0000_s3996"/>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xmlns="" id="{00000000-0008-0000-0000-0000AE160000}"/>
                </a:ext>
              </a:extLst>
            </xdr:cNvPr>
            <xdr:cNvPicPr preferRelativeResize="0">
              <a:picLocks noChangeArrowheads="1"/>
              <a:extLst>
                <a:ext uri="{84589F7E-364E-4C9E-8A38-B11213B215E9}">
                  <a14:cameraTool cellRange="データ!LZ10:ME12" spid="_x0000_s3997"/>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xmlns="" id="{00000000-0008-0000-0000-0000AF160000}"/>
                </a:ext>
              </a:extLst>
            </xdr:cNvPr>
            <xdr:cNvPicPr preferRelativeResize="0">
              <a:picLocks noChangeArrowheads="1"/>
              <a:extLst>
                <a:ext uri="{84589F7E-364E-4C9E-8A38-B11213B215E9}">
                  <a14:cameraTool cellRange="データ!MJ10:MO12" spid="_x0000_s3998"/>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xmlns="" id="{00000000-0008-0000-0000-0000B5160000}"/>
                </a:ext>
              </a:extLst>
            </xdr:cNvPr>
            <xdr:cNvPicPr>
              <a:picLocks noChangeAspect="1" noChangeArrowheads="1"/>
              <a:extLst>
                <a:ext uri="{84589F7E-364E-4C9E-8A38-B11213B215E9}">
                  <a14:cameraTool cellRange="データ!$E$22:$I$35" spid="_x0000_s3999"/>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xmlns="" id="{00000000-0008-0000-0000-0000B6160000}"/>
                </a:ext>
              </a:extLst>
            </xdr:cNvPr>
            <xdr:cNvPicPr>
              <a:picLocks noChangeAspect="1" noChangeArrowheads="1"/>
              <a:extLst>
                <a:ext uri="{84589F7E-364E-4C9E-8A38-B11213B215E9}">
                  <a14:cameraTool cellRange="データ!$E$22:$I$35" spid="_x0000_s4000"/>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xmlns="" id="{00000000-0008-0000-0000-0000B7160000}"/>
                </a:ext>
              </a:extLst>
            </xdr:cNvPr>
            <xdr:cNvPicPr>
              <a:picLocks noChangeAspect="1" noChangeArrowheads="1"/>
              <a:extLst>
                <a:ext uri="{84589F7E-364E-4C9E-8A38-B11213B215E9}">
                  <a14:cameraTool cellRange="データ!$E$22:$I$35" spid="_x0000_s4001"/>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xmlns="" id="{00000000-0008-0000-0000-0000B8160000}"/>
                </a:ext>
              </a:extLst>
            </xdr:cNvPr>
            <xdr:cNvPicPr>
              <a:picLocks noChangeAspect="1" noChangeArrowheads="1"/>
              <a:extLst>
                <a:ext uri="{84589F7E-364E-4C9E-8A38-B11213B215E9}">
                  <a14:cameraTool cellRange="データ!$E$22:$I$35" spid="_x0000_s4002"/>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xmlns="" id="{00000000-0008-0000-0000-0000B9160000}"/>
                </a:ext>
              </a:extLst>
            </xdr:cNvPr>
            <xdr:cNvPicPr>
              <a:picLocks noChangeAspect="1" noChangeArrowheads="1"/>
              <a:extLst>
                <a:ext uri="{84589F7E-364E-4C9E-8A38-B11213B215E9}">
                  <a14:cameraTool cellRange="データ!$E$22:$I$35" spid="_x0000_s4003"/>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xmlns="" id="{00000000-0008-0000-0000-0000BA160000}"/>
                </a:ext>
              </a:extLst>
            </xdr:cNvPr>
            <xdr:cNvPicPr>
              <a:picLocks noChangeAspect="1" noChangeArrowheads="1"/>
              <a:extLst>
                <a:ext uri="{84589F7E-364E-4C9E-8A38-B11213B215E9}">
                  <a14:cameraTool cellRange="データ!$E$22:$I$35" spid="_x0000_s4004"/>
                </a:ext>
              </a:extLst>
            </xdr:cNvPicPr>
          </xdr:nvPicPr>
          <xdr:blipFill>
            <a:blip xmlns:r="http://schemas.openxmlformats.org/officeDocument/2006/relationships" r:embed="rId61"/>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xmlns="" id="{00000000-0008-0000-0000-0000BB160000}"/>
                </a:ext>
              </a:extLst>
            </xdr:cNvPr>
            <xdr:cNvPicPr>
              <a:picLocks noChangeAspect="1" noChangeArrowheads="1"/>
              <a:extLst>
                <a:ext uri="{84589F7E-364E-4C9E-8A38-B11213B215E9}">
                  <a14:cameraTool cellRange="データ!$E$22:$I$35" spid="_x0000_s4005"/>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xmlns="" id="{00000000-0008-0000-0000-0000BC160000}"/>
                </a:ext>
              </a:extLst>
            </xdr:cNvPr>
            <xdr:cNvPicPr>
              <a:picLocks noChangeAspect="1" noChangeArrowheads="1"/>
              <a:extLst>
                <a:ext uri="{84589F7E-364E-4C9E-8A38-B11213B215E9}">
                  <a14:cameraTool cellRange="データ!$E$22:$I$35" spid="_x0000_s4006"/>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xmlns="" id="{00000000-0008-0000-0000-0000BD160000}"/>
                </a:ext>
              </a:extLst>
            </xdr:cNvPr>
            <xdr:cNvPicPr>
              <a:picLocks noChangeAspect="1" noChangeArrowheads="1"/>
              <a:extLst>
                <a:ext uri="{84589F7E-364E-4C9E-8A38-B11213B215E9}">
                  <a14:cameraTool cellRange="データ!$E$22:$I$35" spid="_x0000_s4007"/>
                </a:ext>
              </a:extLst>
            </xdr:cNvPicPr>
          </xdr:nvPicPr>
          <xdr:blipFill>
            <a:blip xmlns:r="http://schemas.openxmlformats.org/officeDocument/2006/relationships" r:embed="rId61"/>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xmlns="" id="{00000000-0008-0000-0000-0000BE160000}"/>
                </a:ext>
              </a:extLst>
            </xdr:cNvPr>
            <xdr:cNvPicPr>
              <a:picLocks noChangeAspect="1" noChangeArrowheads="1"/>
              <a:extLst>
                <a:ext uri="{84589F7E-364E-4C9E-8A38-B11213B215E9}">
                  <a14:cameraTool cellRange="データ!$E$22:$I$35" spid="_x0000_s4008"/>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S1" zoomScale="55" zoomScaleNormal="55" workbookViewId="0">
      <selection activeCell="AK99" sqref="AK99:AQ117"/>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新潟県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法適用</v>
      </c>
      <c r="C3" s="128"/>
      <c r="D3" s="128"/>
      <c r="E3" s="128"/>
      <c r="F3" s="128" t="str">
        <f>データ!J6</f>
        <v>電気事業</v>
      </c>
      <c r="G3" s="128"/>
      <c r="H3" s="128"/>
      <c r="I3" s="128"/>
      <c r="J3" s="128" t="str">
        <f>データ!K6</f>
        <v>自治体職員</v>
      </c>
      <c r="K3" s="128"/>
      <c r="L3" s="128"/>
      <c r="M3" s="128"/>
      <c r="N3" s="129">
        <f>データ!L6</f>
        <v>64.599999999999994</v>
      </c>
      <c r="O3" s="129"/>
      <c r="P3" s="129"/>
      <c r="Q3" s="130"/>
      <c r="R3" s="1"/>
      <c r="S3" s="131" t="s">
        <v>8</v>
      </c>
      <c r="T3" s="132"/>
      <c r="U3" s="132"/>
      <c r="V3" s="132"/>
      <c r="W3" s="132"/>
      <c r="X3" s="132"/>
      <c r="Y3" s="132"/>
      <c r="Z3" s="132"/>
      <c r="AA3" s="132"/>
      <c r="AB3" s="132"/>
      <c r="AC3" s="132"/>
      <c r="AD3" s="132"/>
      <c r="AE3" s="132"/>
      <c r="AF3" s="132"/>
      <c r="AG3" s="132"/>
      <c r="AH3" s="133"/>
      <c r="AI3" s="1"/>
      <c r="AJ3" s="1"/>
      <c r="AK3" s="118" t="s">
        <v>260</v>
      </c>
      <c r="AL3" s="119"/>
      <c r="AM3" s="119"/>
      <c r="AN3" s="119"/>
      <c r="AO3" s="119"/>
      <c r="AP3" s="119"/>
      <c r="AQ3" s="120"/>
    </row>
    <row r="4" spans="1:43" ht="23.1" customHeight="1">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f>データ!M6</f>
        <v>12</v>
      </c>
      <c r="C5" s="141"/>
      <c r="D5" s="141"/>
      <c r="E5" s="141"/>
      <c r="F5" s="142" t="str">
        <f>データ!N6</f>
        <v>-</v>
      </c>
      <c r="G5" s="142"/>
      <c r="H5" s="142"/>
      <c r="I5" s="142"/>
      <c r="J5" s="142" t="str">
        <f>データ!O6</f>
        <v>-</v>
      </c>
      <c r="K5" s="142"/>
      <c r="L5" s="142"/>
      <c r="M5" s="142"/>
      <c r="N5" s="142">
        <f>データ!P6</f>
        <v>4</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116.25" customHeight="1">
      <c r="A7" s="1"/>
      <c r="B7" s="144" t="str">
        <f>データ!Q6</f>
        <v>-</v>
      </c>
      <c r="C7" s="142"/>
      <c r="D7" s="142"/>
      <c r="E7" s="142"/>
      <c r="F7" s="145" t="s">
        <v>258</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97.5" customHeight="1" thickBot="1">
      <c r="A9" s="1"/>
      <c r="B9" s="152" t="s">
        <v>257</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20</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21</v>
      </c>
      <c r="C12" s="125"/>
      <c r="D12" s="125"/>
      <c r="E12" s="125"/>
      <c r="F12" s="161">
        <f>データ!W6</f>
        <v>635082</v>
      </c>
      <c r="G12" s="162"/>
      <c r="H12" s="161">
        <f>データ!X6</f>
        <v>580007</v>
      </c>
      <c r="I12" s="162"/>
      <c r="J12" s="161">
        <f>データ!Y6</f>
        <v>563689</v>
      </c>
      <c r="K12" s="162"/>
      <c r="L12" s="161">
        <f>データ!Z6</f>
        <v>496166</v>
      </c>
      <c r="M12" s="162"/>
      <c r="N12" s="150">
        <f>データ!AA6</f>
        <v>581444</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24</v>
      </c>
      <c r="C15" s="169"/>
      <c r="D15" s="169"/>
      <c r="E15" s="170"/>
      <c r="F15" s="171">
        <f>データ!AL6</f>
        <v>2431</v>
      </c>
      <c r="G15" s="171"/>
      <c r="H15" s="171">
        <f>データ!AM6</f>
        <v>3875</v>
      </c>
      <c r="I15" s="171"/>
      <c r="J15" s="171">
        <f>データ!AN6</f>
        <v>24409</v>
      </c>
      <c r="K15" s="171"/>
      <c r="L15" s="171">
        <f>データ!AO6</f>
        <v>31341</v>
      </c>
      <c r="M15" s="171"/>
      <c r="N15" s="172">
        <f>データ!AP6</f>
        <v>30767</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25</v>
      </c>
      <c r="C16" s="175"/>
      <c r="D16" s="175"/>
      <c r="E16" s="176"/>
      <c r="F16" s="177">
        <f>データ!AQ6</f>
        <v>637513</v>
      </c>
      <c r="G16" s="177"/>
      <c r="H16" s="177">
        <f>データ!AR6</f>
        <v>583882</v>
      </c>
      <c r="I16" s="177"/>
      <c r="J16" s="177">
        <f>データ!AS6</f>
        <v>588098</v>
      </c>
      <c r="K16" s="177"/>
      <c r="L16" s="177">
        <f>データ!AT6</f>
        <v>527507</v>
      </c>
      <c r="M16" s="177"/>
      <c r="N16" s="166">
        <f>データ!AU6</f>
        <v>612211</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28</v>
      </c>
      <c r="C19" s="175"/>
      <c r="D19" s="175"/>
      <c r="E19" s="176"/>
      <c r="F19" s="180">
        <f>データ!AV6</f>
        <v>6617220</v>
      </c>
      <c r="G19" s="180"/>
      <c r="H19" s="180"/>
      <c r="I19" s="180">
        <f>データ!AW6</f>
        <v>1342357</v>
      </c>
      <c r="J19" s="180"/>
      <c r="K19" s="180"/>
      <c r="L19" s="180">
        <f>データ!AX6</f>
        <v>7959577</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259</v>
      </c>
      <c r="AL40" s="119"/>
      <c r="AM40" s="119"/>
      <c r="AN40" s="119"/>
      <c r="AO40" s="119"/>
      <c r="AP40" s="119"/>
      <c r="AQ40" s="120"/>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261</v>
      </c>
      <c r="AL99" s="191"/>
      <c r="AM99" s="191"/>
      <c r="AN99" s="191"/>
      <c r="AO99" s="191"/>
      <c r="AP99" s="191"/>
      <c r="AQ99" s="192"/>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ReiAQuaFRfMitnSoZpdJxq3sK5xxu7iDC8gnF/Y++MJXUh4IkeFcSdu4jp6qyILbrvvnWp/r8jVnbx8IvTkjMg==" saltValue="HzUWEuUZ9HawPKtpvlLEY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4"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105.6">
      <c r="A6" s="49" t="s">
        <v>115</v>
      </c>
      <c r="B6" s="67" t="str">
        <f>B7</f>
        <v>2017</v>
      </c>
      <c r="C6" s="67" t="str">
        <f t="shared" ref="C6:AX6" si="6">C7</f>
        <v>150002</v>
      </c>
      <c r="D6" s="67" t="str">
        <f t="shared" si="6"/>
        <v>46</v>
      </c>
      <c r="E6" s="67" t="str">
        <f t="shared" si="6"/>
        <v>04</v>
      </c>
      <c r="F6" s="67" t="str">
        <f t="shared" si="6"/>
        <v>0</v>
      </c>
      <c r="G6" s="67" t="str">
        <f t="shared" si="6"/>
        <v>000</v>
      </c>
      <c r="H6" s="67" t="str">
        <f t="shared" si="6"/>
        <v>新潟県</v>
      </c>
      <c r="I6" s="67" t="str">
        <f t="shared" si="6"/>
        <v>法適用</v>
      </c>
      <c r="J6" s="67" t="str">
        <f t="shared" si="6"/>
        <v>電気事業</v>
      </c>
      <c r="K6" s="67" t="str">
        <f t="shared" si="6"/>
        <v>自治体職員</v>
      </c>
      <c r="L6" s="68">
        <f t="shared" si="6"/>
        <v>64.599999999999994</v>
      </c>
      <c r="M6" s="69">
        <f t="shared" si="6"/>
        <v>12</v>
      </c>
      <c r="N6" s="69" t="str">
        <f t="shared" si="6"/>
        <v>-</v>
      </c>
      <c r="O6" s="69" t="str">
        <f t="shared" si="6"/>
        <v>-</v>
      </c>
      <c r="P6" s="69">
        <f t="shared" si="6"/>
        <v>4</v>
      </c>
      <c r="Q6" s="69" t="str">
        <f t="shared" si="6"/>
        <v>-</v>
      </c>
      <c r="R6" s="70" t="str">
        <f>R7</f>
        <v>平成31年３月31日　三面発電所、猿田発電所、奥三面発電所、胎内第一発電所、胎内第二発電所、胎内第三発電所、田川内発電所、笠堀発電所、刈谷田発電所、高田発電所、新高田発電所、新潟東部太陽光発電所２号系列</v>
      </c>
      <c r="S6" s="71" t="str">
        <f t="shared" si="6"/>
        <v>平成43年11月30日　広神発電所</v>
      </c>
      <c r="T6" s="67" t="str">
        <f t="shared" si="6"/>
        <v>無</v>
      </c>
      <c r="U6" s="71" t="str">
        <f t="shared" si="6"/>
        <v>日本テクノ株式会社、株式会社F-Power、東北電力株式会社</v>
      </c>
      <c r="V6" s="68" t="str">
        <f t="shared" si="6"/>
        <v>-</v>
      </c>
      <c r="W6" s="69">
        <f>W7</f>
        <v>635082</v>
      </c>
      <c r="X6" s="69">
        <f t="shared" si="6"/>
        <v>580007</v>
      </c>
      <c r="Y6" s="69">
        <f t="shared" si="6"/>
        <v>563689</v>
      </c>
      <c r="Z6" s="69">
        <f t="shared" si="6"/>
        <v>496166</v>
      </c>
      <c r="AA6" s="69">
        <f t="shared" si="6"/>
        <v>581444</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2431</v>
      </c>
      <c r="AM6" s="69">
        <f t="shared" si="6"/>
        <v>3875</v>
      </c>
      <c r="AN6" s="69">
        <f t="shared" si="6"/>
        <v>24409</v>
      </c>
      <c r="AO6" s="69">
        <f t="shared" si="6"/>
        <v>31341</v>
      </c>
      <c r="AP6" s="69">
        <f t="shared" si="6"/>
        <v>30767</v>
      </c>
      <c r="AQ6" s="69">
        <f t="shared" si="6"/>
        <v>637513</v>
      </c>
      <c r="AR6" s="69">
        <f t="shared" si="6"/>
        <v>583882</v>
      </c>
      <c r="AS6" s="69">
        <f t="shared" si="6"/>
        <v>588098</v>
      </c>
      <c r="AT6" s="69">
        <f t="shared" si="6"/>
        <v>527507</v>
      </c>
      <c r="AU6" s="69">
        <f t="shared" si="6"/>
        <v>612211</v>
      </c>
      <c r="AV6" s="69">
        <f t="shared" si="6"/>
        <v>6617220</v>
      </c>
      <c r="AW6" s="69">
        <f t="shared" si="6"/>
        <v>1342357</v>
      </c>
      <c r="AX6" s="69">
        <f t="shared" si="6"/>
        <v>7959577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105.6">
      <c r="A7" s="49"/>
      <c r="B7" s="77" t="s">
        <v>116</v>
      </c>
      <c r="C7" s="77" t="s">
        <v>117</v>
      </c>
      <c r="D7" s="77" t="s">
        <v>118</v>
      </c>
      <c r="E7" s="77" t="s">
        <v>119</v>
      </c>
      <c r="F7" s="77" t="s">
        <v>120</v>
      </c>
      <c r="G7" s="77" t="s">
        <v>121</v>
      </c>
      <c r="H7" s="77" t="s">
        <v>122</v>
      </c>
      <c r="I7" s="77" t="s">
        <v>123</v>
      </c>
      <c r="J7" s="77" t="s">
        <v>124</v>
      </c>
      <c r="K7" s="77" t="s">
        <v>125</v>
      </c>
      <c r="L7" s="78">
        <v>64.599999999999994</v>
      </c>
      <c r="M7" s="79">
        <v>12</v>
      </c>
      <c r="N7" s="79" t="s">
        <v>126</v>
      </c>
      <c r="O7" s="80" t="s">
        <v>126</v>
      </c>
      <c r="P7" s="80">
        <v>4</v>
      </c>
      <c r="Q7" s="80" t="s">
        <v>126</v>
      </c>
      <c r="R7" s="81" t="s">
        <v>127</v>
      </c>
      <c r="S7" s="81" t="s">
        <v>128</v>
      </c>
      <c r="T7" s="82" t="s">
        <v>129</v>
      </c>
      <c r="U7" s="81" t="s">
        <v>130</v>
      </c>
      <c r="V7" s="78" t="s">
        <v>126</v>
      </c>
      <c r="W7" s="80">
        <v>635082</v>
      </c>
      <c r="X7" s="80">
        <v>580007</v>
      </c>
      <c r="Y7" s="80">
        <v>563689</v>
      </c>
      <c r="Z7" s="80">
        <v>496166</v>
      </c>
      <c r="AA7" s="80">
        <v>581444</v>
      </c>
      <c r="AB7" s="80" t="s">
        <v>126</v>
      </c>
      <c r="AC7" s="80" t="s">
        <v>126</v>
      </c>
      <c r="AD7" s="80" t="s">
        <v>126</v>
      </c>
      <c r="AE7" s="80" t="s">
        <v>126</v>
      </c>
      <c r="AF7" s="80" t="s">
        <v>126</v>
      </c>
      <c r="AG7" s="80" t="s">
        <v>126</v>
      </c>
      <c r="AH7" s="80" t="s">
        <v>126</v>
      </c>
      <c r="AI7" s="80" t="s">
        <v>126</v>
      </c>
      <c r="AJ7" s="80" t="s">
        <v>126</v>
      </c>
      <c r="AK7" s="80" t="s">
        <v>126</v>
      </c>
      <c r="AL7" s="80">
        <v>2431</v>
      </c>
      <c r="AM7" s="80">
        <v>3875</v>
      </c>
      <c r="AN7" s="80">
        <v>24409</v>
      </c>
      <c r="AO7" s="80">
        <v>31341</v>
      </c>
      <c r="AP7" s="80">
        <v>30767</v>
      </c>
      <c r="AQ7" s="80">
        <v>637513</v>
      </c>
      <c r="AR7" s="80">
        <v>583882</v>
      </c>
      <c r="AS7" s="80">
        <v>588098</v>
      </c>
      <c r="AT7" s="80">
        <v>527507</v>
      </c>
      <c r="AU7" s="80">
        <v>612211</v>
      </c>
      <c r="AV7" s="80">
        <v>6617220</v>
      </c>
      <c r="AW7" s="80">
        <v>1342357</v>
      </c>
      <c r="AX7" s="80">
        <v>7959577</v>
      </c>
      <c r="AY7" s="83">
        <v>111.2</v>
      </c>
      <c r="AZ7" s="83">
        <v>120.4</v>
      </c>
      <c r="BA7" s="83">
        <v>179.2</v>
      </c>
      <c r="BB7" s="83">
        <v>187.9</v>
      </c>
      <c r="BC7" s="83">
        <v>164.7</v>
      </c>
      <c r="BD7" s="83">
        <v>119.7</v>
      </c>
      <c r="BE7" s="83">
        <v>125.7</v>
      </c>
      <c r="BF7" s="83">
        <v>129.69999999999999</v>
      </c>
      <c r="BG7" s="83">
        <v>135.9</v>
      </c>
      <c r="BH7" s="83">
        <v>130.5</v>
      </c>
      <c r="BI7" s="83">
        <v>100</v>
      </c>
      <c r="BJ7" s="83">
        <v>125</v>
      </c>
      <c r="BK7" s="83">
        <v>131.80000000000001</v>
      </c>
      <c r="BL7" s="83">
        <v>191.7</v>
      </c>
      <c r="BM7" s="83">
        <v>203.8</v>
      </c>
      <c r="BN7" s="83">
        <v>174.1</v>
      </c>
      <c r="BO7" s="83">
        <v>121.8</v>
      </c>
      <c r="BP7" s="83">
        <v>124.8</v>
      </c>
      <c r="BQ7" s="83">
        <v>130.4</v>
      </c>
      <c r="BR7" s="83">
        <v>136.30000000000001</v>
      </c>
      <c r="BS7" s="83">
        <v>130.69999999999999</v>
      </c>
      <c r="BT7" s="83">
        <v>100</v>
      </c>
      <c r="BU7" s="83">
        <v>323.89999999999998</v>
      </c>
      <c r="BV7" s="83">
        <v>281.60000000000002</v>
      </c>
      <c r="BW7" s="83">
        <v>412.1</v>
      </c>
      <c r="BX7" s="83">
        <v>508.4</v>
      </c>
      <c r="BY7" s="83">
        <v>540.9</v>
      </c>
      <c r="BZ7" s="83">
        <v>992.4</v>
      </c>
      <c r="CA7" s="83">
        <v>638.79999999999995</v>
      </c>
      <c r="CB7" s="83">
        <v>716.7</v>
      </c>
      <c r="CC7" s="83">
        <v>688</v>
      </c>
      <c r="CD7" s="83">
        <v>707.7</v>
      </c>
      <c r="CE7" s="83">
        <v>100</v>
      </c>
      <c r="CF7" s="83">
        <v>6363.8</v>
      </c>
      <c r="CG7" s="83">
        <v>6425.7</v>
      </c>
      <c r="CH7" s="83">
        <v>9470.2999999999993</v>
      </c>
      <c r="CI7" s="83">
        <v>8851.9</v>
      </c>
      <c r="CJ7" s="83">
        <v>8089.7</v>
      </c>
      <c r="CK7" s="83">
        <v>7914.4</v>
      </c>
      <c r="CL7" s="83">
        <v>7493.6</v>
      </c>
      <c r="CM7" s="83">
        <v>8014.2</v>
      </c>
      <c r="CN7" s="83">
        <v>8260</v>
      </c>
      <c r="CO7" s="83">
        <v>8600.1</v>
      </c>
      <c r="CP7" s="80">
        <v>2105377</v>
      </c>
      <c r="CQ7" s="80">
        <v>1700784</v>
      </c>
      <c r="CR7" s="80">
        <v>6374240</v>
      </c>
      <c r="CS7" s="80">
        <v>6551426</v>
      </c>
      <c r="CT7" s="80">
        <v>5165923</v>
      </c>
      <c r="CU7" s="80">
        <v>1160012</v>
      </c>
      <c r="CV7" s="80">
        <v>1146099</v>
      </c>
      <c r="CW7" s="80">
        <v>1494682</v>
      </c>
      <c r="CX7" s="80">
        <v>1543942</v>
      </c>
      <c r="CY7" s="80">
        <v>1467681</v>
      </c>
      <c r="CZ7" s="80">
        <v>154889</v>
      </c>
      <c r="DA7" s="83">
        <v>53.5</v>
      </c>
      <c r="DB7" s="83">
        <v>47.6</v>
      </c>
      <c r="DC7" s="83">
        <v>43.2</v>
      </c>
      <c r="DD7" s="83">
        <v>38.9</v>
      </c>
      <c r="DE7" s="83">
        <v>45.1</v>
      </c>
      <c r="DF7" s="83">
        <v>36.299999999999997</v>
      </c>
      <c r="DG7" s="83">
        <v>38.4</v>
      </c>
      <c r="DH7" s="83">
        <v>37.700000000000003</v>
      </c>
      <c r="DI7" s="83">
        <v>36.200000000000003</v>
      </c>
      <c r="DJ7" s="83">
        <v>36.5</v>
      </c>
      <c r="DK7" s="83">
        <v>18.600000000000001</v>
      </c>
      <c r="DL7" s="83">
        <v>10.4</v>
      </c>
      <c r="DM7" s="83">
        <v>7.6</v>
      </c>
      <c r="DN7" s="83">
        <v>14.7</v>
      </c>
      <c r="DO7" s="83">
        <v>9.6999999999999993</v>
      </c>
      <c r="DP7" s="83">
        <v>22.1</v>
      </c>
      <c r="DQ7" s="83">
        <v>21.1</v>
      </c>
      <c r="DR7" s="83">
        <v>20</v>
      </c>
      <c r="DS7" s="83">
        <v>18.2</v>
      </c>
      <c r="DT7" s="83">
        <v>20.9</v>
      </c>
      <c r="DU7" s="83">
        <v>438.4</v>
      </c>
      <c r="DV7" s="83">
        <v>510.3</v>
      </c>
      <c r="DW7" s="83">
        <v>217.8</v>
      </c>
      <c r="DX7" s="83">
        <v>232.8</v>
      </c>
      <c r="DY7" s="83">
        <v>251</v>
      </c>
      <c r="DZ7" s="83">
        <v>130.19999999999999</v>
      </c>
      <c r="EA7" s="83">
        <v>128.80000000000001</v>
      </c>
      <c r="EB7" s="83">
        <v>109.9</v>
      </c>
      <c r="EC7" s="83">
        <v>103.6</v>
      </c>
      <c r="ED7" s="83">
        <v>95.7</v>
      </c>
      <c r="EE7" s="83">
        <v>41</v>
      </c>
      <c r="EF7" s="83">
        <v>43.6</v>
      </c>
      <c r="EG7" s="83">
        <v>42.2</v>
      </c>
      <c r="EH7" s="83">
        <v>44.1</v>
      </c>
      <c r="EI7" s="83">
        <v>45.6</v>
      </c>
      <c r="EJ7" s="83">
        <v>57.7</v>
      </c>
      <c r="EK7" s="83">
        <v>59.8</v>
      </c>
      <c r="EL7" s="83">
        <v>59.6</v>
      </c>
      <c r="EM7" s="83">
        <v>60.3</v>
      </c>
      <c r="EN7" s="83">
        <v>60.2</v>
      </c>
      <c r="EO7" s="83">
        <v>6.4</v>
      </c>
      <c r="EP7" s="83">
        <v>6.9</v>
      </c>
      <c r="EQ7" s="83">
        <v>11</v>
      </c>
      <c r="ER7" s="83">
        <v>15.3</v>
      </c>
      <c r="ES7" s="83">
        <v>16.899999999999999</v>
      </c>
      <c r="ET7" s="83">
        <v>15.3</v>
      </c>
      <c r="EU7" s="83">
        <v>16.2</v>
      </c>
      <c r="EV7" s="83">
        <v>18.7</v>
      </c>
      <c r="EW7" s="83">
        <v>20.5</v>
      </c>
      <c r="EX7" s="83">
        <v>21.4</v>
      </c>
      <c r="EY7" s="80">
        <v>133900</v>
      </c>
      <c r="EZ7" s="83">
        <v>54.1</v>
      </c>
      <c r="FA7" s="83">
        <v>49.4</v>
      </c>
      <c r="FB7" s="83">
        <v>47.9</v>
      </c>
      <c r="FC7" s="83">
        <v>42.3</v>
      </c>
      <c r="FD7" s="83">
        <v>49.6</v>
      </c>
      <c r="FE7" s="83">
        <v>37</v>
      </c>
      <c r="FF7" s="83">
        <v>39.5</v>
      </c>
      <c r="FG7" s="83">
        <v>39.1</v>
      </c>
      <c r="FH7" s="83">
        <v>37.299999999999997</v>
      </c>
      <c r="FI7" s="83">
        <v>38</v>
      </c>
      <c r="FJ7" s="83">
        <v>18.8</v>
      </c>
      <c r="FK7" s="83">
        <v>10.8</v>
      </c>
      <c r="FL7" s="83">
        <v>8.6</v>
      </c>
      <c r="FM7" s="83">
        <v>17.5</v>
      </c>
      <c r="FN7" s="83">
        <v>11.8</v>
      </c>
      <c r="FO7" s="83">
        <v>22.6</v>
      </c>
      <c r="FP7" s="83">
        <v>22</v>
      </c>
      <c r="FQ7" s="83">
        <v>21.4</v>
      </c>
      <c r="FR7" s="83">
        <v>19.3</v>
      </c>
      <c r="FS7" s="83">
        <v>20.6</v>
      </c>
      <c r="FT7" s="83">
        <v>381.5</v>
      </c>
      <c r="FU7" s="83">
        <v>353.1</v>
      </c>
      <c r="FV7" s="83">
        <v>155.1</v>
      </c>
      <c r="FW7" s="83">
        <v>169.1</v>
      </c>
      <c r="FX7" s="83">
        <v>186.1</v>
      </c>
      <c r="FY7" s="83">
        <v>120.9</v>
      </c>
      <c r="FZ7" s="83">
        <v>105.7</v>
      </c>
      <c r="GA7" s="83">
        <v>89.4</v>
      </c>
      <c r="GB7" s="83">
        <v>83.3</v>
      </c>
      <c r="GC7" s="83">
        <v>73.2</v>
      </c>
      <c r="GD7" s="83">
        <v>41.5</v>
      </c>
      <c r="GE7" s="83">
        <v>45</v>
      </c>
      <c r="GF7" s="83">
        <v>46.7</v>
      </c>
      <c r="GG7" s="83">
        <v>48.1</v>
      </c>
      <c r="GH7" s="83">
        <v>49.6</v>
      </c>
      <c r="GI7" s="83">
        <v>58.6</v>
      </c>
      <c r="GJ7" s="83">
        <v>61.3</v>
      </c>
      <c r="GK7" s="83">
        <v>61.7</v>
      </c>
      <c r="GL7" s="83">
        <v>62.1</v>
      </c>
      <c r="GM7" s="83">
        <v>62.6</v>
      </c>
      <c r="GN7" s="83">
        <v>4.5999999999999996</v>
      </c>
      <c r="GO7" s="83">
        <v>3.9</v>
      </c>
      <c r="GP7" s="83">
        <v>1.8</v>
      </c>
      <c r="GQ7" s="83">
        <v>1.8</v>
      </c>
      <c r="GR7" s="83">
        <v>2.6</v>
      </c>
      <c r="GS7" s="83">
        <v>12.2</v>
      </c>
      <c r="GT7" s="83">
        <v>11.9</v>
      </c>
      <c r="GU7" s="83">
        <v>13.3</v>
      </c>
      <c r="GV7" s="83">
        <v>14.4</v>
      </c>
      <c r="GW7" s="83">
        <v>15.3</v>
      </c>
      <c r="GX7" s="80" t="s">
        <v>126</v>
      </c>
      <c r="GY7" s="83" t="s">
        <v>126</v>
      </c>
      <c r="GZ7" s="83" t="s">
        <v>126</v>
      </c>
      <c r="HA7" s="83" t="s">
        <v>126</v>
      </c>
      <c r="HB7" s="83" t="s">
        <v>126</v>
      </c>
      <c r="HC7" s="83" t="s">
        <v>126</v>
      </c>
      <c r="HD7" s="83">
        <v>33.9</v>
      </c>
      <c r="HE7" s="83">
        <v>31.4</v>
      </c>
      <c r="HF7" s="83">
        <v>31.3</v>
      </c>
      <c r="HG7" s="83">
        <v>30.4</v>
      </c>
      <c r="HH7" s="83">
        <v>31.1</v>
      </c>
      <c r="HI7" s="83" t="s">
        <v>126</v>
      </c>
      <c r="HJ7" s="83" t="s">
        <v>126</v>
      </c>
      <c r="HK7" s="83" t="s">
        <v>126</v>
      </c>
      <c r="HL7" s="83" t="s">
        <v>126</v>
      </c>
      <c r="HM7" s="83" t="s">
        <v>126</v>
      </c>
      <c r="HN7" s="83">
        <v>1.8</v>
      </c>
      <c r="HO7" s="83">
        <v>4</v>
      </c>
      <c r="HP7" s="83">
        <v>8.4</v>
      </c>
      <c r="HQ7" s="83">
        <v>7.2</v>
      </c>
      <c r="HR7" s="83">
        <v>45.8</v>
      </c>
      <c r="HS7" s="83" t="s">
        <v>126</v>
      </c>
      <c r="HT7" s="83" t="s">
        <v>126</v>
      </c>
      <c r="HU7" s="83" t="s">
        <v>126</v>
      </c>
      <c r="HV7" s="83" t="s">
        <v>126</v>
      </c>
      <c r="HW7" s="83" t="s">
        <v>126</v>
      </c>
      <c r="HX7" s="83">
        <v>1.7</v>
      </c>
      <c r="HY7" s="83">
        <v>0.8</v>
      </c>
      <c r="HZ7" s="83">
        <v>0</v>
      </c>
      <c r="IA7" s="83">
        <v>0</v>
      </c>
      <c r="IB7" s="83">
        <v>0</v>
      </c>
      <c r="IC7" s="83" t="s">
        <v>126</v>
      </c>
      <c r="ID7" s="83" t="s">
        <v>126</v>
      </c>
      <c r="IE7" s="83" t="s">
        <v>126</v>
      </c>
      <c r="IF7" s="83" t="s">
        <v>126</v>
      </c>
      <c r="IG7" s="83" t="s">
        <v>126</v>
      </c>
      <c r="IH7" s="83">
        <v>59.4</v>
      </c>
      <c r="II7" s="83">
        <v>70.8</v>
      </c>
      <c r="IJ7" s="83">
        <v>73</v>
      </c>
      <c r="IK7" s="83">
        <v>76.599999999999994</v>
      </c>
      <c r="IL7" s="83">
        <v>80.400000000000006</v>
      </c>
      <c r="IM7" s="83" t="s">
        <v>126</v>
      </c>
      <c r="IN7" s="83" t="s">
        <v>126</v>
      </c>
      <c r="IO7" s="83" t="s">
        <v>126</v>
      </c>
      <c r="IP7" s="83" t="s">
        <v>126</v>
      </c>
      <c r="IQ7" s="83" t="s">
        <v>126</v>
      </c>
      <c r="IR7" s="83">
        <v>83.1</v>
      </c>
      <c r="IS7" s="83">
        <v>85.4</v>
      </c>
      <c r="IT7" s="83">
        <v>82.1</v>
      </c>
      <c r="IU7" s="83">
        <v>81.3</v>
      </c>
      <c r="IV7" s="83">
        <v>47.5</v>
      </c>
      <c r="IW7" s="80" t="s">
        <v>126</v>
      </c>
      <c r="IX7" s="83" t="s">
        <v>126</v>
      </c>
      <c r="IY7" s="83" t="s">
        <v>126</v>
      </c>
      <c r="IZ7" s="83" t="s">
        <v>126</v>
      </c>
      <c r="JA7" s="83" t="s">
        <v>126</v>
      </c>
      <c r="JB7" s="83" t="s">
        <v>126</v>
      </c>
      <c r="JC7" s="83">
        <v>15.1</v>
      </c>
      <c r="JD7" s="83">
        <v>15.1</v>
      </c>
      <c r="JE7" s="83">
        <v>14</v>
      </c>
      <c r="JF7" s="83">
        <v>15.5</v>
      </c>
      <c r="JG7" s="83">
        <v>13.1</v>
      </c>
      <c r="JH7" s="83" t="s">
        <v>126</v>
      </c>
      <c r="JI7" s="83" t="s">
        <v>126</v>
      </c>
      <c r="JJ7" s="83" t="s">
        <v>126</v>
      </c>
      <c r="JK7" s="83" t="s">
        <v>126</v>
      </c>
      <c r="JL7" s="83" t="s">
        <v>126</v>
      </c>
      <c r="JM7" s="83">
        <v>37.700000000000003</v>
      </c>
      <c r="JN7" s="83">
        <v>25.4</v>
      </c>
      <c r="JO7" s="83">
        <v>20.100000000000001</v>
      </c>
      <c r="JP7" s="83">
        <v>28.4</v>
      </c>
      <c r="JQ7" s="83">
        <v>25</v>
      </c>
      <c r="JR7" s="83" t="s">
        <v>126</v>
      </c>
      <c r="JS7" s="83" t="s">
        <v>126</v>
      </c>
      <c r="JT7" s="83" t="s">
        <v>126</v>
      </c>
      <c r="JU7" s="83" t="s">
        <v>126</v>
      </c>
      <c r="JV7" s="83" t="s">
        <v>126</v>
      </c>
      <c r="JW7" s="83">
        <v>259.60000000000002</v>
      </c>
      <c r="JX7" s="83">
        <v>226.2</v>
      </c>
      <c r="JY7" s="83">
        <v>224.7</v>
      </c>
      <c r="JZ7" s="83">
        <v>167.2</v>
      </c>
      <c r="KA7" s="83">
        <v>267.7</v>
      </c>
      <c r="KB7" s="83" t="s">
        <v>126</v>
      </c>
      <c r="KC7" s="83" t="s">
        <v>126</v>
      </c>
      <c r="KD7" s="83" t="s">
        <v>126</v>
      </c>
      <c r="KE7" s="83" t="s">
        <v>126</v>
      </c>
      <c r="KF7" s="83" t="s">
        <v>126</v>
      </c>
      <c r="KG7" s="83">
        <v>25.5</v>
      </c>
      <c r="KH7" s="83">
        <v>45.2</v>
      </c>
      <c r="KI7" s="83">
        <v>48.7</v>
      </c>
      <c r="KJ7" s="83">
        <v>53.3</v>
      </c>
      <c r="KK7" s="83">
        <v>29</v>
      </c>
      <c r="KL7" s="83" t="s">
        <v>126</v>
      </c>
      <c r="KM7" s="83" t="s">
        <v>126</v>
      </c>
      <c r="KN7" s="83" t="s">
        <v>126</v>
      </c>
      <c r="KO7" s="83" t="s">
        <v>126</v>
      </c>
      <c r="KP7" s="83" t="s">
        <v>126</v>
      </c>
      <c r="KQ7" s="83">
        <v>100</v>
      </c>
      <c r="KR7" s="83">
        <v>100</v>
      </c>
      <c r="KS7" s="83">
        <v>100</v>
      </c>
      <c r="KT7" s="83">
        <v>100</v>
      </c>
      <c r="KU7" s="83">
        <v>100</v>
      </c>
      <c r="KV7" s="80">
        <v>20989</v>
      </c>
      <c r="KW7" s="83">
        <v>13.8</v>
      </c>
      <c r="KX7" s="83">
        <v>7.4</v>
      </c>
      <c r="KY7" s="83">
        <v>13.2</v>
      </c>
      <c r="KZ7" s="83">
        <v>17</v>
      </c>
      <c r="LA7" s="83">
        <v>16.7</v>
      </c>
      <c r="LB7" s="83">
        <v>7.1</v>
      </c>
      <c r="LC7" s="83">
        <v>8.9</v>
      </c>
      <c r="LD7" s="83">
        <v>11.8</v>
      </c>
      <c r="LE7" s="83">
        <v>15.3</v>
      </c>
      <c r="LF7" s="83">
        <v>15.4</v>
      </c>
      <c r="LG7" s="83">
        <v>1.8</v>
      </c>
      <c r="LH7" s="83">
        <v>0.3</v>
      </c>
      <c r="LI7" s="83">
        <v>0.6</v>
      </c>
      <c r="LJ7" s="83">
        <v>3.7</v>
      </c>
      <c r="LK7" s="83">
        <v>1.2</v>
      </c>
      <c r="LL7" s="83">
        <v>8.6</v>
      </c>
      <c r="LM7" s="83">
        <v>2</v>
      </c>
      <c r="LN7" s="83">
        <v>1.4</v>
      </c>
      <c r="LO7" s="83">
        <v>2.4</v>
      </c>
      <c r="LP7" s="83">
        <v>4.0999999999999996</v>
      </c>
      <c r="LQ7" s="83">
        <v>3281.6</v>
      </c>
      <c r="LR7" s="83">
        <v>5416.1</v>
      </c>
      <c r="LS7" s="83">
        <v>824.4</v>
      </c>
      <c r="LT7" s="83">
        <v>633.1</v>
      </c>
      <c r="LU7" s="83">
        <v>629.4</v>
      </c>
      <c r="LV7" s="83">
        <v>1092.0999999999999</v>
      </c>
      <c r="LW7" s="83">
        <v>1128.5999999999999</v>
      </c>
      <c r="LX7" s="83">
        <v>596.79999999999995</v>
      </c>
      <c r="LY7" s="83">
        <v>494.6</v>
      </c>
      <c r="LZ7" s="83">
        <v>469.5</v>
      </c>
      <c r="MA7" s="83">
        <v>4.2</v>
      </c>
      <c r="MB7" s="83">
        <v>6.2</v>
      </c>
      <c r="MC7" s="83">
        <v>6.3</v>
      </c>
      <c r="MD7" s="83">
        <v>11.8</v>
      </c>
      <c r="ME7" s="83">
        <v>13.7</v>
      </c>
      <c r="MF7" s="83">
        <v>2.9</v>
      </c>
      <c r="MG7" s="83">
        <v>3.4</v>
      </c>
      <c r="MH7" s="83">
        <v>5.6</v>
      </c>
      <c r="MI7" s="83">
        <v>11.5</v>
      </c>
      <c r="MJ7" s="83">
        <v>16.100000000000001</v>
      </c>
      <c r="MK7" s="83">
        <v>100</v>
      </c>
      <c r="ML7" s="83">
        <v>100</v>
      </c>
      <c r="MM7" s="83">
        <v>100</v>
      </c>
      <c r="MN7" s="83">
        <v>100</v>
      </c>
      <c r="MO7" s="83">
        <v>100</v>
      </c>
      <c r="MP7" s="83">
        <v>100</v>
      </c>
      <c r="MQ7" s="83">
        <v>100</v>
      </c>
      <c r="MR7" s="83">
        <v>100</v>
      </c>
      <c r="MS7" s="83">
        <v>100</v>
      </c>
      <c r="MT7" s="83">
        <v>100</v>
      </c>
      <c r="MU7" s="83">
        <v>12</v>
      </c>
      <c r="MV7" s="83">
        <v>12</v>
      </c>
      <c r="MW7" s="83">
        <v>12</v>
      </c>
      <c r="MX7" s="83">
        <v>12</v>
      </c>
      <c r="MY7" s="83" t="s">
        <v>126</v>
      </c>
      <c r="MZ7" s="83" t="s">
        <v>126</v>
      </c>
      <c r="NA7" s="83" t="s">
        <v>126</v>
      </c>
      <c r="NB7" s="83" t="s">
        <v>126</v>
      </c>
      <c r="NC7" s="83" t="s">
        <v>126</v>
      </c>
      <c r="ND7" s="83" t="s">
        <v>126</v>
      </c>
      <c r="NE7" s="83" t="s">
        <v>126</v>
      </c>
      <c r="NF7" s="83" t="s">
        <v>126</v>
      </c>
      <c r="NG7" s="83">
        <v>2</v>
      </c>
      <c r="NH7" s="83">
        <v>3</v>
      </c>
      <c r="NI7" s="83">
        <v>4</v>
      </c>
      <c r="NJ7" s="83">
        <v>4</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f>IF(SUM($M$6,$MU$7:$MX$7)=0,FALSE,TRUE)</f>
        <v>1</v>
      </c>
      <c r="GE8" s="87" t="s">
        <v>131</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f>IF(SUM($N$7,$MY$7:$NB$7)=0,FALSE,TRUE)</f>
        <v>0</v>
      </c>
      <c r="ID8" s="87" t="s">
        <v>131</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f>IF(SUM($O$7,$NC$7:$NF$7)=0,FALSE,TRUE)</f>
        <v>0</v>
      </c>
      <c r="KC8" s="87" t="s">
        <v>131</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f>IF(SUM($P$7,$NG$7:$NJ$7)=0,FALSE,TRUE)</f>
        <v>1</v>
      </c>
      <c r="MB8" s="87" t="s">
        <v>131</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（最大出力合計154,889kW）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（最大出力合計133,900kW）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（最大出力合計20,989kW）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111.2</v>
      </c>
      <c r="AZ11" s="95">
        <f>AZ7</f>
        <v>120.4</v>
      </c>
      <c r="BA11" s="95">
        <f>BA7</f>
        <v>179.2</v>
      </c>
      <c r="BB11" s="95">
        <f>BB7</f>
        <v>187.9</v>
      </c>
      <c r="BC11" s="95">
        <f>BC7</f>
        <v>164.7</v>
      </c>
      <c r="BD11" s="84"/>
      <c r="BE11" s="84"/>
      <c r="BF11" s="84"/>
      <c r="BG11" s="84"/>
      <c r="BH11" s="84"/>
      <c r="BI11" s="94" t="s">
        <v>139</v>
      </c>
      <c r="BJ11" s="95">
        <f>BJ7</f>
        <v>125</v>
      </c>
      <c r="BK11" s="95">
        <f>BK7</f>
        <v>131.80000000000001</v>
      </c>
      <c r="BL11" s="95">
        <f>BL7</f>
        <v>191.7</v>
      </c>
      <c r="BM11" s="95">
        <f>BM7</f>
        <v>203.8</v>
      </c>
      <c r="BN11" s="95">
        <f>BN7</f>
        <v>174.1</v>
      </c>
      <c r="BO11" s="84"/>
      <c r="BP11" s="84"/>
      <c r="BQ11" s="84"/>
      <c r="BR11" s="84"/>
      <c r="BS11" s="84"/>
      <c r="BT11" s="94" t="s">
        <v>139</v>
      </c>
      <c r="BU11" s="95">
        <f>BU7</f>
        <v>323.89999999999998</v>
      </c>
      <c r="BV11" s="95">
        <f>BV7</f>
        <v>281.60000000000002</v>
      </c>
      <c r="BW11" s="95">
        <f>BW7</f>
        <v>412.1</v>
      </c>
      <c r="BX11" s="95">
        <f>BX7</f>
        <v>508.4</v>
      </c>
      <c r="BY11" s="95">
        <f>BY7</f>
        <v>540.9</v>
      </c>
      <c r="BZ11" s="84"/>
      <c r="CA11" s="84"/>
      <c r="CB11" s="84"/>
      <c r="CC11" s="84"/>
      <c r="CD11" s="84"/>
      <c r="CE11" s="94" t="s">
        <v>139</v>
      </c>
      <c r="CF11" s="95">
        <f>CF7</f>
        <v>6363.8</v>
      </c>
      <c r="CG11" s="95">
        <f>CG7</f>
        <v>6425.7</v>
      </c>
      <c r="CH11" s="95">
        <f>CH7</f>
        <v>9470.2999999999993</v>
      </c>
      <c r="CI11" s="95">
        <f>CI7</f>
        <v>8851.9</v>
      </c>
      <c r="CJ11" s="95">
        <f>CJ7</f>
        <v>8089.7</v>
      </c>
      <c r="CK11" s="84"/>
      <c r="CL11" s="84"/>
      <c r="CM11" s="84"/>
      <c r="CN11" s="84"/>
      <c r="CO11" s="94" t="s">
        <v>139</v>
      </c>
      <c r="CP11" s="96">
        <f>CP7</f>
        <v>2105377</v>
      </c>
      <c r="CQ11" s="96">
        <f>CQ7</f>
        <v>1700784</v>
      </c>
      <c r="CR11" s="96">
        <f>CR7</f>
        <v>6374240</v>
      </c>
      <c r="CS11" s="96">
        <f>CS7</f>
        <v>6551426</v>
      </c>
      <c r="CT11" s="96">
        <f>CT7</f>
        <v>5165923</v>
      </c>
      <c r="CU11" s="84"/>
      <c r="CV11" s="84"/>
      <c r="CW11" s="84"/>
      <c r="CX11" s="84"/>
      <c r="CY11" s="84"/>
      <c r="CZ11" s="94" t="s">
        <v>139</v>
      </c>
      <c r="DA11" s="95">
        <f>DA7</f>
        <v>53.5</v>
      </c>
      <c r="DB11" s="95">
        <f>DB7</f>
        <v>47.6</v>
      </c>
      <c r="DC11" s="95">
        <f>DC7</f>
        <v>43.2</v>
      </c>
      <c r="DD11" s="95">
        <f>DD7</f>
        <v>38.9</v>
      </c>
      <c r="DE11" s="95">
        <f>DE7</f>
        <v>45.1</v>
      </c>
      <c r="DF11" s="84"/>
      <c r="DG11" s="84"/>
      <c r="DH11" s="84"/>
      <c r="DI11" s="84"/>
      <c r="DJ11" s="94" t="s">
        <v>139</v>
      </c>
      <c r="DK11" s="95">
        <f>DK7</f>
        <v>18.600000000000001</v>
      </c>
      <c r="DL11" s="95">
        <f>DL7</f>
        <v>10.4</v>
      </c>
      <c r="DM11" s="95">
        <f>DM7</f>
        <v>7.6</v>
      </c>
      <c r="DN11" s="95">
        <f>DN7</f>
        <v>14.7</v>
      </c>
      <c r="DO11" s="95">
        <f>DO7</f>
        <v>9.6999999999999993</v>
      </c>
      <c r="DP11" s="84"/>
      <c r="DQ11" s="84"/>
      <c r="DR11" s="84"/>
      <c r="DS11" s="84"/>
      <c r="DT11" s="94" t="s">
        <v>139</v>
      </c>
      <c r="DU11" s="95">
        <f>DU7</f>
        <v>438.4</v>
      </c>
      <c r="DV11" s="95">
        <f>DV7</f>
        <v>510.3</v>
      </c>
      <c r="DW11" s="95">
        <f>DW7</f>
        <v>217.8</v>
      </c>
      <c r="DX11" s="95">
        <f>DX7</f>
        <v>232.8</v>
      </c>
      <c r="DY11" s="95">
        <f>DY7</f>
        <v>251</v>
      </c>
      <c r="DZ11" s="84"/>
      <c r="EA11" s="84"/>
      <c r="EB11" s="84"/>
      <c r="EC11" s="84"/>
      <c r="ED11" s="94" t="s">
        <v>139</v>
      </c>
      <c r="EE11" s="95">
        <f>EE7</f>
        <v>41</v>
      </c>
      <c r="EF11" s="95">
        <f>EF7</f>
        <v>43.6</v>
      </c>
      <c r="EG11" s="95">
        <f>EG7</f>
        <v>42.2</v>
      </c>
      <c r="EH11" s="95">
        <f>EH7</f>
        <v>44.1</v>
      </c>
      <c r="EI11" s="95">
        <f>EI7</f>
        <v>45.6</v>
      </c>
      <c r="EJ11" s="84"/>
      <c r="EK11" s="84"/>
      <c r="EL11" s="84"/>
      <c r="EM11" s="84"/>
      <c r="EN11" s="94" t="s">
        <v>139</v>
      </c>
      <c r="EO11" s="95">
        <f>EO7</f>
        <v>6.4</v>
      </c>
      <c r="EP11" s="95">
        <f>EP7</f>
        <v>6.9</v>
      </c>
      <c r="EQ11" s="95">
        <f>EQ7</f>
        <v>11</v>
      </c>
      <c r="ER11" s="95">
        <f>ER7</f>
        <v>15.3</v>
      </c>
      <c r="ES11" s="95">
        <f>ES7</f>
        <v>16.899999999999999</v>
      </c>
      <c r="ET11" s="84"/>
      <c r="EU11" s="84"/>
      <c r="EV11" s="84"/>
      <c r="EW11" s="84"/>
      <c r="EX11" s="84"/>
      <c r="EY11" s="94" t="s">
        <v>139</v>
      </c>
      <c r="EZ11" s="95">
        <f>EZ7</f>
        <v>54.1</v>
      </c>
      <c r="FA11" s="95">
        <f>FA7</f>
        <v>49.4</v>
      </c>
      <c r="FB11" s="95">
        <f>FB7</f>
        <v>47.9</v>
      </c>
      <c r="FC11" s="95">
        <f>FC7</f>
        <v>42.3</v>
      </c>
      <c r="FD11" s="95">
        <f>FD7</f>
        <v>49.6</v>
      </c>
      <c r="FE11" s="84"/>
      <c r="FF11" s="84"/>
      <c r="FG11" s="84"/>
      <c r="FH11" s="84"/>
      <c r="FI11" s="94" t="s">
        <v>139</v>
      </c>
      <c r="FJ11" s="95">
        <f>FJ7</f>
        <v>18.8</v>
      </c>
      <c r="FK11" s="95">
        <f>FK7</f>
        <v>10.8</v>
      </c>
      <c r="FL11" s="95">
        <f>FL7</f>
        <v>8.6</v>
      </c>
      <c r="FM11" s="95">
        <f>FM7</f>
        <v>17.5</v>
      </c>
      <c r="FN11" s="95">
        <f>FN7</f>
        <v>11.8</v>
      </c>
      <c r="FO11" s="84"/>
      <c r="FP11" s="84"/>
      <c r="FQ11" s="84"/>
      <c r="FR11" s="84"/>
      <c r="FS11" s="94" t="s">
        <v>139</v>
      </c>
      <c r="FT11" s="95">
        <f>FT7</f>
        <v>381.5</v>
      </c>
      <c r="FU11" s="95">
        <f>FU7</f>
        <v>353.1</v>
      </c>
      <c r="FV11" s="95">
        <f>FV7</f>
        <v>155.1</v>
      </c>
      <c r="FW11" s="95">
        <f>FW7</f>
        <v>169.1</v>
      </c>
      <c r="FX11" s="95">
        <f>FX7</f>
        <v>186.1</v>
      </c>
      <c r="FY11" s="84"/>
      <c r="FZ11" s="84"/>
      <c r="GA11" s="84"/>
      <c r="GB11" s="84"/>
      <c r="GC11" s="94" t="s">
        <v>139</v>
      </c>
      <c r="GD11" s="95">
        <f>GD7</f>
        <v>41.5</v>
      </c>
      <c r="GE11" s="95">
        <f>GE7</f>
        <v>45</v>
      </c>
      <c r="GF11" s="95">
        <f>GF7</f>
        <v>46.7</v>
      </c>
      <c r="GG11" s="95">
        <f>GG7</f>
        <v>48.1</v>
      </c>
      <c r="GH11" s="95">
        <f>GH7</f>
        <v>49.6</v>
      </c>
      <c r="GI11" s="84"/>
      <c r="GJ11" s="84"/>
      <c r="GK11" s="84"/>
      <c r="GL11" s="84"/>
      <c r="GM11" s="94" t="s">
        <v>139</v>
      </c>
      <c r="GN11" s="95">
        <f>GN7</f>
        <v>4.5999999999999996</v>
      </c>
      <c r="GO11" s="95">
        <f>GO7</f>
        <v>3.9</v>
      </c>
      <c r="GP11" s="95">
        <f>GP7</f>
        <v>1.8</v>
      </c>
      <c r="GQ11" s="95">
        <f>GQ7</f>
        <v>1.8</v>
      </c>
      <c r="GR11" s="95">
        <f>GR7</f>
        <v>2.6</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139</v>
      </c>
      <c r="KW11" s="95">
        <f>KW7</f>
        <v>13.8</v>
      </c>
      <c r="KX11" s="95">
        <f>KX7</f>
        <v>7.4</v>
      </c>
      <c r="KY11" s="95">
        <f>KY7</f>
        <v>13.2</v>
      </c>
      <c r="KZ11" s="95">
        <f>KZ7</f>
        <v>17</v>
      </c>
      <c r="LA11" s="95">
        <f>LA7</f>
        <v>16.7</v>
      </c>
      <c r="LB11" s="84"/>
      <c r="LC11" s="84"/>
      <c r="LD11" s="84"/>
      <c r="LE11" s="84"/>
      <c r="LF11" s="94" t="s">
        <v>139</v>
      </c>
      <c r="LG11" s="95">
        <f>LG7</f>
        <v>1.8</v>
      </c>
      <c r="LH11" s="95">
        <f>LH7</f>
        <v>0.3</v>
      </c>
      <c r="LI11" s="95">
        <f>LI7</f>
        <v>0.6</v>
      </c>
      <c r="LJ11" s="95">
        <f>LJ7</f>
        <v>3.7</v>
      </c>
      <c r="LK11" s="95">
        <f>LK7</f>
        <v>1.2</v>
      </c>
      <c r="LL11" s="84"/>
      <c r="LM11" s="84"/>
      <c r="LN11" s="84"/>
      <c r="LO11" s="84"/>
      <c r="LP11" s="94" t="s">
        <v>139</v>
      </c>
      <c r="LQ11" s="95">
        <f>LQ7</f>
        <v>3281.6</v>
      </c>
      <c r="LR11" s="95">
        <f>LR7</f>
        <v>5416.1</v>
      </c>
      <c r="LS11" s="95">
        <f>LS7</f>
        <v>824.4</v>
      </c>
      <c r="LT11" s="95">
        <f>LT7</f>
        <v>633.1</v>
      </c>
      <c r="LU11" s="95">
        <f>LU7</f>
        <v>629.4</v>
      </c>
      <c r="LV11" s="84"/>
      <c r="LW11" s="84"/>
      <c r="LX11" s="84"/>
      <c r="LY11" s="84"/>
      <c r="LZ11" s="94" t="s">
        <v>139</v>
      </c>
      <c r="MA11" s="95">
        <f>MA7</f>
        <v>4.2</v>
      </c>
      <c r="MB11" s="95">
        <f>MB7</f>
        <v>6.2</v>
      </c>
      <c r="MC11" s="95">
        <f>MC7</f>
        <v>6.3</v>
      </c>
      <c r="MD11" s="95">
        <f>MD7</f>
        <v>11.8</v>
      </c>
      <c r="ME11" s="95">
        <f>ME7</f>
        <v>13.7</v>
      </c>
      <c r="MF11" s="84"/>
      <c r="MG11" s="84"/>
      <c r="MH11" s="84"/>
      <c r="MI11" s="84"/>
      <c r="MJ11" s="94" t="s">
        <v>139</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140</v>
      </c>
      <c r="AY12" s="95">
        <f>BD7</f>
        <v>119.7</v>
      </c>
      <c r="AZ12" s="95">
        <f>BE7</f>
        <v>125.7</v>
      </c>
      <c r="BA12" s="95">
        <f>BF7</f>
        <v>129.69999999999999</v>
      </c>
      <c r="BB12" s="95">
        <f>BG7</f>
        <v>135.9</v>
      </c>
      <c r="BC12" s="95">
        <f>BH7</f>
        <v>130.5</v>
      </c>
      <c r="BD12" s="84"/>
      <c r="BE12" s="84"/>
      <c r="BF12" s="84"/>
      <c r="BG12" s="84"/>
      <c r="BH12" s="84"/>
      <c r="BI12" s="94" t="s">
        <v>140</v>
      </c>
      <c r="BJ12" s="95">
        <f>BO7</f>
        <v>121.8</v>
      </c>
      <c r="BK12" s="95">
        <f>BP7</f>
        <v>124.8</v>
      </c>
      <c r="BL12" s="95">
        <f>BQ7</f>
        <v>130.4</v>
      </c>
      <c r="BM12" s="95">
        <f>BR7</f>
        <v>136.30000000000001</v>
      </c>
      <c r="BN12" s="95">
        <f>BS7</f>
        <v>130.69999999999999</v>
      </c>
      <c r="BO12" s="84"/>
      <c r="BP12" s="84"/>
      <c r="BQ12" s="84"/>
      <c r="BR12" s="84"/>
      <c r="BS12" s="84"/>
      <c r="BT12" s="94" t="s">
        <v>140</v>
      </c>
      <c r="BU12" s="95">
        <f>BZ7</f>
        <v>992.4</v>
      </c>
      <c r="BV12" s="95">
        <f>CA7</f>
        <v>638.79999999999995</v>
      </c>
      <c r="BW12" s="95">
        <f>CB7</f>
        <v>716.7</v>
      </c>
      <c r="BX12" s="95">
        <f>CC7</f>
        <v>688</v>
      </c>
      <c r="BY12" s="95">
        <f>CD7</f>
        <v>707.7</v>
      </c>
      <c r="BZ12" s="84"/>
      <c r="CA12" s="84"/>
      <c r="CB12" s="84"/>
      <c r="CC12" s="84"/>
      <c r="CD12" s="84"/>
      <c r="CE12" s="94" t="s">
        <v>140</v>
      </c>
      <c r="CF12" s="95">
        <f>CK7</f>
        <v>7914.4</v>
      </c>
      <c r="CG12" s="95">
        <f>CL7</f>
        <v>7493.6</v>
      </c>
      <c r="CH12" s="95">
        <f>CM7</f>
        <v>8014.2</v>
      </c>
      <c r="CI12" s="95">
        <f>CN7</f>
        <v>8260</v>
      </c>
      <c r="CJ12" s="95">
        <f>CO7</f>
        <v>8600.1</v>
      </c>
      <c r="CK12" s="84"/>
      <c r="CL12" s="84"/>
      <c r="CM12" s="84"/>
      <c r="CN12" s="84"/>
      <c r="CO12" s="94" t="s">
        <v>140</v>
      </c>
      <c r="CP12" s="96">
        <f>CU7</f>
        <v>1160012</v>
      </c>
      <c r="CQ12" s="96">
        <f>CV7</f>
        <v>1146099</v>
      </c>
      <c r="CR12" s="96">
        <f>CW7</f>
        <v>1494682</v>
      </c>
      <c r="CS12" s="96">
        <f>CX7</f>
        <v>1543942</v>
      </c>
      <c r="CT12" s="96">
        <f>CY7</f>
        <v>1467681</v>
      </c>
      <c r="CU12" s="84"/>
      <c r="CV12" s="84"/>
      <c r="CW12" s="84"/>
      <c r="CX12" s="84"/>
      <c r="CY12" s="84"/>
      <c r="CZ12" s="94" t="s">
        <v>140</v>
      </c>
      <c r="DA12" s="95">
        <f>DF7</f>
        <v>36.299999999999997</v>
      </c>
      <c r="DB12" s="95">
        <f>DG7</f>
        <v>38.4</v>
      </c>
      <c r="DC12" s="95">
        <f>DH7</f>
        <v>37.700000000000003</v>
      </c>
      <c r="DD12" s="95">
        <f>DI7</f>
        <v>36.200000000000003</v>
      </c>
      <c r="DE12" s="95">
        <f>DJ7</f>
        <v>36.5</v>
      </c>
      <c r="DF12" s="84"/>
      <c r="DG12" s="84"/>
      <c r="DH12" s="84"/>
      <c r="DI12" s="84"/>
      <c r="DJ12" s="94" t="s">
        <v>141</v>
      </c>
      <c r="DK12" s="95">
        <f>DP7</f>
        <v>22.1</v>
      </c>
      <c r="DL12" s="95">
        <f>DQ7</f>
        <v>21.1</v>
      </c>
      <c r="DM12" s="95">
        <f>DR7</f>
        <v>20</v>
      </c>
      <c r="DN12" s="95">
        <f>DS7</f>
        <v>18.2</v>
      </c>
      <c r="DO12" s="95">
        <f>DT7</f>
        <v>20.9</v>
      </c>
      <c r="DP12" s="84"/>
      <c r="DQ12" s="84"/>
      <c r="DR12" s="84"/>
      <c r="DS12" s="84"/>
      <c r="DT12" s="94" t="s">
        <v>142</v>
      </c>
      <c r="DU12" s="95">
        <f>DZ7</f>
        <v>130.19999999999999</v>
      </c>
      <c r="DV12" s="95">
        <f>EA7</f>
        <v>128.80000000000001</v>
      </c>
      <c r="DW12" s="95">
        <f>EB7</f>
        <v>109.9</v>
      </c>
      <c r="DX12" s="95">
        <f>EC7</f>
        <v>103.6</v>
      </c>
      <c r="DY12" s="95">
        <f>ED7</f>
        <v>95.7</v>
      </c>
      <c r="DZ12" s="84"/>
      <c r="EA12" s="84"/>
      <c r="EB12" s="84"/>
      <c r="EC12" s="84"/>
      <c r="ED12" s="94" t="s">
        <v>142</v>
      </c>
      <c r="EE12" s="95">
        <f>EJ7</f>
        <v>57.7</v>
      </c>
      <c r="EF12" s="95">
        <f>EK7</f>
        <v>59.8</v>
      </c>
      <c r="EG12" s="95">
        <f>EL7</f>
        <v>59.6</v>
      </c>
      <c r="EH12" s="95">
        <f>EM7</f>
        <v>60.3</v>
      </c>
      <c r="EI12" s="95">
        <f>EN7</f>
        <v>60.2</v>
      </c>
      <c r="EJ12" s="84"/>
      <c r="EK12" s="84"/>
      <c r="EL12" s="84"/>
      <c r="EM12" s="84"/>
      <c r="EN12" s="94" t="s">
        <v>140</v>
      </c>
      <c r="EO12" s="95">
        <f>ET7</f>
        <v>15.3</v>
      </c>
      <c r="EP12" s="95">
        <f>EU7</f>
        <v>16.2</v>
      </c>
      <c r="EQ12" s="95">
        <f>EV7</f>
        <v>18.7</v>
      </c>
      <c r="ER12" s="95">
        <f>EW7</f>
        <v>20.5</v>
      </c>
      <c r="ES12" s="95">
        <f>EX7</f>
        <v>21.4</v>
      </c>
      <c r="ET12" s="84"/>
      <c r="EU12" s="84"/>
      <c r="EV12" s="84"/>
      <c r="EW12" s="84"/>
      <c r="EX12" s="84"/>
      <c r="EY12" s="94" t="s">
        <v>142</v>
      </c>
      <c r="EZ12" s="95">
        <f>IF($EZ$8,FE7,"-")</f>
        <v>37</v>
      </c>
      <c r="FA12" s="95">
        <f>IF($EZ$8,FF7,"-")</f>
        <v>39.5</v>
      </c>
      <c r="FB12" s="95">
        <f>IF($EZ$8,FG7,"-")</f>
        <v>39.1</v>
      </c>
      <c r="FC12" s="95">
        <f>IF($EZ$8,FH7,"-")</f>
        <v>37.299999999999997</v>
      </c>
      <c r="FD12" s="95">
        <f>IF($EZ$8,FI7,"-")</f>
        <v>38</v>
      </c>
      <c r="FE12" s="84"/>
      <c r="FF12" s="84"/>
      <c r="FG12" s="84"/>
      <c r="FH12" s="84"/>
      <c r="FI12" s="94" t="s">
        <v>142</v>
      </c>
      <c r="FJ12" s="95">
        <f>IF($FJ$8,FO7,"-")</f>
        <v>22.6</v>
      </c>
      <c r="FK12" s="95">
        <f>IF($FJ$8,FP7,"-")</f>
        <v>22</v>
      </c>
      <c r="FL12" s="95">
        <f>IF($FJ$8,FQ7,"-")</f>
        <v>21.4</v>
      </c>
      <c r="FM12" s="95">
        <f>IF($FJ$8,FR7,"-")</f>
        <v>19.3</v>
      </c>
      <c r="FN12" s="95">
        <f>IF($FJ$8,FS7,"-")</f>
        <v>20.6</v>
      </c>
      <c r="FO12" s="84"/>
      <c r="FP12" s="84"/>
      <c r="FQ12" s="84"/>
      <c r="FR12" s="84"/>
      <c r="FS12" s="94" t="s">
        <v>140</v>
      </c>
      <c r="FT12" s="95">
        <f>IF($FT$8,FY7,"-")</f>
        <v>120.9</v>
      </c>
      <c r="FU12" s="95">
        <f>IF($FT$8,FZ7,"-")</f>
        <v>105.7</v>
      </c>
      <c r="FV12" s="95">
        <f>IF($FT$8,GA7,"-")</f>
        <v>89.4</v>
      </c>
      <c r="FW12" s="95">
        <f>IF($FT$8,GB7,"-")</f>
        <v>83.3</v>
      </c>
      <c r="FX12" s="95">
        <f>IF($FT$8,GC7,"-")</f>
        <v>73.2</v>
      </c>
      <c r="FY12" s="84"/>
      <c r="FZ12" s="84"/>
      <c r="GA12" s="84"/>
      <c r="GB12" s="84"/>
      <c r="GC12" s="94" t="s">
        <v>140</v>
      </c>
      <c r="GD12" s="95">
        <f>IF($GD$8,GI7,"-")</f>
        <v>58.6</v>
      </c>
      <c r="GE12" s="95">
        <f>IF($GD$8,GJ7,"-")</f>
        <v>61.3</v>
      </c>
      <c r="GF12" s="95">
        <f>IF($GD$8,GK7,"-")</f>
        <v>61.7</v>
      </c>
      <c r="GG12" s="95">
        <f>IF($GD$8,GL7,"-")</f>
        <v>62.1</v>
      </c>
      <c r="GH12" s="95">
        <f>IF($GD$8,GM7,"-")</f>
        <v>62.6</v>
      </c>
      <c r="GI12" s="84"/>
      <c r="GJ12" s="84"/>
      <c r="GK12" s="84"/>
      <c r="GL12" s="84"/>
      <c r="GM12" s="94" t="s">
        <v>140</v>
      </c>
      <c r="GN12" s="95">
        <f>IF($GN$8,GS7,"-")</f>
        <v>12.2</v>
      </c>
      <c r="GO12" s="95">
        <f>IF($GN$8,GT7,"-")</f>
        <v>11.9</v>
      </c>
      <c r="GP12" s="95">
        <f>IF($GN$8,GU7,"-")</f>
        <v>13.3</v>
      </c>
      <c r="GQ12" s="95">
        <f>IF($GN$8,GV7,"-")</f>
        <v>14.4</v>
      </c>
      <c r="GR12" s="95">
        <f>IF($GN$8,GW7,"-")</f>
        <v>15.3</v>
      </c>
      <c r="GS12" s="84"/>
      <c r="GT12" s="84"/>
      <c r="GU12" s="84"/>
      <c r="GV12" s="84"/>
      <c r="GW12" s="84"/>
      <c r="GX12" s="94" t="s">
        <v>140</v>
      </c>
      <c r="GY12" s="95" t="str">
        <f>IF($GY$8,HD7,"-")</f>
        <v>-</v>
      </c>
      <c r="GZ12" s="95" t="str">
        <f>IF($GY$8,HE7,"-")</f>
        <v>-</v>
      </c>
      <c r="HA12" s="95" t="str">
        <f>IF($GY$8,HF7,"-")</f>
        <v>-</v>
      </c>
      <c r="HB12" s="95" t="str">
        <f>IF($GY$8,HG7,"-")</f>
        <v>-</v>
      </c>
      <c r="HC12" s="95" t="str">
        <f>IF($GY$8,HH7,"-")</f>
        <v>-</v>
      </c>
      <c r="HD12" s="84"/>
      <c r="HE12" s="84"/>
      <c r="HF12" s="84"/>
      <c r="HG12" s="84"/>
      <c r="HH12" s="94" t="s">
        <v>142</v>
      </c>
      <c r="HI12" s="95" t="str">
        <f>IF($HI$8,HN7,"-")</f>
        <v>-</v>
      </c>
      <c r="HJ12" s="95" t="str">
        <f>IF($HI$8,HO7,"-")</f>
        <v>-</v>
      </c>
      <c r="HK12" s="95" t="str">
        <f>IF($HI$8,HP7,"-")</f>
        <v>-</v>
      </c>
      <c r="HL12" s="95" t="str">
        <f>IF($HI$8,HQ7,"-")</f>
        <v>-</v>
      </c>
      <c r="HM12" s="95" t="str">
        <f>IF($HI$8,HR7,"-")</f>
        <v>-</v>
      </c>
      <c r="HN12" s="84"/>
      <c r="HO12" s="84"/>
      <c r="HP12" s="84"/>
      <c r="HQ12" s="84"/>
      <c r="HR12" s="94" t="s">
        <v>140</v>
      </c>
      <c r="HS12" s="95" t="str">
        <f>IF($HS$8,HX7,"-")</f>
        <v>-</v>
      </c>
      <c r="HT12" s="95" t="str">
        <f>IF($HS$8,HY7,"-")</f>
        <v>-</v>
      </c>
      <c r="HU12" s="95" t="str">
        <f>IF($HS$8,HZ7,"-")</f>
        <v>-</v>
      </c>
      <c r="HV12" s="95" t="str">
        <f>IF($HS$8,IA7,"-")</f>
        <v>-</v>
      </c>
      <c r="HW12" s="95" t="str">
        <f>IF($HS$8,IB7,"-")</f>
        <v>-</v>
      </c>
      <c r="HX12" s="84"/>
      <c r="HY12" s="84"/>
      <c r="HZ12" s="84"/>
      <c r="IA12" s="84"/>
      <c r="IB12" s="94" t="s">
        <v>140</v>
      </c>
      <c r="IC12" s="95" t="str">
        <f>IF($IC$8,IH7,"-")</f>
        <v>-</v>
      </c>
      <c r="ID12" s="95" t="str">
        <f>IF($IC$8,II7,"-")</f>
        <v>-</v>
      </c>
      <c r="IE12" s="95" t="str">
        <f>IF($IC$8,IJ7,"-")</f>
        <v>-</v>
      </c>
      <c r="IF12" s="95" t="str">
        <f>IF($IC$8,IK7,"-")</f>
        <v>-</v>
      </c>
      <c r="IG12" s="95" t="str">
        <f>IF($IC$8,IL7,"-")</f>
        <v>-</v>
      </c>
      <c r="IH12" s="84"/>
      <c r="II12" s="84"/>
      <c r="IJ12" s="84"/>
      <c r="IK12" s="84"/>
      <c r="IL12" s="94" t="s">
        <v>142</v>
      </c>
      <c r="IM12" s="95" t="str">
        <f>IF($IM$8,IR7,"-")</f>
        <v>-</v>
      </c>
      <c r="IN12" s="95" t="str">
        <f>IF($IM$8,IS7,"-")</f>
        <v>-</v>
      </c>
      <c r="IO12" s="95" t="str">
        <f>IF($IM$8,IT7,"-")</f>
        <v>-</v>
      </c>
      <c r="IP12" s="95" t="str">
        <f>IF($IM$8,IU7,"-")</f>
        <v>-</v>
      </c>
      <c r="IQ12" s="95" t="str">
        <f>IF($IM$8,IV7,"-")</f>
        <v>-</v>
      </c>
      <c r="IR12" s="84"/>
      <c r="IS12" s="84"/>
      <c r="IT12" s="84"/>
      <c r="IU12" s="84"/>
      <c r="IV12" s="84"/>
      <c r="IW12" s="94" t="s">
        <v>140</v>
      </c>
      <c r="IX12" s="95" t="str">
        <f>IF($IX$8,JC7,"-")</f>
        <v>-</v>
      </c>
      <c r="IY12" s="95" t="str">
        <f>IF($IX$8,JD7,"-")</f>
        <v>-</v>
      </c>
      <c r="IZ12" s="95" t="str">
        <f>IF($IX$8,JE7,"-")</f>
        <v>-</v>
      </c>
      <c r="JA12" s="95" t="str">
        <f>IF($IX$8,JF7,"-")</f>
        <v>-</v>
      </c>
      <c r="JB12" s="95" t="str">
        <f>IF($IX$8,JG7,"-")</f>
        <v>-</v>
      </c>
      <c r="JC12" s="84"/>
      <c r="JD12" s="84"/>
      <c r="JE12" s="84"/>
      <c r="JF12" s="84"/>
      <c r="JG12" s="94" t="s">
        <v>142</v>
      </c>
      <c r="JH12" s="95" t="str">
        <f>IF($JH$8,JM7,"-")</f>
        <v>-</v>
      </c>
      <c r="JI12" s="95" t="str">
        <f>IF($JH$8,JN7,"-")</f>
        <v>-</v>
      </c>
      <c r="JJ12" s="95" t="str">
        <f>IF($JH$8,JO7,"-")</f>
        <v>-</v>
      </c>
      <c r="JK12" s="95" t="str">
        <f>IF($JH$8,JP7,"-")</f>
        <v>-</v>
      </c>
      <c r="JL12" s="95" t="str">
        <f>IF($JH$8,JQ7,"-")</f>
        <v>-</v>
      </c>
      <c r="JM12" s="84"/>
      <c r="JN12" s="84"/>
      <c r="JO12" s="84"/>
      <c r="JP12" s="84"/>
      <c r="JQ12" s="94" t="s">
        <v>140</v>
      </c>
      <c r="JR12" s="95" t="str">
        <f>IF($JR$8,JW7,"-")</f>
        <v>-</v>
      </c>
      <c r="JS12" s="95" t="str">
        <f>IF($JR$8,JX7,"-")</f>
        <v>-</v>
      </c>
      <c r="JT12" s="95" t="str">
        <f>IF($JR$8,JY7,"-")</f>
        <v>-</v>
      </c>
      <c r="JU12" s="95" t="str">
        <f>IF($JR$8,JZ7,"-")</f>
        <v>-</v>
      </c>
      <c r="JV12" s="95" t="str">
        <f>IF($JR$8,KA7,"-")</f>
        <v>-</v>
      </c>
      <c r="JW12" s="84"/>
      <c r="JX12" s="84"/>
      <c r="JY12" s="84"/>
      <c r="JZ12" s="84"/>
      <c r="KA12" s="94" t="s">
        <v>142</v>
      </c>
      <c r="KB12" s="95" t="str">
        <f>IF($KB$8,KG7,"-")</f>
        <v>-</v>
      </c>
      <c r="KC12" s="95" t="str">
        <f>IF($KB$8,KH7,"-")</f>
        <v>-</v>
      </c>
      <c r="KD12" s="95" t="str">
        <f>IF($KB$8,KI7,"-")</f>
        <v>-</v>
      </c>
      <c r="KE12" s="95" t="str">
        <f>IF($KB$8,KJ7,"-")</f>
        <v>-</v>
      </c>
      <c r="KF12" s="95" t="str">
        <f>IF($KB$8,KK7,"-")</f>
        <v>-</v>
      </c>
      <c r="KG12" s="84"/>
      <c r="KH12" s="84"/>
      <c r="KI12" s="84"/>
      <c r="KJ12" s="84"/>
      <c r="KK12" s="94" t="s">
        <v>140</v>
      </c>
      <c r="KL12" s="95" t="str">
        <f>IF($KL$8,KQ7,"-")</f>
        <v>-</v>
      </c>
      <c r="KM12" s="95" t="str">
        <f>IF($KL$8,KR7,"-")</f>
        <v>-</v>
      </c>
      <c r="KN12" s="95" t="str">
        <f>IF($KL$8,KS7,"-")</f>
        <v>-</v>
      </c>
      <c r="KO12" s="95" t="str">
        <f>IF($KL$8,KT7,"-")</f>
        <v>-</v>
      </c>
      <c r="KP12" s="95" t="str">
        <f>IF($KL$8,KU7,"-")</f>
        <v>-</v>
      </c>
      <c r="KQ12" s="84"/>
      <c r="KR12" s="84"/>
      <c r="KS12" s="84"/>
      <c r="KT12" s="84"/>
      <c r="KU12" s="84"/>
      <c r="KV12" s="94" t="s">
        <v>142</v>
      </c>
      <c r="KW12" s="95">
        <f>IF($KW$8,LB7,"-")</f>
        <v>7.1</v>
      </c>
      <c r="KX12" s="95">
        <f>IF($KW$8,LC7,"-")</f>
        <v>8.9</v>
      </c>
      <c r="KY12" s="95">
        <f>IF($KW$8,LD7,"-")</f>
        <v>11.8</v>
      </c>
      <c r="KZ12" s="95">
        <f>IF($KW$8,LE7,"-")</f>
        <v>15.3</v>
      </c>
      <c r="LA12" s="95">
        <f>IF($KW$8,LF7,"-")</f>
        <v>15.4</v>
      </c>
      <c r="LB12" s="84"/>
      <c r="LC12" s="84"/>
      <c r="LD12" s="84"/>
      <c r="LE12" s="84"/>
      <c r="LF12" s="94" t="s">
        <v>142</v>
      </c>
      <c r="LG12" s="95">
        <f>IF($LG$8,LL7,"-")</f>
        <v>8.6</v>
      </c>
      <c r="LH12" s="95">
        <f>IF($LG$8,LM7,"-")</f>
        <v>2</v>
      </c>
      <c r="LI12" s="95">
        <f>IF($LG$8,LN7,"-")</f>
        <v>1.4</v>
      </c>
      <c r="LJ12" s="95">
        <f>IF($LG$8,LO7,"-")</f>
        <v>2.4</v>
      </c>
      <c r="LK12" s="95">
        <f>IF($LG$8,LP7,"-")</f>
        <v>4.0999999999999996</v>
      </c>
      <c r="LL12" s="84"/>
      <c r="LM12" s="84"/>
      <c r="LN12" s="84"/>
      <c r="LO12" s="84"/>
      <c r="LP12" s="94" t="s">
        <v>142</v>
      </c>
      <c r="LQ12" s="95">
        <f>IF($LQ$8,LV7,"-")</f>
        <v>1092.0999999999999</v>
      </c>
      <c r="LR12" s="95">
        <f>IF($LQ$8,LW7,"-")</f>
        <v>1128.5999999999999</v>
      </c>
      <c r="LS12" s="95">
        <f>IF($LQ$8,LX7,"-")</f>
        <v>596.79999999999995</v>
      </c>
      <c r="LT12" s="95">
        <f>IF($LQ$8,LY7,"-")</f>
        <v>494.6</v>
      </c>
      <c r="LU12" s="95">
        <f>IF($LQ$8,LZ7,"-")</f>
        <v>469.5</v>
      </c>
      <c r="LV12" s="84"/>
      <c r="LW12" s="84"/>
      <c r="LX12" s="84"/>
      <c r="LY12" s="84"/>
      <c r="LZ12" s="94" t="s">
        <v>142</v>
      </c>
      <c r="MA12" s="95">
        <f>IF($MA$8,MF7,"-")</f>
        <v>2.9</v>
      </c>
      <c r="MB12" s="95">
        <f>IF($MA$8,MG7,"-")</f>
        <v>3.4</v>
      </c>
      <c r="MC12" s="95">
        <f>IF($MA$8,MH7,"-")</f>
        <v>5.6</v>
      </c>
      <c r="MD12" s="95">
        <f>IF($MA$8,MI7,"-")</f>
        <v>11.5</v>
      </c>
      <c r="ME12" s="95">
        <f>IF($MA$8,MJ7,"-")</f>
        <v>16.100000000000001</v>
      </c>
      <c r="MF12" s="84"/>
      <c r="MG12" s="84"/>
      <c r="MH12" s="84"/>
      <c r="MI12" s="84"/>
      <c r="MJ12" s="94" t="s">
        <v>142</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143</v>
      </c>
      <c r="AY13" s="95">
        <f>$BI$7</f>
        <v>100</v>
      </c>
      <c r="AZ13" s="95">
        <f>$BI$7</f>
        <v>100</v>
      </c>
      <c r="BA13" s="95">
        <f>$BI$7</f>
        <v>100</v>
      </c>
      <c r="BB13" s="95">
        <f>$BI$7</f>
        <v>100</v>
      </c>
      <c r="BC13" s="95">
        <f>$BI$7</f>
        <v>100</v>
      </c>
      <c r="BD13" s="84"/>
      <c r="BE13" s="84"/>
      <c r="BF13" s="84"/>
      <c r="BG13" s="84"/>
      <c r="BH13" s="84"/>
      <c r="BI13" s="94" t="s">
        <v>143</v>
      </c>
      <c r="BJ13" s="95">
        <f>$BT$7</f>
        <v>100</v>
      </c>
      <c r="BK13" s="95">
        <f>$BT$7</f>
        <v>100</v>
      </c>
      <c r="BL13" s="95">
        <f>$BT$7</f>
        <v>100</v>
      </c>
      <c r="BM13" s="95">
        <f>$BT$7</f>
        <v>100</v>
      </c>
      <c r="BN13" s="95">
        <f>$BT$7</f>
        <v>100</v>
      </c>
      <c r="BO13" s="84"/>
      <c r="BP13" s="84"/>
      <c r="BQ13" s="84"/>
      <c r="BR13" s="84"/>
      <c r="BS13" s="84"/>
      <c r="BT13" s="94" t="s">
        <v>143</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144</v>
      </c>
      <c r="C14" s="99"/>
      <c r="D14" s="100"/>
      <c r="E14" s="99"/>
      <c r="F14" s="197" t="s">
        <v>145</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146</v>
      </c>
      <c r="C15" s="196"/>
      <c r="D15" s="100"/>
      <c r="E15" s="97">
        <v>1</v>
      </c>
      <c r="F15" s="196" t="s">
        <v>147</v>
      </c>
      <c r="G15" s="196"/>
      <c r="H15" s="102" t="s">
        <v>148</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149</v>
      </c>
      <c r="AY15" s="103"/>
      <c r="AZ15" s="103"/>
      <c r="BA15" s="103"/>
      <c r="BB15" s="103"/>
      <c r="BC15" s="103"/>
      <c r="BD15" s="100"/>
      <c r="BE15" s="100"/>
      <c r="BF15" s="100"/>
      <c r="BG15" s="100"/>
      <c r="BH15" s="100"/>
      <c r="BI15" s="101" t="s">
        <v>149</v>
      </c>
      <c r="BJ15" s="103"/>
      <c r="BK15" s="103"/>
      <c r="BL15" s="103"/>
      <c r="BM15" s="103"/>
      <c r="BN15" s="103"/>
      <c r="BO15" s="100"/>
      <c r="BP15" s="100"/>
      <c r="BQ15" s="100"/>
      <c r="BR15" s="100"/>
      <c r="BS15" s="100"/>
      <c r="BT15" s="101" t="s">
        <v>149</v>
      </c>
      <c r="BU15" s="103"/>
      <c r="BV15" s="103"/>
      <c r="BW15" s="103"/>
      <c r="BX15" s="103"/>
      <c r="BY15" s="103"/>
      <c r="BZ15" s="100"/>
      <c r="CA15" s="100"/>
      <c r="CB15" s="100"/>
      <c r="CC15" s="100"/>
      <c r="CD15" s="100"/>
      <c r="CE15" s="101" t="s">
        <v>149</v>
      </c>
      <c r="CF15" s="103"/>
      <c r="CG15" s="103"/>
      <c r="CH15" s="103"/>
      <c r="CI15" s="103"/>
      <c r="CJ15" s="103"/>
      <c r="CK15" s="100"/>
      <c r="CL15" s="100"/>
      <c r="CM15" s="100"/>
      <c r="CN15" s="100"/>
      <c r="CO15" s="101" t="s">
        <v>149</v>
      </c>
      <c r="CP15" s="103"/>
      <c r="CQ15" s="103"/>
      <c r="CR15" s="103"/>
      <c r="CS15" s="103"/>
      <c r="CT15" s="103"/>
      <c r="CU15" s="100"/>
      <c r="CV15" s="100"/>
      <c r="CW15" s="100"/>
      <c r="CX15" s="100"/>
      <c r="CY15" s="100"/>
      <c r="CZ15" s="101" t="s">
        <v>149</v>
      </c>
      <c r="DA15" s="103"/>
      <c r="DB15" s="103"/>
      <c r="DC15" s="103"/>
      <c r="DD15" s="103"/>
      <c r="DE15" s="103"/>
      <c r="DF15" s="100"/>
      <c r="DG15" s="100"/>
      <c r="DH15" s="100"/>
      <c r="DI15" s="100"/>
      <c r="DJ15" s="101" t="s">
        <v>149</v>
      </c>
      <c r="DK15" s="103"/>
      <c r="DL15" s="103"/>
      <c r="DM15" s="103"/>
      <c r="DN15" s="103"/>
      <c r="DO15" s="103"/>
      <c r="DP15" s="100"/>
      <c r="DQ15" s="100"/>
      <c r="DR15" s="100"/>
      <c r="DS15" s="100"/>
      <c r="DT15" s="101" t="s">
        <v>149</v>
      </c>
      <c r="DU15" s="103"/>
      <c r="DV15" s="103"/>
      <c r="DW15" s="103"/>
      <c r="DX15" s="103"/>
      <c r="DY15" s="103"/>
      <c r="DZ15" s="100"/>
      <c r="EA15" s="100"/>
      <c r="EB15" s="100"/>
      <c r="EC15" s="100"/>
      <c r="ED15" s="101" t="s">
        <v>149</v>
      </c>
      <c r="EE15" s="103"/>
      <c r="EF15" s="103"/>
      <c r="EG15" s="103"/>
      <c r="EH15" s="103"/>
      <c r="EI15" s="103"/>
      <c r="EJ15" s="100"/>
      <c r="EK15" s="100"/>
      <c r="EL15" s="100"/>
      <c r="EM15" s="100"/>
      <c r="EN15" s="101" t="s">
        <v>149</v>
      </c>
      <c r="EO15" s="103"/>
      <c r="EP15" s="103"/>
      <c r="EQ15" s="103"/>
      <c r="ER15" s="103"/>
      <c r="ES15" s="103"/>
      <c r="ET15" s="100"/>
      <c r="EU15" s="100"/>
      <c r="EV15" s="100"/>
      <c r="EW15" s="100"/>
      <c r="EX15" s="100"/>
      <c r="EY15" s="101" t="s">
        <v>149</v>
      </c>
      <c r="EZ15" s="103"/>
      <c r="FA15" s="103"/>
      <c r="FB15" s="103"/>
      <c r="FC15" s="103"/>
      <c r="FD15" s="103"/>
      <c r="FE15" s="100"/>
      <c r="FF15" s="100"/>
      <c r="FG15" s="100"/>
      <c r="FH15" s="100"/>
      <c r="FI15" s="101" t="s">
        <v>149</v>
      </c>
      <c r="FJ15" s="103"/>
      <c r="FK15" s="103"/>
      <c r="FL15" s="103"/>
      <c r="FM15" s="103"/>
      <c r="FN15" s="103"/>
      <c r="FO15" s="100"/>
      <c r="FP15" s="100"/>
      <c r="FQ15" s="100"/>
      <c r="FR15" s="100"/>
      <c r="FS15" s="101" t="s">
        <v>149</v>
      </c>
      <c r="FT15" s="103"/>
      <c r="FU15" s="103"/>
      <c r="FV15" s="103"/>
      <c r="FW15" s="103"/>
      <c r="FX15" s="103"/>
      <c r="FY15" s="100"/>
      <c r="FZ15" s="100"/>
      <c r="GA15" s="100"/>
      <c r="GB15" s="100"/>
      <c r="GC15" s="101" t="s">
        <v>149</v>
      </c>
      <c r="GD15" s="103"/>
      <c r="GE15" s="103"/>
      <c r="GF15" s="103"/>
      <c r="GG15" s="103"/>
      <c r="GH15" s="103"/>
      <c r="GI15" s="100"/>
      <c r="GJ15" s="100"/>
      <c r="GK15" s="100"/>
      <c r="GL15" s="100"/>
      <c r="GM15" s="101" t="s">
        <v>149</v>
      </c>
      <c r="GN15" s="103"/>
      <c r="GO15" s="103"/>
      <c r="GP15" s="103"/>
      <c r="GQ15" s="103"/>
      <c r="GR15" s="103"/>
      <c r="GS15" s="100"/>
      <c r="GT15" s="100"/>
      <c r="GU15" s="100"/>
      <c r="GV15" s="100"/>
      <c r="GW15" s="100"/>
      <c r="GX15" s="101" t="s">
        <v>149</v>
      </c>
      <c r="GY15" s="103"/>
      <c r="GZ15" s="103"/>
      <c r="HA15" s="103"/>
      <c r="HB15" s="103"/>
      <c r="HC15" s="103"/>
      <c r="HD15" s="100"/>
      <c r="HE15" s="100"/>
      <c r="HF15" s="100"/>
      <c r="HG15" s="100"/>
      <c r="HH15" s="101" t="s">
        <v>149</v>
      </c>
      <c r="HI15" s="103"/>
      <c r="HJ15" s="103"/>
      <c r="HK15" s="103"/>
      <c r="HL15" s="103"/>
      <c r="HM15" s="103"/>
      <c r="HN15" s="100"/>
      <c r="HO15" s="100"/>
      <c r="HP15" s="100"/>
      <c r="HQ15" s="100"/>
      <c r="HR15" s="101" t="s">
        <v>149</v>
      </c>
      <c r="HS15" s="103"/>
      <c r="HT15" s="103"/>
      <c r="HU15" s="103"/>
      <c r="HV15" s="103"/>
      <c r="HW15" s="103"/>
      <c r="HX15" s="100"/>
      <c r="HY15" s="100"/>
      <c r="HZ15" s="100"/>
      <c r="IA15" s="100"/>
      <c r="IB15" s="101" t="s">
        <v>149</v>
      </c>
      <c r="IC15" s="103"/>
      <c r="ID15" s="103"/>
      <c r="IE15" s="103"/>
      <c r="IF15" s="103"/>
      <c r="IG15" s="103"/>
      <c r="IH15" s="100"/>
      <c r="II15" s="100"/>
      <c r="IJ15" s="100"/>
      <c r="IK15" s="100"/>
      <c r="IL15" s="101" t="s">
        <v>149</v>
      </c>
      <c r="IM15" s="103"/>
      <c r="IN15" s="103"/>
      <c r="IO15" s="103"/>
      <c r="IP15" s="103"/>
      <c r="IQ15" s="103"/>
      <c r="IR15" s="100"/>
      <c r="IS15" s="100"/>
      <c r="IT15" s="100"/>
      <c r="IU15" s="100"/>
      <c r="IV15" s="100"/>
      <c r="IW15" s="101" t="s">
        <v>149</v>
      </c>
      <c r="IX15" s="103"/>
      <c r="IY15" s="103"/>
      <c r="IZ15" s="103"/>
      <c r="JA15" s="103"/>
      <c r="JB15" s="103"/>
      <c r="JC15" s="100"/>
      <c r="JD15" s="100"/>
      <c r="JE15" s="100"/>
      <c r="JF15" s="100"/>
      <c r="JG15" s="101" t="s">
        <v>149</v>
      </c>
      <c r="JH15" s="103"/>
      <c r="JI15" s="103"/>
      <c r="JJ15" s="103"/>
      <c r="JK15" s="103"/>
      <c r="JL15" s="103"/>
      <c r="JM15" s="100"/>
      <c r="JN15" s="100"/>
      <c r="JO15" s="100"/>
      <c r="JP15" s="100"/>
      <c r="JQ15" s="101" t="s">
        <v>149</v>
      </c>
      <c r="JR15" s="103"/>
      <c r="JS15" s="103"/>
      <c r="JT15" s="103"/>
      <c r="JU15" s="103"/>
      <c r="JV15" s="103"/>
      <c r="JW15" s="100"/>
      <c r="JX15" s="100"/>
      <c r="JY15" s="100"/>
      <c r="JZ15" s="100"/>
      <c r="KA15" s="101" t="s">
        <v>149</v>
      </c>
      <c r="KB15" s="103"/>
      <c r="KC15" s="103"/>
      <c r="KD15" s="103"/>
      <c r="KE15" s="103"/>
      <c r="KF15" s="103"/>
      <c r="KG15" s="100"/>
      <c r="KH15" s="100"/>
      <c r="KI15" s="100"/>
      <c r="KJ15" s="100"/>
      <c r="KK15" s="101" t="s">
        <v>149</v>
      </c>
      <c r="KL15" s="103"/>
      <c r="KM15" s="103"/>
      <c r="KN15" s="103"/>
      <c r="KO15" s="103"/>
      <c r="KP15" s="103"/>
      <c r="KQ15" s="100"/>
      <c r="KR15" s="100"/>
      <c r="KS15" s="100"/>
      <c r="KT15" s="100"/>
      <c r="KU15" s="100"/>
      <c r="KV15" s="101" t="s">
        <v>149</v>
      </c>
      <c r="KW15" s="103"/>
      <c r="KX15" s="103"/>
      <c r="KY15" s="103"/>
      <c r="KZ15" s="103"/>
      <c r="LA15" s="103"/>
      <c r="LB15" s="100"/>
      <c r="LC15" s="100"/>
      <c r="LD15" s="100"/>
      <c r="LE15" s="100"/>
      <c r="LF15" s="101" t="s">
        <v>149</v>
      </c>
      <c r="LG15" s="103"/>
      <c r="LH15" s="103"/>
      <c r="LI15" s="103"/>
      <c r="LJ15" s="103"/>
      <c r="LK15" s="103"/>
      <c r="LL15" s="100"/>
      <c r="LM15" s="100"/>
      <c r="LN15" s="100"/>
      <c r="LO15" s="100"/>
      <c r="LP15" s="101" t="s">
        <v>149</v>
      </c>
      <c r="LQ15" s="103"/>
      <c r="LR15" s="103"/>
      <c r="LS15" s="103"/>
      <c r="LT15" s="103"/>
      <c r="LU15" s="103"/>
      <c r="LV15" s="100"/>
      <c r="LW15" s="100"/>
      <c r="LX15" s="100"/>
      <c r="LY15" s="100"/>
      <c r="LZ15" s="101" t="s">
        <v>149</v>
      </c>
      <c r="MA15" s="103"/>
      <c r="MB15" s="103"/>
      <c r="MC15" s="103"/>
      <c r="MD15" s="103"/>
      <c r="ME15" s="103"/>
      <c r="MF15" s="100"/>
      <c r="MG15" s="100"/>
      <c r="MH15" s="100"/>
      <c r="MI15" s="100"/>
      <c r="MJ15" s="101" t="s">
        <v>149</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150</v>
      </c>
      <c r="C16" s="196"/>
      <c r="D16" s="100"/>
      <c r="E16" s="97">
        <f>E15+1</f>
        <v>2</v>
      </c>
      <c r="F16" s="196" t="s">
        <v>151</v>
      </c>
      <c r="G16" s="196"/>
      <c r="H16" s="102" t="s">
        <v>152</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153</v>
      </c>
      <c r="C17" s="196"/>
      <c r="D17" s="100"/>
      <c r="E17" s="97">
        <f t="shared" ref="E17" si="8">E16+1</f>
        <v>3</v>
      </c>
      <c r="F17" s="196" t="s">
        <v>154</v>
      </c>
      <c r="G17" s="196"/>
      <c r="H17" s="102" t="s">
        <v>155</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156</v>
      </c>
      <c r="AY17" s="106">
        <f>IF(AY7="-",NA(),AY7)</f>
        <v>111.2</v>
      </c>
      <c r="AZ17" s="106">
        <f t="shared" ref="AZ17:BC17" si="9">IF(AZ7="-",NA(),AZ7)</f>
        <v>120.4</v>
      </c>
      <c r="BA17" s="106">
        <f t="shared" si="9"/>
        <v>179.2</v>
      </c>
      <c r="BB17" s="106">
        <f t="shared" si="9"/>
        <v>187.9</v>
      </c>
      <c r="BC17" s="106">
        <f t="shared" si="9"/>
        <v>164.7</v>
      </c>
      <c r="BD17" s="100"/>
      <c r="BE17" s="100"/>
      <c r="BF17" s="100"/>
      <c r="BG17" s="100"/>
      <c r="BH17" s="100"/>
      <c r="BI17" s="105" t="s">
        <v>156</v>
      </c>
      <c r="BJ17" s="106">
        <f>IF(BJ7="-",NA(),BJ7)</f>
        <v>125</v>
      </c>
      <c r="BK17" s="106">
        <f t="shared" ref="BK17:BN17" si="10">IF(BK7="-",NA(),BK7)</f>
        <v>131.80000000000001</v>
      </c>
      <c r="BL17" s="106">
        <f t="shared" si="10"/>
        <v>191.7</v>
      </c>
      <c r="BM17" s="106">
        <f t="shared" si="10"/>
        <v>203.8</v>
      </c>
      <c r="BN17" s="106">
        <f t="shared" si="10"/>
        <v>174.1</v>
      </c>
      <c r="BO17" s="100"/>
      <c r="BP17" s="100"/>
      <c r="BQ17" s="100"/>
      <c r="BR17" s="100"/>
      <c r="BS17" s="100"/>
      <c r="BT17" s="105" t="s">
        <v>156</v>
      </c>
      <c r="BU17" s="106">
        <f>IF(BU7="-",NA(),BU7)</f>
        <v>323.89999999999998</v>
      </c>
      <c r="BV17" s="106">
        <f t="shared" ref="BV17:BY17" si="11">IF(BV7="-",NA(),BV7)</f>
        <v>281.60000000000002</v>
      </c>
      <c r="BW17" s="106">
        <f t="shared" si="11"/>
        <v>412.1</v>
      </c>
      <c r="BX17" s="106">
        <f t="shared" si="11"/>
        <v>508.4</v>
      </c>
      <c r="BY17" s="106">
        <f t="shared" si="11"/>
        <v>540.9</v>
      </c>
      <c r="BZ17" s="100"/>
      <c r="CA17" s="100"/>
      <c r="CB17" s="100"/>
      <c r="CC17" s="100"/>
      <c r="CD17" s="100"/>
      <c r="CE17" s="105" t="s">
        <v>156</v>
      </c>
      <c r="CF17" s="106">
        <f>IF(CF7="-",NA(),CF7)</f>
        <v>6363.8</v>
      </c>
      <c r="CG17" s="106">
        <f t="shared" ref="CG17:CJ17" si="12">IF(CG7="-",NA(),CG7)</f>
        <v>6425.7</v>
      </c>
      <c r="CH17" s="106">
        <f t="shared" si="12"/>
        <v>9470.2999999999993</v>
      </c>
      <c r="CI17" s="106">
        <f t="shared" si="12"/>
        <v>8851.9</v>
      </c>
      <c r="CJ17" s="106">
        <f t="shared" si="12"/>
        <v>8089.7</v>
      </c>
      <c r="CK17" s="100"/>
      <c r="CL17" s="100"/>
      <c r="CM17" s="100"/>
      <c r="CN17" s="100"/>
      <c r="CO17" s="105" t="s">
        <v>156</v>
      </c>
      <c r="CP17" s="107">
        <f>IF(CP7="-",NA(),CP7)</f>
        <v>2105377</v>
      </c>
      <c r="CQ17" s="107">
        <f t="shared" ref="CQ17:CT17" si="13">IF(CQ7="-",NA(),CQ7)</f>
        <v>1700784</v>
      </c>
      <c r="CR17" s="107">
        <f t="shared" si="13"/>
        <v>6374240</v>
      </c>
      <c r="CS17" s="107">
        <f t="shared" si="13"/>
        <v>6551426</v>
      </c>
      <c r="CT17" s="107">
        <f t="shared" si="13"/>
        <v>5165923</v>
      </c>
      <c r="CU17" s="100"/>
      <c r="CV17" s="100"/>
      <c r="CW17" s="100"/>
      <c r="CX17" s="100"/>
      <c r="CY17" s="100"/>
      <c r="CZ17" s="105" t="s">
        <v>156</v>
      </c>
      <c r="DA17" s="106">
        <f>IF(DA7="-",NA(),DA7)</f>
        <v>53.5</v>
      </c>
      <c r="DB17" s="106">
        <f t="shared" ref="DB17:DE17" si="14">IF(DB7="-",NA(),DB7)</f>
        <v>47.6</v>
      </c>
      <c r="DC17" s="106">
        <f t="shared" si="14"/>
        <v>43.2</v>
      </c>
      <c r="DD17" s="106">
        <f t="shared" si="14"/>
        <v>38.9</v>
      </c>
      <c r="DE17" s="106">
        <f t="shared" si="14"/>
        <v>45.1</v>
      </c>
      <c r="DF17" s="100"/>
      <c r="DG17" s="100"/>
      <c r="DH17" s="100"/>
      <c r="DI17" s="100"/>
      <c r="DJ17" s="105" t="s">
        <v>156</v>
      </c>
      <c r="DK17" s="106">
        <f>IF(DK7="-",NA(),DK7)</f>
        <v>18.600000000000001</v>
      </c>
      <c r="DL17" s="106">
        <f t="shared" ref="DL17:DO17" si="15">IF(DL7="-",NA(),DL7)</f>
        <v>10.4</v>
      </c>
      <c r="DM17" s="106">
        <f t="shared" si="15"/>
        <v>7.6</v>
      </c>
      <c r="DN17" s="106">
        <f t="shared" si="15"/>
        <v>14.7</v>
      </c>
      <c r="DO17" s="106">
        <f t="shared" si="15"/>
        <v>9.6999999999999993</v>
      </c>
      <c r="DP17" s="100"/>
      <c r="DQ17" s="100"/>
      <c r="DR17" s="100"/>
      <c r="DS17" s="100"/>
      <c r="DT17" s="105" t="s">
        <v>156</v>
      </c>
      <c r="DU17" s="106">
        <f>IF(DU7="-",NA(),DU7)</f>
        <v>438.4</v>
      </c>
      <c r="DV17" s="106">
        <f t="shared" ref="DV17:DY17" si="16">IF(DV7="-",NA(),DV7)</f>
        <v>510.3</v>
      </c>
      <c r="DW17" s="106">
        <f t="shared" si="16"/>
        <v>217.8</v>
      </c>
      <c r="DX17" s="106">
        <f t="shared" si="16"/>
        <v>232.8</v>
      </c>
      <c r="DY17" s="106">
        <f t="shared" si="16"/>
        <v>251</v>
      </c>
      <c r="DZ17" s="100"/>
      <c r="EA17" s="100"/>
      <c r="EB17" s="100"/>
      <c r="EC17" s="100"/>
      <c r="ED17" s="105" t="s">
        <v>156</v>
      </c>
      <c r="EE17" s="106">
        <f>IF(EE7="-",NA(),EE7)</f>
        <v>41</v>
      </c>
      <c r="EF17" s="106">
        <f t="shared" ref="EF17:EI17" si="17">IF(EF7="-",NA(),EF7)</f>
        <v>43.6</v>
      </c>
      <c r="EG17" s="106">
        <f t="shared" si="17"/>
        <v>42.2</v>
      </c>
      <c r="EH17" s="106">
        <f t="shared" si="17"/>
        <v>44.1</v>
      </c>
      <c r="EI17" s="106">
        <f t="shared" si="17"/>
        <v>45.6</v>
      </c>
      <c r="EJ17" s="100"/>
      <c r="EK17" s="100"/>
      <c r="EL17" s="100"/>
      <c r="EM17" s="100"/>
      <c r="EN17" s="105" t="s">
        <v>156</v>
      </c>
      <c r="EO17" s="106">
        <f>IF(EO7="-",NA(),EO7)</f>
        <v>6.4</v>
      </c>
      <c r="EP17" s="106">
        <f t="shared" ref="EP17:ES17" si="18">IF(EP7="-",NA(),EP7)</f>
        <v>6.9</v>
      </c>
      <c r="EQ17" s="106">
        <f t="shared" si="18"/>
        <v>11</v>
      </c>
      <c r="ER17" s="106">
        <f t="shared" si="18"/>
        <v>15.3</v>
      </c>
      <c r="ES17" s="106">
        <f t="shared" si="18"/>
        <v>16.899999999999999</v>
      </c>
      <c r="ET17" s="100"/>
      <c r="EU17" s="100"/>
      <c r="EV17" s="100"/>
      <c r="EW17" s="100"/>
      <c r="EX17" s="100"/>
      <c r="EY17" s="105" t="s">
        <v>156</v>
      </c>
      <c r="EZ17" s="106">
        <f>IF(EZ7="-",NA(),EZ7)</f>
        <v>54.1</v>
      </c>
      <c r="FA17" s="106">
        <f t="shared" ref="FA17:FD17" si="19">IF(FA7="-",NA(),FA7)</f>
        <v>49.4</v>
      </c>
      <c r="FB17" s="106">
        <f t="shared" si="19"/>
        <v>47.9</v>
      </c>
      <c r="FC17" s="106">
        <f t="shared" si="19"/>
        <v>42.3</v>
      </c>
      <c r="FD17" s="106">
        <f t="shared" si="19"/>
        <v>49.6</v>
      </c>
      <c r="FE17" s="100"/>
      <c r="FF17" s="100"/>
      <c r="FG17" s="100"/>
      <c r="FH17" s="100"/>
      <c r="FI17" s="105" t="s">
        <v>156</v>
      </c>
      <c r="FJ17" s="106">
        <f>IF(FJ7="-",NA(),FJ7)</f>
        <v>18.8</v>
      </c>
      <c r="FK17" s="106">
        <f t="shared" ref="FK17:FN17" si="20">IF(FK7="-",NA(),FK7)</f>
        <v>10.8</v>
      </c>
      <c r="FL17" s="106">
        <f t="shared" si="20"/>
        <v>8.6</v>
      </c>
      <c r="FM17" s="106">
        <f t="shared" si="20"/>
        <v>17.5</v>
      </c>
      <c r="FN17" s="106">
        <f t="shared" si="20"/>
        <v>11.8</v>
      </c>
      <c r="FO17" s="100"/>
      <c r="FP17" s="100"/>
      <c r="FQ17" s="100"/>
      <c r="FR17" s="100"/>
      <c r="FS17" s="105" t="s">
        <v>156</v>
      </c>
      <c r="FT17" s="106">
        <f>IF(FT7="-",NA(),FT7)</f>
        <v>381.5</v>
      </c>
      <c r="FU17" s="106">
        <f t="shared" ref="FU17:FX17" si="21">IF(FU7="-",NA(),FU7)</f>
        <v>353.1</v>
      </c>
      <c r="FV17" s="106">
        <f t="shared" si="21"/>
        <v>155.1</v>
      </c>
      <c r="FW17" s="106">
        <f t="shared" si="21"/>
        <v>169.1</v>
      </c>
      <c r="FX17" s="106">
        <f t="shared" si="21"/>
        <v>186.1</v>
      </c>
      <c r="FY17" s="100"/>
      <c r="FZ17" s="100"/>
      <c r="GA17" s="100"/>
      <c r="GB17" s="100"/>
      <c r="GC17" s="105" t="s">
        <v>156</v>
      </c>
      <c r="GD17" s="106">
        <f>IF(GD7="-",NA(),GD7)</f>
        <v>41.5</v>
      </c>
      <c r="GE17" s="106">
        <f t="shared" ref="GE17:GH17" si="22">IF(GE7="-",NA(),GE7)</f>
        <v>45</v>
      </c>
      <c r="GF17" s="106">
        <f t="shared" si="22"/>
        <v>46.7</v>
      </c>
      <c r="GG17" s="106">
        <f t="shared" si="22"/>
        <v>48.1</v>
      </c>
      <c r="GH17" s="106">
        <f t="shared" si="22"/>
        <v>49.6</v>
      </c>
      <c r="GI17" s="100"/>
      <c r="GJ17" s="100"/>
      <c r="GK17" s="100"/>
      <c r="GL17" s="100"/>
      <c r="GM17" s="105" t="s">
        <v>156</v>
      </c>
      <c r="GN17" s="106">
        <f>IF(GN7="-",NA(),GN7)</f>
        <v>4.5999999999999996</v>
      </c>
      <c r="GO17" s="106">
        <f t="shared" ref="GO17:GR17" si="23">IF(GO7="-",NA(),GO7)</f>
        <v>3.9</v>
      </c>
      <c r="GP17" s="106">
        <f t="shared" si="23"/>
        <v>1.8</v>
      </c>
      <c r="GQ17" s="106">
        <f t="shared" si="23"/>
        <v>1.8</v>
      </c>
      <c r="GR17" s="106">
        <f t="shared" si="23"/>
        <v>2.6</v>
      </c>
      <c r="GS17" s="100"/>
      <c r="GT17" s="100"/>
      <c r="GU17" s="100"/>
      <c r="GV17" s="100"/>
      <c r="GW17" s="100"/>
      <c r="GX17" s="105" t="s">
        <v>156</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156</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156</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156</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156</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156</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156</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156</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156</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156</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156</v>
      </c>
      <c r="KW17" s="106">
        <f>IF(KW7="-",NA(),KW7)</f>
        <v>13.8</v>
      </c>
      <c r="KX17" s="106">
        <f t="shared" ref="KX17:LA17" si="34">IF(KX7="-",NA(),KX7)</f>
        <v>7.4</v>
      </c>
      <c r="KY17" s="106">
        <f t="shared" si="34"/>
        <v>13.2</v>
      </c>
      <c r="KZ17" s="106">
        <f t="shared" si="34"/>
        <v>17</v>
      </c>
      <c r="LA17" s="106">
        <f t="shared" si="34"/>
        <v>16.7</v>
      </c>
      <c r="LB17" s="100"/>
      <c r="LC17" s="100"/>
      <c r="LD17" s="100"/>
      <c r="LE17" s="100"/>
      <c r="LF17" s="105" t="s">
        <v>156</v>
      </c>
      <c r="LG17" s="106">
        <f>IF(LG7="-",NA(),LG7)</f>
        <v>1.8</v>
      </c>
      <c r="LH17" s="106">
        <f t="shared" ref="LH17:LK17" si="35">IF(LH7="-",NA(),LH7)</f>
        <v>0.3</v>
      </c>
      <c r="LI17" s="106">
        <f t="shared" si="35"/>
        <v>0.6</v>
      </c>
      <c r="LJ17" s="106">
        <f t="shared" si="35"/>
        <v>3.7</v>
      </c>
      <c r="LK17" s="106">
        <f t="shared" si="35"/>
        <v>1.2</v>
      </c>
      <c r="LL17" s="100"/>
      <c r="LM17" s="100"/>
      <c r="LN17" s="100"/>
      <c r="LO17" s="100"/>
      <c r="LP17" s="105" t="s">
        <v>156</v>
      </c>
      <c r="LQ17" s="106">
        <f>IF(LQ7="-",NA(),LQ7)</f>
        <v>3281.6</v>
      </c>
      <c r="LR17" s="106">
        <f t="shared" ref="LR17:LU17" si="36">IF(LR7="-",NA(),LR7)</f>
        <v>5416.1</v>
      </c>
      <c r="LS17" s="106">
        <f t="shared" si="36"/>
        <v>824.4</v>
      </c>
      <c r="LT17" s="106">
        <f t="shared" si="36"/>
        <v>633.1</v>
      </c>
      <c r="LU17" s="106">
        <f t="shared" si="36"/>
        <v>629.4</v>
      </c>
      <c r="LV17" s="100"/>
      <c r="LW17" s="100"/>
      <c r="LX17" s="100"/>
      <c r="LY17" s="100"/>
      <c r="LZ17" s="105" t="s">
        <v>156</v>
      </c>
      <c r="MA17" s="106">
        <f>IF(MA7="-",NA(),MA7)</f>
        <v>4.2</v>
      </c>
      <c r="MB17" s="106">
        <f t="shared" ref="MB17:ME17" si="37">IF(MB7="-",NA(),MB7)</f>
        <v>6.2</v>
      </c>
      <c r="MC17" s="106">
        <f t="shared" si="37"/>
        <v>6.3</v>
      </c>
      <c r="MD17" s="106">
        <f t="shared" si="37"/>
        <v>11.8</v>
      </c>
      <c r="ME17" s="106">
        <f t="shared" si="37"/>
        <v>13.7</v>
      </c>
      <c r="MF17" s="100"/>
      <c r="MG17" s="100"/>
      <c r="MH17" s="100"/>
      <c r="MI17" s="100"/>
      <c r="MJ17" s="105" t="s">
        <v>156</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157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158</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158</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158</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158</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158</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158</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158</v>
      </c>
      <c r="DK18" s="106">
        <f>IF(DP7="-",NA(),DP7)</f>
        <v>22.1</v>
      </c>
      <c r="DL18" s="106">
        <f t="shared" ref="DL18:DO18" si="45">IF(DQ7="-",NA(),DQ7)</f>
        <v>21.1</v>
      </c>
      <c r="DM18" s="106">
        <f t="shared" si="45"/>
        <v>20</v>
      </c>
      <c r="DN18" s="106">
        <f t="shared" si="45"/>
        <v>18.2</v>
      </c>
      <c r="DO18" s="106">
        <f t="shared" si="45"/>
        <v>20.9</v>
      </c>
      <c r="DP18" s="100"/>
      <c r="DQ18" s="100"/>
      <c r="DR18" s="100"/>
      <c r="DS18" s="100"/>
      <c r="DT18" s="105" t="s">
        <v>158</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158</v>
      </c>
      <c r="EE18" s="106">
        <f>IF(EJ7="-",NA(),EJ7)</f>
        <v>57.7</v>
      </c>
      <c r="EF18" s="106">
        <f t="shared" ref="EF18:EI18" si="47">IF(EK7="-",NA(),EK7)</f>
        <v>59.8</v>
      </c>
      <c r="EG18" s="106">
        <f t="shared" si="47"/>
        <v>59.6</v>
      </c>
      <c r="EH18" s="106">
        <f t="shared" si="47"/>
        <v>60.3</v>
      </c>
      <c r="EI18" s="106">
        <f t="shared" si="47"/>
        <v>60.2</v>
      </c>
      <c r="EJ18" s="100"/>
      <c r="EK18" s="100"/>
      <c r="EL18" s="100"/>
      <c r="EM18" s="100"/>
      <c r="EN18" s="105" t="s">
        <v>158</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158</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158</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158</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158</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158</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158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158</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158</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158</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158</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158</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158</v>
      </c>
      <c r="KW18" s="106">
        <f>IF(OR(NOT($KW$8),LB7="-"),NA(),LB7)</f>
        <v>7.1</v>
      </c>
      <c r="KX18" s="106">
        <f>IF(OR(NOT($KW$8),LC7="-"),NA(),LC7)</f>
        <v>8.9</v>
      </c>
      <c r="KY18" s="106">
        <f>IF(OR(NOT($KW$8),LD7="-"),NA(),LD7)</f>
        <v>11.8</v>
      </c>
      <c r="KZ18" s="106">
        <f>IF(OR(NOT($KW$8),LE7="-"),NA(),LE7)</f>
        <v>15.3</v>
      </c>
      <c r="LA18" s="106">
        <f>IF(OR(NOT($KW$8),LF7="-"),NA(),LF7)</f>
        <v>15.4</v>
      </c>
      <c r="LB18" s="100"/>
      <c r="LC18" s="100"/>
      <c r="LD18" s="100"/>
      <c r="LE18" s="100"/>
      <c r="LF18" s="105" t="s">
        <v>158</v>
      </c>
      <c r="LG18" s="106">
        <f>IF(OR(NOT($LG$8),LL7="-"),NA(),LL7)</f>
        <v>8.6</v>
      </c>
      <c r="LH18" s="106">
        <f>IF(OR(NOT($LG$8),LM7="-"),NA(),LM7)</f>
        <v>2</v>
      </c>
      <c r="LI18" s="106">
        <f>IF(OR(NOT($LG$8),LN7="-"),NA(),LN7)</f>
        <v>1.4</v>
      </c>
      <c r="LJ18" s="106">
        <f>IF(OR(NOT($LG$8),LO7="-"),NA(),LO7)</f>
        <v>2.4</v>
      </c>
      <c r="LK18" s="106">
        <f>IF(OR(NOT($LG$8),LP7="-"),NA(),LP7)</f>
        <v>4.0999999999999996</v>
      </c>
      <c r="LL18" s="100"/>
      <c r="LM18" s="100"/>
      <c r="LN18" s="100"/>
      <c r="LO18" s="100"/>
      <c r="LP18" s="105" t="s">
        <v>158</v>
      </c>
      <c r="LQ18" s="106">
        <f>IF(OR(NOT($LQ$8),LV7="-"),NA(),LV7)</f>
        <v>1092.0999999999999</v>
      </c>
      <c r="LR18" s="106">
        <f>IF(OR(NOT($LQ$8),LW7="-"),NA(),LW7)</f>
        <v>1128.5999999999999</v>
      </c>
      <c r="LS18" s="106">
        <f>IF(OR(NOT($LQ$8),LX7="-"),NA(),LX7)</f>
        <v>596.79999999999995</v>
      </c>
      <c r="LT18" s="106">
        <f>IF(OR(NOT($LQ$8),LY7="-"),NA(),LY7)</f>
        <v>494.6</v>
      </c>
      <c r="LU18" s="106">
        <f>IF(OR(NOT($LQ$8),LZ7="-"),NA(),LZ7)</f>
        <v>469.5</v>
      </c>
      <c r="LV18" s="100"/>
      <c r="LW18" s="100"/>
      <c r="LX18" s="100"/>
      <c r="LY18" s="100"/>
      <c r="LZ18" s="105" t="s">
        <v>158</v>
      </c>
      <c r="MA18" s="106">
        <f>IF(OR(NOT($MA$8),MF7="-"),NA(),MF7)</f>
        <v>2.9</v>
      </c>
      <c r="MB18" s="106">
        <f>IF(OR(NOT($MA$8),MG7="-"),NA(),MG7)</f>
        <v>3.4</v>
      </c>
      <c r="MC18" s="106">
        <f>IF(OR(NOT($MA$8),MH7="-"),NA(),MH7)</f>
        <v>5.6</v>
      </c>
      <c r="MD18" s="106">
        <f>IF(OR(NOT($MA$8),MI7="-"),NA(),MI7)</f>
        <v>11.5</v>
      </c>
      <c r="ME18" s="106">
        <f>IF(OR(NOT($MA$8),MJ7="-"),NA(),MJ7)</f>
        <v>16.100000000000001</v>
      </c>
      <c r="MF18" s="100"/>
      <c r="MG18" s="100"/>
      <c r="MH18" s="100"/>
      <c r="MI18" s="100"/>
      <c r="MJ18" s="105" t="s">
        <v>158</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159</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143</v>
      </c>
      <c r="AY19" s="106">
        <f>$BI$7</f>
        <v>100</v>
      </c>
      <c r="AZ19" s="106">
        <f t="shared" ref="AZ19:BC19" si="49">$BI$7</f>
        <v>100</v>
      </c>
      <c r="BA19" s="106">
        <f t="shared" si="49"/>
        <v>100</v>
      </c>
      <c r="BB19" s="106">
        <f t="shared" si="49"/>
        <v>100</v>
      </c>
      <c r="BC19" s="106">
        <f t="shared" si="49"/>
        <v>100</v>
      </c>
      <c r="BD19" s="100"/>
      <c r="BE19" s="100"/>
      <c r="BF19" s="100"/>
      <c r="BG19" s="100"/>
      <c r="BH19" s="100"/>
      <c r="BI19" s="108" t="s">
        <v>143</v>
      </c>
      <c r="BJ19" s="106">
        <f>$BT$7</f>
        <v>100</v>
      </c>
      <c r="BK19" s="106">
        <f>$BT$7</f>
        <v>100</v>
      </c>
      <c r="BL19" s="106">
        <f>$BT$7</f>
        <v>100</v>
      </c>
      <c r="BM19" s="106">
        <f>$BT$7</f>
        <v>100</v>
      </c>
      <c r="BN19" s="106">
        <f>$BT$7</f>
        <v>100</v>
      </c>
      <c r="BO19" s="100"/>
      <c r="BP19" s="100"/>
      <c r="BQ19" s="100"/>
      <c r="BR19" s="100"/>
      <c r="BS19" s="100"/>
      <c r="BT19" s="108" t="s">
        <v>143</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160</v>
      </c>
      <c r="C20" s="196"/>
      <c r="D20" s="100"/>
    </row>
    <row r="21" spans="1:374">
      <c r="A21" s="97">
        <f t="shared" si="7"/>
        <v>7</v>
      </c>
      <c r="B21" s="196" t="s">
        <v>161</v>
      </c>
      <c r="C21" s="196"/>
      <c r="D21" s="100"/>
    </row>
    <row r="22" spans="1:374">
      <c r="A22" s="97">
        <f t="shared" si="7"/>
        <v>8</v>
      </c>
      <c r="B22" s="196" t="s">
        <v>162</v>
      </c>
      <c r="C22" s="196"/>
      <c r="D22" s="100"/>
      <c r="E22" s="198" t="s">
        <v>163</v>
      </c>
      <c r="F22" s="199"/>
      <c r="G22" s="199"/>
      <c r="H22" s="199"/>
      <c r="I22" s="200"/>
    </row>
    <row r="23" spans="1:374">
      <c r="A23" s="97">
        <f t="shared" si="7"/>
        <v>9</v>
      </c>
      <c r="B23" s="196" t="s">
        <v>164</v>
      </c>
      <c r="C23" s="196"/>
      <c r="D23" s="100"/>
      <c r="E23" s="201"/>
      <c r="F23" s="202"/>
      <c r="G23" s="202"/>
      <c r="H23" s="202"/>
      <c r="I23" s="203"/>
    </row>
    <row r="24" spans="1:374">
      <c r="A24" s="97">
        <f t="shared" si="7"/>
        <v>10</v>
      </c>
      <c r="B24" s="196" t="s">
        <v>165</v>
      </c>
      <c r="C24" s="196"/>
      <c r="D24" s="100"/>
      <c r="E24" s="201"/>
      <c r="F24" s="202"/>
      <c r="G24" s="202"/>
      <c r="H24" s="202"/>
      <c r="I24" s="203"/>
    </row>
    <row r="25" spans="1:374">
      <c r="A25" s="97">
        <f t="shared" si="7"/>
        <v>11</v>
      </c>
      <c r="B25" s="196" t="s">
        <v>166</v>
      </c>
      <c r="C25" s="196"/>
      <c r="D25" s="100"/>
      <c r="E25" s="201"/>
      <c r="F25" s="202"/>
      <c r="G25" s="202"/>
      <c r="H25" s="202"/>
      <c r="I25" s="203"/>
    </row>
    <row r="26" spans="1:374">
      <c r="A26" s="97">
        <f t="shared" si="7"/>
        <v>12</v>
      </c>
      <c r="B26" s="196" t="s">
        <v>167</v>
      </c>
      <c r="C26" s="196"/>
      <c r="D26" s="100"/>
      <c r="E26" s="201"/>
      <c r="F26" s="202"/>
      <c r="G26" s="202"/>
      <c r="H26" s="202"/>
      <c r="I26" s="203"/>
    </row>
    <row r="27" spans="1:374">
      <c r="A27" s="97">
        <f t="shared" si="7"/>
        <v>13</v>
      </c>
      <c r="B27" s="196" t="s">
        <v>168</v>
      </c>
      <c r="C27" s="196"/>
      <c r="D27" s="100"/>
      <c r="E27" s="201"/>
      <c r="F27" s="202"/>
      <c r="G27" s="202"/>
      <c r="H27" s="202"/>
      <c r="I27" s="203"/>
    </row>
    <row r="28" spans="1:374">
      <c r="A28" s="97">
        <f t="shared" si="7"/>
        <v>14</v>
      </c>
      <c r="B28" s="196" t="s">
        <v>169</v>
      </c>
      <c r="C28" s="196"/>
      <c r="D28" s="100"/>
      <c r="E28" s="201"/>
      <c r="F28" s="202"/>
      <c r="G28" s="202"/>
      <c r="H28" s="202"/>
      <c r="I28" s="203"/>
    </row>
    <row r="29" spans="1:374">
      <c r="A29" s="97">
        <f t="shared" si="7"/>
        <v>15</v>
      </c>
      <c r="B29" s="196" t="s">
        <v>170</v>
      </c>
      <c r="C29" s="196"/>
      <c r="D29" s="100"/>
      <c r="E29" s="201"/>
      <c r="F29" s="202"/>
      <c r="G29" s="202"/>
      <c r="H29" s="202"/>
      <c r="I29" s="203"/>
    </row>
    <row r="30" spans="1:374">
      <c r="A30" s="97">
        <f t="shared" si="7"/>
        <v>16</v>
      </c>
      <c r="B30" s="196" t="s">
        <v>171</v>
      </c>
      <c r="C30" s="196"/>
      <c r="D30" s="100"/>
      <c r="E30" s="201"/>
      <c r="F30" s="202"/>
      <c r="G30" s="202"/>
      <c r="H30" s="202"/>
      <c r="I30" s="203"/>
    </row>
    <row r="31" spans="1:374">
      <c r="A31" s="97">
        <f t="shared" si="7"/>
        <v>17</v>
      </c>
      <c r="B31" s="196" t="s">
        <v>172</v>
      </c>
      <c r="C31" s="196"/>
      <c r="D31" s="100"/>
      <c r="E31" s="201"/>
      <c r="F31" s="202"/>
      <c r="G31" s="202"/>
      <c r="H31" s="202"/>
      <c r="I31" s="203"/>
    </row>
    <row r="32" spans="1:374">
      <c r="A32" s="97">
        <f t="shared" si="7"/>
        <v>18</v>
      </c>
      <c r="B32" s="196" t="s">
        <v>173</v>
      </c>
      <c r="C32" s="196"/>
      <c r="D32" s="100"/>
      <c r="E32" s="201"/>
      <c r="F32" s="202"/>
      <c r="G32" s="202"/>
      <c r="H32" s="202"/>
      <c r="I32" s="203"/>
    </row>
    <row r="33" spans="1:9">
      <c r="A33" s="97">
        <f t="shared" si="7"/>
        <v>19</v>
      </c>
      <c r="B33" s="196" t="s">
        <v>174</v>
      </c>
      <c r="C33" s="196"/>
      <c r="D33" s="100"/>
      <c r="E33" s="201"/>
      <c r="F33" s="202"/>
      <c r="G33" s="202"/>
      <c r="H33" s="202"/>
      <c r="I33" s="203"/>
    </row>
    <row r="34" spans="1:9">
      <c r="A34" s="97">
        <f t="shared" si="7"/>
        <v>20</v>
      </c>
      <c r="B34" s="196" t="s">
        <v>175</v>
      </c>
      <c r="C34" s="196"/>
      <c r="D34" s="100"/>
      <c r="E34" s="201"/>
      <c r="F34" s="202"/>
      <c r="G34" s="202"/>
      <c r="H34" s="202"/>
      <c r="I34" s="203"/>
    </row>
    <row r="35" spans="1:9" ht="25.5" customHeight="1">
      <c r="E35" s="204"/>
      <c r="F35" s="205"/>
      <c r="G35" s="205"/>
      <c r="H35" s="205"/>
      <c r="I35" s="206"/>
    </row>
    <row r="36" spans="1:9">
      <c r="A36" t="s">
        <v>176</v>
      </c>
      <c r="B36" t="s">
        <v>177</v>
      </c>
    </row>
    <row r="37" spans="1:9">
      <c r="A37" t="s">
        <v>178</v>
      </c>
      <c r="B37" t="s">
        <v>179</v>
      </c>
    </row>
    <row r="38" spans="1:9">
      <c r="A38" t="s">
        <v>180</v>
      </c>
      <c r="B38" t="s">
        <v>181</v>
      </c>
    </row>
    <row r="39" spans="1:9">
      <c r="A39" t="s">
        <v>182</v>
      </c>
      <c r="B39" t="s">
        <v>183</v>
      </c>
    </row>
    <row r="40" spans="1:9">
      <c r="A40" t="s">
        <v>184</v>
      </c>
      <c r="B40" t="s">
        <v>185</v>
      </c>
    </row>
    <row r="41" spans="1:9">
      <c r="A41" t="s">
        <v>186</v>
      </c>
      <c r="B41" t="s">
        <v>187</v>
      </c>
    </row>
    <row r="42" spans="1:9">
      <c r="A42" t="s">
        <v>188</v>
      </c>
      <c r="B42" t="s">
        <v>189</v>
      </c>
    </row>
    <row r="43" spans="1:9">
      <c r="A43" t="s">
        <v>190</v>
      </c>
      <c r="B43" t="s">
        <v>191</v>
      </c>
    </row>
    <row r="44" spans="1:9">
      <c r="A44" t="s">
        <v>192</v>
      </c>
      <c r="B44" t="s">
        <v>193</v>
      </c>
    </row>
    <row r="45" spans="1:9">
      <c r="A45" t="s">
        <v>194</v>
      </c>
      <c r="B45" t="s">
        <v>195</v>
      </c>
    </row>
    <row r="46" spans="1:9">
      <c r="A46" t="s">
        <v>196</v>
      </c>
      <c r="B46" t="s">
        <v>197</v>
      </c>
    </row>
    <row r="47" spans="1:9">
      <c r="A47" t="s">
        <v>198</v>
      </c>
      <c r="B47" t="s">
        <v>199</v>
      </c>
    </row>
    <row r="48" spans="1:9">
      <c r="A48" t="s">
        <v>200</v>
      </c>
      <c r="B48" t="s">
        <v>201</v>
      </c>
    </row>
    <row r="49" spans="1:2">
      <c r="A49" t="s">
        <v>202</v>
      </c>
      <c r="B49" t="s">
        <v>203</v>
      </c>
    </row>
    <row r="50" spans="1:2">
      <c r="A50" t="s">
        <v>204</v>
      </c>
      <c r="B50" t="s">
        <v>205</v>
      </c>
    </row>
    <row r="51" spans="1:2">
      <c r="A51" t="s">
        <v>206</v>
      </c>
      <c r="B51" t="s">
        <v>207</v>
      </c>
    </row>
    <row r="52" spans="1:2">
      <c r="A52" t="s">
        <v>208</v>
      </c>
      <c r="B52" t="s">
        <v>209</v>
      </c>
    </row>
    <row r="53" spans="1:2">
      <c r="A53" t="s">
        <v>210</v>
      </c>
      <c r="B53" t="s">
        <v>211</v>
      </c>
    </row>
    <row r="54" spans="1:2">
      <c r="A54" t="s">
        <v>212</v>
      </c>
      <c r="B54" t="s">
        <v>213</v>
      </c>
    </row>
    <row r="55" spans="1:2">
      <c r="A55" t="s">
        <v>214</v>
      </c>
      <c r="B55" t="s">
        <v>215</v>
      </c>
    </row>
    <row r="56" spans="1:2">
      <c r="A56" t="s">
        <v>216</v>
      </c>
      <c r="B56" t="s">
        <v>217</v>
      </c>
    </row>
    <row r="57" spans="1:2">
      <c r="A57" t="s">
        <v>218</v>
      </c>
      <c r="B57" t="s">
        <v>219</v>
      </c>
    </row>
    <row r="58" spans="1:2">
      <c r="A58" t="s">
        <v>220</v>
      </c>
      <c r="B58" t="s">
        <v>221</v>
      </c>
    </row>
    <row r="59" spans="1:2">
      <c r="A59" t="s">
        <v>222</v>
      </c>
      <c r="B59" t="s">
        <v>223</v>
      </c>
    </row>
    <row r="60" spans="1:2">
      <c r="A60" t="s">
        <v>224</v>
      </c>
      <c r="B60" t="s">
        <v>225</v>
      </c>
    </row>
    <row r="61" spans="1:2">
      <c r="A61" t="s">
        <v>226</v>
      </c>
      <c r="B61" t="s">
        <v>227</v>
      </c>
    </row>
    <row r="62" spans="1:2">
      <c r="A62" t="s">
        <v>228</v>
      </c>
      <c r="B62" t="s">
        <v>229</v>
      </c>
    </row>
    <row r="63" spans="1:2">
      <c r="A63" t="s">
        <v>230</v>
      </c>
      <c r="B63" t="s">
        <v>231</v>
      </c>
    </row>
    <row r="64" spans="1:2">
      <c r="A64" t="s">
        <v>232</v>
      </c>
      <c r="B64" t="s">
        <v>233</v>
      </c>
    </row>
    <row r="65" spans="1:2">
      <c r="A65" t="s">
        <v>234</v>
      </c>
      <c r="B65" t="s">
        <v>235</v>
      </c>
    </row>
    <row r="66" spans="1:2">
      <c r="A66" t="s">
        <v>236</v>
      </c>
      <c r="B66" t="s">
        <v>237</v>
      </c>
    </row>
    <row r="67" spans="1:2">
      <c r="A67" t="s">
        <v>238</v>
      </c>
      <c r="B67" t="s">
        <v>237</v>
      </c>
    </row>
    <row r="68" spans="1:2">
      <c r="A68" t="s">
        <v>239</v>
      </c>
      <c r="B68" t="s">
        <v>237</v>
      </c>
    </row>
    <row r="69" spans="1:2">
      <c r="A69" t="s">
        <v>240</v>
      </c>
      <c r="B69" t="s">
        <v>237</v>
      </c>
    </row>
    <row r="70" spans="1:2">
      <c r="A70" t="s">
        <v>241</v>
      </c>
      <c r="B70" t="s">
        <v>237</v>
      </c>
    </row>
    <row r="71" spans="1:2">
      <c r="A71" t="s">
        <v>242</v>
      </c>
      <c r="B71" t="s">
        <v>237</v>
      </c>
    </row>
    <row r="72" spans="1:2">
      <c r="A72" t="s">
        <v>243</v>
      </c>
      <c r="B72" t="s">
        <v>237</v>
      </c>
    </row>
    <row r="73" spans="1:2">
      <c r="A73" t="s">
        <v>244</v>
      </c>
      <c r="B73" t="s">
        <v>237</v>
      </c>
    </row>
    <row r="74" spans="1:2">
      <c r="A74" t="s">
        <v>245</v>
      </c>
      <c r="B74" t="s">
        <v>237</v>
      </c>
    </row>
    <row r="75" spans="1:2">
      <c r="A75" t="s">
        <v>246</v>
      </c>
      <c r="B75" t="s">
        <v>237</v>
      </c>
    </row>
    <row r="76" spans="1:2">
      <c r="A76" t="s">
        <v>247</v>
      </c>
      <c r="B76" t="s">
        <v>237</v>
      </c>
    </row>
    <row r="77" spans="1:2">
      <c r="A77" t="s">
        <v>248</v>
      </c>
      <c r="B77" t="s">
        <v>237</v>
      </c>
    </row>
    <row r="78" spans="1:2">
      <c r="A78" t="s">
        <v>249</v>
      </c>
      <c r="B78" t="s">
        <v>237</v>
      </c>
    </row>
    <row r="79" spans="1:2">
      <c r="A79" t="s">
        <v>250</v>
      </c>
      <c r="B79" t="s">
        <v>237</v>
      </c>
    </row>
    <row r="80" spans="1:2">
      <c r="A80" t="s">
        <v>251</v>
      </c>
      <c r="B80" t="s">
        <v>237</v>
      </c>
    </row>
    <row r="81" spans="1:2">
      <c r="A81" t="s">
        <v>252</v>
      </c>
      <c r="B81" t="s">
        <v>237</v>
      </c>
    </row>
    <row r="82" spans="1:2">
      <c r="A82" t="s">
        <v>253</v>
      </c>
      <c r="B82" t="s">
        <v>237</v>
      </c>
    </row>
    <row r="83" spans="1:2">
      <c r="A83" t="s">
        <v>254</v>
      </c>
      <c r="B83" t="s">
        <v>237</v>
      </c>
    </row>
    <row r="84" spans="1:2">
      <c r="A84" t="s">
        <v>255</v>
      </c>
      <c r="B84" t="s">
        <v>237</v>
      </c>
    </row>
    <row r="85" spans="1:2">
      <c r="A85" t="s">
        <v>256</v>
      </c>
      <c r="B85" t="s">
        <v>237</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2019-02-07T09:09:32Z</cp:lastPrinted>
  <dcterms:created xsi:type="dcterms:W3CDTF">2018-12-13T02:07:29Z</dcterms:created>
  <dcterms:modified xsi:type="dcterms:W3CDTF">2019-02-07T09:09:35Z</dcterms:modified>
  <cp:category/>
</cp:coreProperties>
</file>