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6富山　〇\"/>
    </mc:Choice>
  </mc:AlternateContent>
  <workbookProtection workbookAlgorithmName="SHA-512" workbookHashValue="JSny+K+qhKEpPsmmeBUgEoZQhbF45dXseummdWAHKvBXs53mIWNcyMRx+uLko0vhNOlkQY02O2sD/bRhCjLOZQ==" workbookSaltValue="CPMrToKDqw/CUXDjUrBLV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BX32" i="4"/>
  <c r="MH78" i="4"/>
  <c r="IZ54" i="4"/>
  <c r="IZ32" i="4"/>
  <c r="HM78" i="4"/>
  <c r="FL54" i="4"/>
  <c r="FL32" i="4"/>
  <c r="CS78" i="4"/>
  <c r="BX54" i="4"/>
  <c r="C11" i="5"/>
  <c r="D11" i="5"/>
  <c r="E11" i="5"/>
  <c r="B11" i="5"/>
  <c r="KC78" i="4" l="1"/>
  <c r="HG54" i="4"/>
  <c r="HG32" i="4"/>
  <c r="KU32" i="4"/>
  <c r="FH78" i="4"/>
  <c r="DS54" i="4"/>
  <c r="DS32" i="4"/>
  <c r="AN78" i="4"/>
  <c r="AE54" i="4"/>
  <c r="AE32" i="4"/>
  <c r="KU54" i="4"/>
  <c r="KF54" i="4"/>
  <c r="KF32" i="4"/>
  <c r="JJ78" i="4"/>
  <c r="GR54" i="4"/>
  <c r="GR32" i="4"/>
  <c r="EO78" i="4"/>
  <c r="DD32" i="4"/>
  <c r="DD54" i="4"/>
  <c r="U78" i="4"/>
  <c r="P54" i="4"/>
  <c r="P32" i="4"/>
  <c r="BZ78" i="4"/>
  <c r="BI54" i="4"/>
  <c r="BI32" i="4"/>
  <c r="EW54" i="4"/>
  <c r="LY54" i="4"/>
  <c r="LY32" i="4"/>
  <c r="LO78" i="4"/>
  <c r="IK54" i="4"/>
  <c r="IK32" i="4"/>
  <c r="GT78" i="4"/>
  <c r="EW32" i="4"/>
  <c r="GA78" i="4"/>
  <c r="EH54" i="4"/>
  <c r="EH32" i="4"/>
  <c r="BG78" i="4"/>
  <c r="AT54" i="4"/>
  <c r="AT32" i="4"/>
  <c r="LJ54" i="4"/>
  <c r="LJ32" i="4"/>
  <c r="HV54" i="4"/>
  <c r="KV78" i="4"/>
  <c r="HV32" i="4"/>
</calcChain>
</file>

<file path=xl/sharedStrings.xml><?xml version="1.0" encoding="utf-8"?>
<sst xmlns="http://schemas.openxmlformats.org/spreadsheetml/2006/main" count="332" uniqueCount="149">
  <si>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</si>
  <si>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</si>
  <si>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</si>
  <si>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</si>
  <si>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</si>
  <si>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</si>
  <si>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</si>
  <si>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</si>
  <si>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</si>
  <si>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</si>
  <si>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</si>
  <si>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</si>
  <si>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</si>
  <si>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</si>
  <si>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</si>
  <si>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</si>
  <si>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</si>
  <si>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</si>
  <si>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</si>
  <si>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</si>
  <si>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</si>
  <si>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</si>
  <si>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</si>
  <si>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</si>
  <si>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</si>
  <si>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</si>
  <si>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</si>
  <si>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</si>
  <si>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</si>
  <si>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</si>
  <si>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</si>
  <si>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</si>
  <si>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</si>
  <si>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</si>
  <si>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</si>
  <si>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</si>
  <si>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</si>
  <si>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</si>
  <si>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</si>
  <si>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</si>
  <si>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</si>
  <si>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</si>
  <si>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</si>
  <si>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</si>
  <si>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</si>
  <si>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</si>
  <si>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</si>
  <si>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</si>
  <si>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</si>
  <si>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</si>
  <si>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</si>
  <si>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</si>
  <si>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</si>
  <si>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</si>
  <si>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</si>
  <si>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</si>
  <si>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</si>
  <si>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</si>
  <si>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</si>
  <si>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</si>
  <si>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</si>
  <si>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</si>
  <si>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</si>
  <si>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</si>
  <si>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</si>
  <si>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</si>
  <si>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</si>
  <si>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</si>
  <si>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</si>
  <si>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</si>
  <si>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</si>
  <si>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</si>
  <si>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</si>
  <si>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</si>
  <si>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</si>
  <si>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</si>
  <si>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</si>
  <si>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</si>
  <si>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</si>
  <si>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</si>
  <si>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</si>
  <si>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</si>
  <si>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</si>
  <si>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</si>
  <si>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</si>
  <si>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</si>
  <si>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</si>
  <si>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</si>
  <si>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</si>
  <si>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</si>
  <si>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</si>
  <si>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</si>
  <si>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</si>
  <si>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</si>
  <si>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</si>
  <si>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</si>
  <si>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</si>
  <si>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</si>
  <si>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</si>
  <si>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</si>
  <si>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</si>
  <si>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</si>
  <si>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</si>
  <si>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</si>
  <si>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</si>
  <si>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</si>
  <si>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</si>
  <si>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</si>
  <si>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</si>
  <si>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</si>
  <si>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</si>
  <si>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</si>
  <si>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</si>
  <si>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</si>
  <si>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</si>
  <si>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</si>
  <si>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</si>
  <si>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</si>
  <si>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</si>
  <si>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</si>
  <si>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</si>
  <si>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</si>
  <si>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</si>
  <si>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</si>
  <si>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</si>
  <si>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</si>
  <si>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</si>
  <si>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</si>
  <si>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</si>
  <si>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富山県リハビリテーション病院・こども支援センター</t>
  </si>
  <si>
    <t>当然財務</t>
  </si>
  <si>
    <t>病院事業</t>
  </si>
  <si>
    <t>一般病院</t>
  </si>
  <si>
    <t>200床以上～300床未満</t>
  </si>
  <si>
    <t>非設置</t>
  </si>
  <si>
    <t>指定管理者(利用料金制)</t>
  </si>
  <si>
    <t>-</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</si>
  <si>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</si>
  <si>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</si>
  <si>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</si>
  <si>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</si>
  <si>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</si>
  <si>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</si>
  <si>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</si>
  <si>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</si>
  <si>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①の経常収支比率は、H27から逓減しており、100%未満であるものの、概ね類似団体の平均水準となっている。
　②の医業収支比率は、H28からH29にかけて上昇し、類似団体の平均値を上回っている。
　③の累積欠損金比率は、H27に新病院を開業し、主にH28から発生した減価償却による赤字に伴うものである。
　④の病床利用率は、類似団体の平均値を大きく上回っている。
　⑤の入院患者1人1日当たり収益は、当院においては回復期病棟が多数を占めているため、類似団体の平均値を下回っている。
　⑥の外来患者1人1日当たり収益は、当院が高度・急性期医療を提供していないことにより、類似団体の平均値を下回っている。
　⑦の職員給与費対医業収益比率は、H28からH29にかけては微減であったが、</t>
    </r>
    <r>
      <rPr>
        <sz val="9"/>
        <rFont val="ＭＳ ゴシック"/>
        <family val="3"/>
        <charset val="128"/>
      </rPr>
      <t>H27からH28にかけて上昇しているのは、H28年１月開院であることから、H27の数値に賞与が含まれていないためである。</t>
    </r>
    <r>
      <rPr>
        <sz val="9"/>
        <color theme="1"/>
        <rFont val="ＭＳ ゴシック"/>
        <family val="3"/>
        <charset val="128"/>
      </rPr>
      <t xml:space="preserve">
　⑧の材料費対医業収益比率は、当院が回復期病棟が多数を占めているため、類似団体の平均値を下回っている。
</t>
    </r>
    <rPh sb="16" eb="18">
      <t>テイゲン</t>
    </rPh>
    <rPh sb="36" eb="37">
      <t>オオム</t>
    </rPh>
    <rPh sb="38" eb="40">
      <t>ルイジ</t>
    </rPh>
    <rPh sb="40" eb="42">
      <t>ダンタイ</t>
    </rPh>
    <rPh sb="43" eb="45">
      <t>ヘイキン</t>
    </rPh>
    <rPh sb="45" eb="47">
      <t>スイジュン</t>
    </rPh>
    <rPh sb="78" eb="80">
      <t>ジョウショウ</t>
    </rPh>
    <rPh sb="82" eb="84">
      <t>ルイジ</t>
    </rPh>
    <rPh sb="84" eb="86">
      <t>ダンタイ</t>
    </rPh>
    <rPh sb="87" eb="89">
      <t>ヘイキン</t>
    </rPh>
    <rPh sb="89" eb="90">
      <t>チ</t>
    </rPh>
    <rPh sb="91" eb="93">
      <t>ウワマワ</t>
    </rPh>
    <rPh sb="201" eb="203">
      <t>トウイン</t>
    </rPh>
    <rPh sb="208" eb="210">
      <t>カイフク</t>
    </rPh>
    <rPh sb="210" eb="211">
      <t>キ</t>
    </rPh>
    <rPh sb="211" eb="213">
      <t>ビョウトウ</t>
    </rPh>
    <rPh sb="214" eb="216">
      <t>タスウ</t>
    </rPh>
    <rPh sb="217" eb="218">
      <t>シ</t>
    </rPh>
    <rPh sb="332" eb="334">
      <t>ビゲン</t>
    </rPh>
    <rPh sb="445" eb="447">
      <t>シタマワ</t>
    </rPh>
    <phoneticPr fontId="19"/>
  </si>
  <si>
    <t>　S59に開業した旧病院の施設・設備の老朽化に伴い、隣接する高志学園及び高志通園センターと一体的に再編整備することとなり、H28.1に新病院を開業するなど、計画的な建設改良を実施してきている。
　今後、減価償却費の発生により、当面は赤字となり、累積欠損金が増加することが見込まれるが、一般会計からの補助金を原資とした企業債の償還が進むことで、減価償却に伴う赤字額は年々減少する見込みである。</t>
    <rPh sb="5" eb="7">
      <t>カイギョウ</t>
    </rPh>
    <rPh sb="9" eb="12">
      <t>キュウビョウイン</t>
    </rPh>
    <rPh sb="13" eb="15">
      <t>シセツ</t>
    </rPh>
    <rPh sb="16" eb="18">
      <t>セツビ</t>
    </rPh>
    <rPh sb="19" eb="22">
      <t>ロウキュウカ</t>
    </rPh>
    <rPh sb="23" eb="24">
      <t>トモナ</t>
    </rPh>
    <rPh sb="26" eb="28">
      <t>リンセツ</t>
    </rPh>
    <rPh sb="30" eb="32">
      <t>コシ</t>
    </rPh>
    <rPh sb="32" eb="34">
      <t>ガクエン</t>
    </rPh>
    <rPh sb="34" eb="35">
      <t>オヨ</t>
    </rPh>
    <rPh sb="36" eb="38">
      <t>コシ</t>
    </rPh>
    <rPh sb="38" eb="40">
      <t>ツウエン</t>
    </rPh>
    <rPh sb="45" eb="48">
      <t>イッタイテキ</t>
    </rPh>
    <rPh sb="49" eb="51">
      <t>サイヘン</t>
    </rPh>
    <rPh sb="51" eb="53">
      <t>セイビ</t>
    </rPh>
    <rPh sb="67" eb="70">
      <t>シンビョウイン</t>
    </rPh>
    <rPh sb="71" eb="73">
      <t>カイギョウ</t>
    </rPh>
    <rPh sb="78" eb="81">
      <t>ケイカクテキ</t>
    </rPh>
    <rPh sb="82" eb="84">
      <t>ケンセツ</t>
    </rPh>
    <rPh sb="84" eb="86">
      <t>カイリョウ</t>
    </rPh>
    <rPh sb="87" eb="89">
      <t>ジッシ</t>
    </rPh>
    <rPh sb="98" eb="100">
      <t>コンゴ</t>
    </rPh>
    <rPh sb="101" eb="103">
      <t>ゲンカ</t>
    </rPh>
    <rPh sb="103" eb="105">
      <t>ショウキャク</t>
    </rPh>
    <rPh sb="105" eb="106">
      <t>ヒ</t>
    </rPh>
    <rPh sb="107" eb="109">
      <t>ハッセイ</t>
    </rPh>
    <rPh sb="113" eb="115">
      <t>トウメン</t>
    </rPh>
    <rPh sb="116" eb="118">
      <t>アカジ</t>
    </rPh>
    <rPh sb="122" eb="124">
      <t>ルイセキ</t>
    </rPh>
    <rPh sb="124" eb="127">
      <t>ケッソンキン</t>
    </rPh>
    <rPh sb="128" eb="130">
      <t>ゾウカ</t>
    </rPh>
    <rPh sb="135" eb="137">
      <t>ミコ</t>
    </rPh>
    <rPh sb="142" eb="144">
      <t>イッパン</t>
    </rPh>
    <rPh sb="144" eb="146">
      <t>カイケイ</t>
    </rPh>
    <rPh sb="149" eb="152">
      <t>ホジョキン</t>
    </rPh>
    <rPh sb="153" eb="155">
      <t>ゲンシ</t>
    </rPh>
    <rPh sb="158" eb="160">
      <t>キギョウ</t>
    </rPh>
    <rPh sb="160" eb="161">
      <t>サイ</t>
    </rPh>
    <rPh sb="162" eb="164">
      <t>ショウカン</t>
    </rPh>
    <rPh sb="165" eb="166">
      <t>スス</t>
    </rPh>
    <rPh sb="171" eb="173">
      <t>ゲンカ</t>
    </rPh>
    <rPh sb="173" eb="175">
      <t>ショウキャク</t>
    </rPh>
    <rPh sb="176" eb="177">
      <t>トモナ</t>
    </rPh>
    <rPh sb="178" eb="180">
      <t>アカジ</t>
    </rPh>
    <rPh sb="180" eb="181">
      <t>ガク</t>
    </rPh>
    <rPh sb="182" eb="184">
      <t>ネンネン</t>
    </rPh>
    <rPh sb="184" eb="186">
      <t>ゲンショウ</t>
    </rPh>
    <rPh sb="188" eb="190">
      <t>ミコ</t>
    </rPh>
    <phoneticPr fontId="19"/>
  </si>
  <si>
    <t>　県内唯一の公立リハビリテーション専門病院として、ロボットリハビリなど高度・専門的なリハビリテーション医療を提供するとともに、その取組みの成果を他の医療機関や社会福祉施設等へ広く情報提供するなど、県全体のリハビリテーション医療の向上を担っている。
　また、平成13年に県の「富山県リハビリテーション支援センター」に指定され、地域において保健・医療・福祉の関係機関の連携を図り、適切なリハビリテーションが円滑に提供される体制を推進している。</t>
    <rPh sb="128" eb="130">
      <t>ヘイセイ</t>
    </rPh>
    <phoneticPr fontId="5"/>
  </si>
  <si>
    <t>　①有形固定資産減価償却率及び②器械備品減価償却率は、新病院開業がH28.1であり、翌年度から減価償却を開始したところであるため、類似団体の平均値を大きく下回っている。
　③1床あたり有形固定資産は、類似団体の平均値を上回っている。</t>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27" eb="30">
      <t>シンビョウイン</t>
    </rPh>
    <rPh sb="30" eb="32">
      <t>カイギョウ</t>
    </rPh>
    <rPh sb="44" eb="45">
      <t>ド</t>
    </rPh>
    <rPh sb="47" eb="49">
      <t>ゲンカ</t>
    </rPh>
    <rPh sb="49" eb="51">
      <t>ショウキャク</t>
    </rPh>
    <rPh sb="52" eb="54">
      <t>カイシ</t>
    </rPh>
    <rPh sb="65" eb="67">
      <t>ルイジ</t>
    </rPh>
    <rPh sb="67" eb="69">
      <t>ダンタイ</t>
    </rPh>
    <rPh sb="70" eb="73">
      <t>ヘイキンチ</t>
    </rPh>
    <rPh sb="74" eb="75">
      <t>オオ</t>
    </rPh>
    <rPh sb="77" eb="79">
      <t>シタマワ</t>
    </rPh>
    <rPh sb="88" eb="89">
      <t>ユカ</t>
    </rPh>
    <rPh sb="92" eb="94">
      <t>ユウケイ</t>
    </rPh>
    <rPh sb="94" eb="96">
      <t>コテイ</t>
    </rPh>
    <rPh sb="96" eb="98">
      <t>シサン</t>
    </rPh>
    <rPh sb="100" eb="102">
      <t>ルイジ</t>
    </rPh>
    <rPh sb="102" eb="104">
      <t>ダンタイ</t>
    </rPh>
    <rPh sb="105" eb="108">
      <t>ヘイキンチ</t>
    </rPh>
    <rPh sb="109" eb="111">
      <t>ウワマワ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</si>
</sst>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3" applyFont="1" applyFill="1" applyBorder="1" applyAlignment="1" applyProtection="1">
      <alignment horizontal="left" vertical="top" wrapText="1"/>
      <protection locked="0"/>
    </xf>
    <xf numFmtId="0" fontId="11" fillId="0" borderId="0" xfId="3" applyFont="1" applyFill="1" applyBorder="1" applyAlignment="1" applyProtection="1">
      <alignment horizontal="left" vertical="top" wrapText="1"/>
      <protection locked="0"/>
    </xf>
    <xf numFmtId="0" fontId="11" fillId="0" borderId="9" xfId="3" applyFont="1" applyFill="1" applyBorder="1" applyAlignment="1" applyProtection="1">
      <alignment horizontal="left" vertical="top" wrapText="1"/>
      <protection locked="0"/>
    </xf>
    <xf numFmtId="0" fontId="11" fillId="0" borderId="10" xfId="3" applyFont="1" applyFill="1" applyBorder="1" applyAlignment="1" applyProtection="1">
      <alignment horizontal="left" vertical="top" wrapText="1"/>
      <protection locked="0"/>
    </xf>
    <xf numFmtId="0" fontId="11" fillId="0" borderId="1" xfId="3" applyFont="1" applyFill="1" applyBorder="1" applyAlignment="1" applyProtection="1">
      <alignment horizontal="left" vertical="top" wrapText="1"/>
      <protection locked="0"/>
    </xf>
    <xf numFmtId="0" fontId="11" fillId="0" borderId="11" xfId="3"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88.7</c:v>
                </c:pt>
                <c:pt idx="3">
                  <c:v>89.6</c:v>
                </c:pt>
                <c:pt idx="4">
                  <c:v>90.2</c:v>
                </c:pt>
              </c:numCache>
            </c:numRef>
          </c:val>
          <c:extLst xmlns:c16r2="http://schemas.microsoft.com/office/drawing/2015/06/chart">
            <c:ext xmlns:c16="http://schemas.microsoft.com/office/drawing/2014/chart" uri="{C3380CC4-5D6E-409C-BE32-E72D297353CC}">
              <c16:uniqueId val="{00000000-BED8-4540-B471-1AD59F3EC8D6}"/>
            </c:ext>
          </c:extLst>
        </c:ser>
        <c:dLbls>
          <c:showLegendKey val="0"/>
          <c:showVal val="0"/>
          <c:showCatName val="0"/>
          <c:showSerName val="0"/>
          <c:showPercent val="0"/>
          <c:showBubbleSize val="0"/>
        </c:dLbls>
        <c:gapWidth val="150"/>
        <c:axId val="218320752"/>
        <c:axId val="21832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BED8-4540-B471-1AD59F3EC8D6}"/>
            </c:ext>
          </c:extLst>
        </c:ser>
        <c:dLbls>
          <c:showLegendKey val="0"/>
          <c:showVal val="0"/>
          <c:showCatName val="0"/>
          <c:showSerName val="0"/>
          <c:showPercent val="0"/>
          <c:showBubbleSize val="0"/>
        </c:dLbls>
        <c:marker val="1"/>
        <c:smooth val="0"/>
        <c:axId val="218320752"/>
        <c:axId val="218320360"/>
      </c:lineChart>
      <c:dateAx>
        <c:axId val="218320752"/>
        <c:scaling>
          <c:orientation val="minMax"/>
        </c:scaling>
        <c:delete val="1"/>
        <c:axPos val="b"/>
        <c:numFmt formatCode="ge" sourceLinked="1"/>
        <c:majorTickMark val="none"/>
        <c:minorTickMark val="none"/>
        <c:tickLblPos val="none"/>
        <c:crossAx val="218320360"/>
        <c:crosses val="autoZero"/>
        <c:auto val="1"/>
        <c:lblOffset val="100"/>
        <c:baseTimeUnit val="years"/>
      </c:dateAx>
      <c:valAx>
        <c:axId val="21832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32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10221</c:v>
                </c:pt>
                <c:pt idx="3">
                  <c:v>10485</c:v>
                </c:pt>
                <c:pt idx="4">
                  <c:v>10055</c:v>
                </c:pt>
              </c:numCache>
            </c:numRef>
          </c:val>
          <c:extLst xmlns:c16r2="http://schemas.microsoft.com/office/drawing/2015/06/chart">
            <c:ext xmlns:c16="http://schemas.microsoft.com/office/drawing/2014/chart" uri="{C3380CC4-5D6E-409C-BE32-E72D297353CC}">
              <c16:uniqueId val="{00000000-F3B9-4D98-B254-F5CA673A4A82}"/>
            </c:ext>
          </c:extLst>
        </c:ser>
        <c:dLbls>
          <c:showLegendKey val="0"/>
          <c:showVal val="0"/>
          <c:showCatName val="0"/>
          <c:showSerName val="0"/>
          <c:showPercent val="0"/>
          <c:showBubbleSize val="0"/>
        </c:dLbls>
        <c:gapWidth val="150"/>
        <c:axId val="221967984"/>
        <c:axId val="22196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F3B9-4D98-B254-F5CA673A4A82}"/>
            </c:ext>
          </c:extLst>
        </c:ser>
        <c:dLbls>
          <c:showLegendKey val="0"/>
          <c:showVal val="0"/>
          <c:showCatName val="0"/>
          <c:showSerName val="0"/>
          <c:showPercent val="0"/>
          <c:showBubbleSize val="0"/>
        </c:dLbls>
        <c:marker val="1"/>
        <c:smooth val="0"/>
        <c:axId val="221967984"/>
        <c:axId val="221968376"/>
      </c:lineChart>
      <c:dateAx>
        <c:axId val="221967984"/>
        <c:scaling>
          <c:orientation val="minMax"/>
        </c:scaling>
        <c:delete val="1"/>
        <c:axPos val="b"/>
        <c:numFmt formatCode="ge" sourceLinked="1"/>
        <c:majorTickMark val="none"/>
        <c:minorTickMark val="none"/>
        <c:tickLblPos val="none"/>
        <c:crossAx val="221968376"/>
        <c:crosses val="autoZero"/>
        <c:auto val="1"/>
        <c:lblOffset val="100"/>
        <c:baseTimeUnit val="years"/>
      </c:dateAx>
      <c:valAx>
        <c:axId val="221968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96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31666</c:v>
                </c:pt>
                <c:pt idx="3">
                  <c:v>33056</c:v>
                </c:pt>
                <c:pt idx="4">
                  <c:v>33421</c:v>
                </c:pt>
              </c:numCache>
            </c:numRef>
          </c:val>
          <c:extLst xmlns:c16r2="http://schemas.microsoft.com/office/drawing/2015/06/chart">
            <c:ext xmlns:c16="http://schemas.microsoft.com/office/drawing/2014/chart" uri="{C3380CC4-5D6E-409C-BE32-E72D297353CC}">
              <c16:uniqueId val="{00000000-678C-4ED8-AF73-489408C9DFA1}"/>
            </c:ext>
          </c:extLst>
        </c:ser>
        <c:dLbls>
          <c:showLegendKey val="0"/>
          <c:showVal val="0"/>
          <c:showCatName val="0"/>
          <c:showSerName val="0"/>
          <c:showPercent val="0"/>
          <c:showBubbleSize val="0"/>
        </c:dLbls>
        <c:gapWidth val="150"/>
        <c:axId val="221969160"/>
        <c:axId val="22196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678C-4ED8-AF73-489408C9DFA1}"/>
            </c:ext>
          </c:extLst>
        </c:ser>
        <c:dLbls>
          <c:showLegendKey val="0"/>
          <c:showVal val="0"/>
          <c:showCatName val="0"/>
          <c:showSerName val="0"/>
          <c:showPercent val="0"/>
          <c:showBubbleSize val="0"/>
        </c:dLbls>
        <c:marker val="1"/>
        <c:smooth val="0"/>
        <c:axId val="221969160"/>
        <c:axId val="221969552"/>
      </c:lineChart>
      <c:dateAx>
        <c:axId val="221969160"/>
        <c:scaling>
          <c:orientation val="minMax"/>
        </c:scaling>
        <c:delete val="1"/>
        <c:axPos val="b"/>
        <c:numFmt formatCode="ge" sourceLinked="1"/>
        <c:majorTickMark val="none"/>
        <c:minorTickMark val="none"/>
        <c:tickLblPos val="none"/>
        <c:crossAx val="221969552"/>
        <c:crosses val="autoZero"/>
        <c:auto val="1"/>
        <c:lblOffset val="100"/>
        <c:baseTimeUnit val="years"/>
      </c:dateAx>
      <c:valAx>
        <c:axId val="221969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96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0</c:v>
                </c:pt>
                <c:pt idx="3">
                  <c:v>0.7</c:v>
                </c:pt>
                <c:pt idx="4">
                  <c:v>8.3000000000000007</c:v>
                </c:pt>
              </c:numCache>
            </c:numRef>
          </c:val>
          <c:extLst xmlns:c16r2="http://schemas.microsoft.com/office/drawing/2015/06/chart">
            <c:ext xmlns:c16="http://schemas.microsoft.com/office/drawing/2014/chart" uri="{C3380CC4-5D6E-409C-BE32-E72D297353CC}">
              <c16:uniqueId val="{00000000-4F65-4505-A834-1EE133AC98F1}"/>
            </c:ext>
          </c:extLst>
        </c:ser>
        <c:dLbls>
          <c:showLegendKey val="0"/>
          <c:showVal val="0"/>
          <c:showCatName val="0"/>
          <c:showSerName val="0"/>
          <c:showPercent val="0"/>
          <c:showBubbleSize val="0"/>
        </c:dLbls>
        <c:gapWidth val="150"/>
        <c:axId val="220513712"/>
        <c:axId val="22051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4F65-4505-A834-1EE133AC98F1}"/>
            </c:ext>
          </c:extLst>
        </c:ser>
        <c:dLbls>
          <c:showLegendKey val="0"/>
          <c:showVal val="0"/>
          <c:showCatName val="0"/>
          <c:showSerName val="0"/>
          <c:showPercent val="0"/>
          <c:showBubbleSize val="0"/>
        </c:dLbls>
        <c:marker val="1"/>
        <c:smooth val="0"/>
        <c:axId val="220513712"/>
        <c:axId val="220514104"/>
      </c:lineChart>
      <c:dateAx>
        <c:axId val="220513712"/>
        <c:scaling>
          <c:orientation val="minMax"/>
        </c:scaling>
        <c:delete val="1"/>
        <c:axPos val="b"/>
        <c:numFmt formatCode="ge" sourceLinked="1"/>
        <c:majorTickMark val="none"/>
        <c:minorTickMark val="none"/>
        <c:tickLblPos val="none"/>
        <c:crossAx val="220514104"/>
        <c:crosses val="autoZero"/>
        <c:auto val="1"/>
        <c:lblOffset val="100"/>
        <c:baseTimeUnit val="years"/>
      </c:dateAx>
      <c:valAx>
        <c:axId val="220514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51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105.1</c:v>
                </c:pt>
                <c:pt idx="3">
                  <c:v>85</c:v>
                </c:pt>
                <c:pt idx="4">
                  <c:v>89</c:v>
                </c:pt>
              </c:numCache>
            </c:numRef>
          </c:val>
          <c:extLst xmlns:c16r2="http://schemas.microsoft.com/office/drawing/2015/06/chart">
            <c:ext xmlns:c16="http://schemas.microsoft.com/office/drawing/2014/chart" uri="{C3380CC4-5D6E-409C-BE32-E72D297353CC}">
              <c16:uniqueId val="{00000000-DA41-41CD-AB26-DA1472E084F2}"/>
            </c:ext>
          </c:extLst>
        </c:ser>
        <c:dLbls>
          <c:showLegendKey val="0"/>
          <c:showVal val="0"/>
          <c:showCatName val="0"/>
          <c:showSerName val="0"/>
          <c:showPercent val="0"/>
          <c:showBubbleSize val="0"/>
        </c:dLbls>
        <c:gapWidth val="150"/>
        <c:axId val="220514888"/>
        <c:axId val="22051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DA41-41CD-AB26-DA1472E084F2}"/>
            </c:ext>
          </c:extLst>
        </c:ser>
        <c:dLbls>
          <c:showLegendKey val="0"/>
          <c:showVal val="0"/>
          <c:showCatName val="0"/>
          <c:showSerName val="0"/>
          <c:showPercent val="0"/>
          <c:showBubbleSize val="0"/>
        </c:dLbls>
        <c:marker val="1"/>
        <c:smooth val="0"/>
        <c:axId val="220514888"/>
        <c:axId val="220515280"/>
      </c:lineChart>
      <c:dateAx>
        <c:axId val="220514888"/>
        <c:scaling>
          <c:orientation val="minMax"/>
        </c:scaling>
        <c:delete val="1"/>
        <c:axPos val="b"/>
        <c:numFmt formatCode="ge" sourceLinked="1"/>
        <c:majorTickMark val="none"/>
        <c:minorTickMark val="none"/>
        <c:tickLblPos val="none"/>
        <c:crossAx val="220515280"/>
        <c:crosses val="autoZero"/>
        <c:auto val="1"/>
        <c:lblOffset val="100"/>
        <c:baseTimeUnit val="years"/>
      </c:dateAx>
      <c:valAx>
        <c:axId val="22051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51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107.8</c:v>
                </c:pt>
                <c:pt idx="3">
                  <c:v>97.9</c:v>
                </c:pt>
                <c:pt idx="4">
                  <c:v>96.8</c:v>
                </c:pt>
              </c:numCache>
            </c:numRef>
          </c:val>
          <c:extLst xmlns:c16r2="http://schemas.microsoft.com/office/drawing/2015/06/chart">
            <c:ext xmlns:c16="http://schemas.microsoft.com/office/drawing/2014/chart" uri="{C3380CC4-5D6E-409C-BE32-E72D297353CC}">
              <c16:uniqueId val="{00000000-938F-415C-8CD8-D9C4CB49C1B7}"/>
            </c:ext>
          </c:extLst>
        </c:ser>
        <c:dLbls>
          <c:showLegendKey val="0"/>
          <c:showVal val="0"/>
          <c:showCatName val="0"/>
          <c:showSerName val="0"/>
          <c:showPercent val="0"/>
          <c:showBubbleSize val="0"/>
        </c:dLbls>
        <c:gapWidth val="150"/>
        <c:axId val="220516064"/>
        <c:axId val="22051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938F-415C-8CD8-D9C4CB49C1B7}"/>
            </c:ext>
          </c:extLst>
        </c:ser>
        <c:dLbls>
          <c:showLegendKey val="0"/>
          <c:showVal val="0"/>
          <c:showCatName val="0"/>
          <c:showSerName val="0"/>
          <c:showPercent val="0"/>
          <c:showBubbleSize val="0"/>
        </c:dLbls>
        <c:marker val="1"/>
        <c:smooth val="0"/>
        <c:axId val="220516064"/>
        <c:axId val="220516456"/>
      </c:lineChart>
      <c:dateAx>
        <c:axId val="220516064"/>
        <c:scaling>
          <c:orientation val="minMax"/>
        </c:scaling>
        <c:delete val="1"/>
        <c:axPos val="b"/>
        <c:numFmt formatCode="ge" sourceLinked="1"/>
        <c:majorTickMark val="none"/>
        <c:minorTickMark val="none"/>
        <c:tickLblPos val="none"/>
        <c:crossAx val="220516456"/>
        <c:crosses val="autoZero"/>
        <c:auto val="1"/>
        <c:lblOffset val="100"/>
        <c:baseTimeUnit val="years"/>
      </c:dateAx>
      <c:valAx>
        <c:axId val="22051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051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0</c:v>
                </c:pt>
                <c:pt idx="3">
                  <c:v>3.5</c:v>
                </c:pt>
                <c:pt idx="4">
                  <c:v>6.6</c:v>
                </c:pt>
              </c:numCache>
            </c:numRef>
          </c:val>
          <c:extLst xmlns:c16r2="http://schemas.microsoft.com/office/drawing/2015/06/chart">
            <c:ext xmlns:c16="http://schemas.microsoft.com/office/drawing/2014/chart" uri="{C3380CC4-5D6E-409C-BE32-E72D297353CC}">
              <c16:uniqueId val="{00000000-F19A-422E-BD40-F0F047444009}"/>
            </c:ext>
          </c:extLst>
        </c:ser>
        <c:dLbls>
          <c:showLegendKey val="0"/>
          <c:showVal val="0"/>
          <c:showCatName val="0"/>
          <c:showSerName val="0"/>
          <c:showPercent val="0"/>
          <c:showBubbleSize val="0"/>
        </c:dLbls>
        <c:gapWidth val="150"/>
        <c:axId val="221849440"/>
        <c:axId val="22184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F19A-422E-BD40-F0F047444009}"/>
            </c:ext>
          </c:extLst>
        </c:ser>
        <c:dLbls>
          <c:showLegendKey val="0"/>
          <c:showVal val="0"/>
          <c:showCatName val="0"/>
          <c:showSerName val="0"/>
          <c:showPercent val="0"/>
          <c:showBubbleSize val="0"/>
        </c:dLbls>
        <c:marker val="1"/>
        <c:smooth val="0"/>
        <c:axId val="221849440"/>
        <c:axId val="221849832"/>
      </c:lineChart>
      <c:dateAx>
        <c:axId val="221849440"/>
        <c:scaling>
          <c:orientation val="minMax"/>
        </c:scaling>
        <c:delete val="1"/>
        <c:axPos val="b"/>
        <c:numFmt formatCode="ge" sourceLinked="1"/>
        <c:majorTickMark val="none"/>
        <c:minorTickMark val="none"/>
        <c:tickLblPos val="none"/>
        <c:crossAx val="221849832"/>
        <c:crosses val="autoZero"/>
        <c:auto val="1"/>
        <c:lblOffset val="100"/>
        <c:baseTimeUnit val="years"/>
      </c:dateAx>
      <c:valAx>
        <c:axId val="22184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84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0</c:v>
                </c:pt>
                <c:pt idx="3">
                  <c:v>15.7</c:v>
                </c:pt>
                <c:pt idx="4">
                  <c:v>30.7</c:v>
                </c:pt>
              </c:numCache>
            </c:numRef>
          </c:val>
          <c:extLst xmlns:c16r2="http://schemas.microsoft.com/office/drawing/2015/06/chart">
            <c:ext xmlns:c16="http://schemas.microsoft.com/office/drawing/2014/chart" uri="{C3380CC4-5D6E-409C-BE32-E72D297353CC}">
              <c16:uniqueId val="{00000000-8A84-403E-8548-0FDC71CF4C1F}"/>
            </c:ext>
          </c:extLst>
        </c:ser>
        <c:dLbls>
          <c:showLegendKey val="0"/>
          <c:showVal val="0"/>
          <c:showCatName val="0"/>
          <c:showSerName val="0"/>
          <c:showPercent val="0"/>
          <c:showBubbleSize val="0"/>
        </c:dLbls>
        <c:gapWidth val="150"/>
        <c:axId val="221850616"/>
        <c:axId val="22185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8A84-403E-8548-0FDC71CF4C1F}"/>
            </c:ext>
          </c:extLst>
        </c:ser>
        <c:dLbls>
          <c:showLegendKey val="0"/>
          <c:showVal val="0"/>
          <c:showCatName val="0"/>
          <c:showSerName val="0"/>
          <c:showPercent val="0"/>
          <c:showBubbleSize val="0"/>
        </c:dLbls>
        <c:marker val="1"/>
        <c:smooth val="0"/>
        <c:axId val="221850616"/>
        <c:axId val="221851008"/>
      </c:lineChart>
      <c:dateAx>
        <c:axId val="221850616"/>
        <c:scaling>
          <c:orientation val="minMax"/>
        </c:scaling>
        <c:delete val="1"/>
        <c:axPos val="b"/>
        <c:numFmt formatCode="ge" sourceLinked="1"/>
        <c:majorTickMark val="none"/>
        <c:minorTickMark val="none"/>
        <c:tickLblPos val="none"/>
        <c:crossAx val="221851008"/>
        <c:crosses val="autoZero"/>
        <c:auto val="1"/>
        <c:lblOffset val="100"/>
        <c:baseTimeUnit val="years"/>
      </c:dateAx>
      <c:valAx>
        <c:axId val="22185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85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46738282</c:v>
                </c:pt>
                <c:pt idx="3">
                  <c:v>47161064</c:v>
                </c:pt>
                <c:pt idx="4">
                  <c:v>50707842</c:v>
                </c:pt>
              </c:numCache>
            </c:numRef>
          </c:val>
          <c:extLst xmlns:c16r2="http://schemas.microsoft.com/office/drawing/2015/06/chart">
            <c:ext xmlns:c16="http://schemas.microsoft.com/office/drawing/2014/chart" uri="{C3380CC4-5D6E-409C-BE32-E72D297353CC}">
              <c16:uniqueId val="{00000000-78A3-4F69-9E13-962FFEF55AA2}"/>
            </c:ext>
          </c:extLst>
        </c:ser>
        <c:dLbls>
          <c:showLegendKey val="0"/>
          <c:showVal val="0"/>
          <c:showCatName val="0"/>
          <c:showSerName val="0"/>
          <c:showPercent val="0"/>
          <c:showBubbleSize val="0"/>
        </c:dLbls>
        <c:gapWidth val="150"/>
        <c:axId val="221848656"/>
        <c:axId val="22184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78A3-4F69-9E13-962FFEF55AA2}"/>
            </c:ext>
          </c:extLst>
        </c:ser>
        <c:dLbls>
          <c:showLegendKey val="0"/>
          <c:showVal val="0"/>
          <c:showCatName val="0"/>
          <c:showSerName val="0"/>
          <c:showPercent val="0"/>
          <c:showBubbleSize val="0"/>
        </c:dLbls>
        <c:marker val="1"/>
        <c:smooth val="0"/>
        <c:axId val="221848656"/>
        <c:axId val="221848264"/>
      </c:lineChart>
      <c:dateAx>
        <c:axId val="221848656"/>
        <c:scaling>
          <c:orientation val="minMax"/>
        </c:scaling>
        <c:delete val="1"/>
        <c:axPos val="b"/>
        <c:numFmt formatCode="ge" sourceLinked="1"/>
        <c:majorTickMark val="none"/>
        <c:minorTickMark val="none"/>
        <c:tickLblPos val="none"/>
        <c:crossAx val="221848264"/>
        <c:crosses val="autoZero"/>
        <c:auto val="1"/>
        <c:lblOffset val="100"/>
        <c:baseTimeUnit val="years"/>
      </c:dateAx>
      <c:valAx>
        <c:axId val="221848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84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13.9</c:v>
                </c:pt>
                <c:pt idx="3">
                  <c:v>14.8</c:v>
                </c:pt>
                <c:pt idx="4">
                  <c:v>14</c:v>
                </c:pt>
              </c:numCache>
            </c:numRef>
          </c:val>
          <c:extLst xmlns:c16r2="http://schemas.microsoft.com/office/drawing/2015/06/chart">
            <c:ext xmlns:c16="http://schemas.microsoft.com/office/drawing/2014/chart" uri="{C3380CC4-5D6E-409C-BE32-E72D297353CC}">
              <c16:uniqueId val="{00000000-D43B-4886-A123-9F8A05BC1901}"/>
            </c:ext>
          </c:extLst>
        </c:ser>
        <c:dLbls>
          <c:showLegendKey val="0"/>
          <c:showVal val="0"/>
          <c:showCatName val="0"/>
          <c:showSerName val="0"/>
          <c:showPercent val="0"/>
          <c:showBubbleSize val="0"/>
        </c:dLbls>
        <c:gapWidth val="150"/>
        <c:axId val="221847480"/>
        <c:axId val="22196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D43B-4886-A123-9F8A05BC1901}"/>
            </c:ext>
          </c:extLst>
        </c:ser>
        <c:dLbls>
          <c:showLegendKey val="0"/>
          <c:showVal val="0"/>
          <c:showCatName val="0"/>
          <c:showSerName val="0"/>
          <c:showPercent val="0"/>
          <c:showBubbleSize val="0"/>
        </c:dLbls>
        <c:marker val="1"/>
        <c:smooth val="0"/>
        <c:axId val="221847480"/>
        <c:axId val="221966416"/>
      </c:lineChart>
      <c:dateAx>
        <c:axId val="221847480"/>
        <c:scaling>
          <c:orientation val="minMax"/>
        </c:scaling>
        <c:delete val="1"/>
        <c:axPos val="b"/>
        <c:numFmt formatCode="ge" sourceLinked="1"/>
        <c:majorTickMark val="none"/>
        <c:minorTickMark val="none"/>
        <c:tickLblPos val="none"/>
        <c:crossAx val="221966416"/>
        <c:crosses val="autoZero"/>
        <c:auto val="1"/>
        <c:lblOffset val="100"/>
        <c:baseTimeUnit val="years"/>
      </c:dateAx>
      <c:valAx>
        <c:axId val="22196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84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54</c:v>
                </c:pt>
                <c:pt idx="3">
                  <c:v>69.3</c:v>
                </c:pt>
                <c:pt idx="4">
                  <c:v>68.5</c:v>
                </c:pt>
              </c:numCache>
            </c:numRef>
          </c:val>
          <c:extLst xmlns:c16r2="http://schemas.microsoft.com/office/drawing/2015/06/chart">
            <c:ext xmlns:c16="http://schemas.microsoft.com/office/drawing/2014/chart" uri="{C3380CC4-5D6E-409C-BE32-E72D297353CC}">
              <c16:uniqueId val="{00000000-8345-4F1F-BD2F-7B44C7417AF1}"/>
            </c:ext>
          </c:extLst>
        </c:ser>
        <c:dLbls>
          <c:showLegendKey val="0"/>
          <c:showVal val="0"/>
          <c:showCatName val="0"/>
          <c:showSerName val="0"/>
          <c:showPercent val="0"/>
          <c:showBubbleSize val="0"/>
        </c:dLbls>
        <c:gapWidth val="150"/>
        <c:axId val="221849048"/>
        <c:axId val="2219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8345-4F1F-BD2F-7B44C7417AF1}"/>
            </c:ext>
          </c:extLst>
        </c:ser>
        <c:dLbls>
          <c:showLegendKey val="0"/>
          <c:showVal val="0"/>
          <c:showCatName val="0"/>
          <c:showSerName val="0"/>
          <c:showPercent val="0"/>
          <c:showBubbleSize val="0"/>
        </c:dLbls>
        <c:marker val="1"/>
        <c:smooth val="0"/>
        <c:axId val="221849048"/>
        <c:axId val="221967200"/>
      </c:lineChart>
      <c:dateAx>
        <c:axId val="221849048"/>
        <c:scaling>
          <c:orientation val="minMax"/>
        </c:scaling>
        <c:delete val="1"/>
        <c:axPos val="b"/>
        <c:numFmt formatCode="ge" sourceLinked="1"/>
        <c:majorTickMark val="none"/>
        <c:minorTickMark val="none"/>
        <c:tickLblPos val="none"/>
        <c:crossAx val="221967200"/>
        <c:crosses val="autoZero"/>
        <c:auto val="1"/>
        <c:lblOffset val="100"/>
        <c:baseTimeUnit val="years"/>
      </c:dateAx>
      <c:valAx>
        <c:axId val="22196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84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6" sqref="NJ66:NX6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富山県　富山県リハビリテーション病院・こども支援センター</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200床以上～300床未満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202</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指定管理者(利用料金制)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14</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202</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1069512</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19191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１５：１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202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202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147</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145</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f>データ!AJ7</f>
        <v>107.8</v>
      </c>
      <c r="AU33" s="100"/>
      <c r="AV33" s="100"/>
      <c r="AW33" s="100"/>
      <c r="AX33" s="100"/>
      <c r="AY33" s="100"/>
      <c r="AZ33" s="100"/>
      <c r="BA33" s="100"/>
      <c r="BB33" s="100"/>
      <c r="BC33" s="100"/>
      <c r="BD33" s="100"/>
      <c r="BE33" s="100"/>
      <c r="BF33" s="100"/>
      <c r="BG33" s="100"/>
      <c r="BH33" s="101"/>
      <c r="BI33" s="99">
        <f>データ!AK7</f>
        <v>97.9</v>
      </c>
      <c r="BJ33" s="100"/>
      <c r="BK33" s="100"/>
      <c r="BL33" s="100"/>
      <c r="BM33" s="100"/>
      <c r="BN33" s="100"/>
      <c r="BO33" s="100"/>
      <c r="BP33" s="100"/>
      <c r="BQ33" s="100"/>
      <c r="BR33" s="100"/>
      <c r="BS33" s="100"/>
      <c r="BT33" s="100"/>
      <c r="BU33" s="100"/>
      <c r="BV33" s="100"/>
      <c r="BW33" s="101"/>
      <c r="BX33" s="99">
        <f>データ!AL7</f>
        <v>96.8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f>データ!AU7</f>
        <v>105.1</v>
      </c>
      <c r="EI33" s="100"/>
      <c r="EJ33" s="100"/>
      <c r="EK33" s="100"/>
      <c r="EL33" s="100"/>
      <c r="EM33" s="100"/>
      <c r="EN33" s="100"/>
      <c r="EO33" s="100"/>
      <c r="EP33" s="100"/>
      <c r="EQ33" s="100"/>
      <c r="ER33" s="100"/>
      <c r="ES33" s="100"/>
      <c r="ET33" s="100"/>
      <c r="EU33" s="100"/>
      <c r="EV33" s="101"/>
      <c r="EW33" s="99">
        <f>データ!AV7</f>
        <v>85</v>
      </c>
      <c r="EX33" s="100"/>
      <c r="EY33" s="100"/>
      <c r="EZ33" s="100"/>
      <c r="FA33" s="100"/>
      <c r="FB33" s="100"/>
      <c r="FC33" s="100"/>
      <c r="FD33" s="100"/>
      <c r="FE33" s="100"/>
      <c r="FF33" s="100"/>
      <c r="FG33" s="100"/>
      <c r="FH33" s="100"/>
      <c r="FI33" s="100"/>
      <c r="FJ33" s="100"/>
      <c r="FK33" s="101"/>
      <c r="FL33" s="99">
        <f>データ!AW7</f>
        <v>89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0.7</v>
      </c>
      <c r="IL33" s="100"/>
      <c r="IM33" s="100"/>
      <c r="IN33" s="100"/>
      <c r="IO33" s="100"/>
      <c r="IP33" s="100"/>
      <c r="IQ33" s="100"/>
      <c r="IR33" s="100"/>
      <c r="IS33" s="100"/>
      <c r="IT33" s="100"/>
      <c r="IU33" s="100"/>
      <c r="IV33" s="100"/>
      <c r="IW33" s="100"/>
      <c r="IX33" s="100"/>
      <c r="IY33" s="101"/>
      <c r="IZ33" s="99">
        <f>データ!BH7</f>
        <v>8.3000000000000007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f>データ!BQ7</f>
        <v>88.7</v>
      </c>
      <c r="LK33" s="100"/>
      <c r="LL33" s="100"/>
      <c r="LM33" s="100"/>
      <c r="LN33" s="100"/>
      <c r="LO33" s="100"/>
      <c r="LP33" s="100"/>
      <c r="LQ33" s="100"/>
      <c r="LR33" s="100"/>
      <c r="LS33" s="100"/>
      <c r="LT33" s="100"/>
      <c r="LU33" s="100"/>
      <c r="LV33" s="100"/>
      <c r="LW33" s="100"/>
      <c r="LX33" s="101"/>
      <c r="LY33" s="99">
        <f>データ!BR7</f>
        <v>89.6</v>
      </c>
      <c r="LZ33" s="100"/>
      <c r="MA33" s="100"/>
      <c r="MB33" s="100"/>
      <c r="MC33" s="100"/>
      <c r="MD33" s="100"/>
      <c r="ME33" s="100"/>
      <c r="MF33" s="100"/>
      <c r="MG33" s="100"/>
      <c r="MH33" s="100"/>
      <c r="MI33" s="100"/>
      <c r="MJ33" s="100"/>
      <c r="MK33" s="100"/>
      <c r="ML33" s="100"/>
      <c r="MM33" s="101"/>
      <c r="MN33" s="99">
        <f>データ!BS7</f>
        <v>90.2</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f>データ!CB7</f>
        <v>31666</v>
      </c>
      <c r="AU55" s="103"/>
      <c r="AV55" s="103"/>
      <c r="AW55" s="103"/>
      <c r="AX55" s="103"/>
      <c r="AY55" s="103"/>
      <c r="AZ55" s="103"/>
      <c r="BA55" s="103"/>
      <c r="BB55" s="103"/>
      <c r="BC55" s="103"/>
      <c r="BD55" s="103"/>
      <c r="BE55" s="103"/>
      <c r="BF55" s="103"/>
      <c r="BG55" s="103"/>
      <c r="BH55" s="104"/>
      <c r="BI55" s="102">
        <f>データ!CC7</f>
        <v>33056</v>
      </c>
      <c r="BJ55" s="103"/>
      <c r="BK55" s="103"/>
      <c r="BL55" s="103"/>
      <c r="BM55" s="103"/>
      <c r="BN55" s="103"/>
      <c r="BO55" s="103"/>
      <c r="BP55" s="103"/>
      <c r="BQ55" s="103"/>
      <c r="BR55" s="103"/>
      <c r="BS55" s="103"/>
      <c r="BT55" s="103"/>
      <c r="BU55" s="103"/>
      <c r="BV55" s="103"/>
      <c r="BW55" s="104"/>
      <c r="BX55" s="102">
        <f>データ!CD7</f>
        <v>33421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f>データ!CM7</f>
        <v>10221</v>
      </c>
      <c r="EI55" s="103"/>
      <c r="EJ55" s="103"/>
      <c r="EK55" s="103"/>
      <c r="EL55" s="103"/>
      <c r="EM55" s="103"/>
      <c r="EN55" s="103"/>
      <c r="EO55" s="103"/>
      <c r="EP55" s="103"/>
      <c r="EQ55" s="103"/>
      <c r="ER55" s="103"/>
      <c r="ES55" s="103"/>
      <c r="ET55" s="103"/>
      <c r="EU55" s="103"/>
      <c r="EV55" s="104"/>
      <c r="EW55" s="102">
        <f>データ!CN7</f>
        <v>10485</v>
      </c>
      <c r="EX55" s="103"/>
      <c r="EY55" s="103"/>
      <c r="EZ55" s="103"/>
      <c r="FA55" s="103"/>
      <c r="FB55" s="103"/>
      <c r="FC55" s="103"/>
      <c r="FD55" s="103"/>
      <c r="FE55" s="103"/>
      <c r="FF55" s="103"/>
      <c r="FG55" s="103"/>
      <c r="FH55" s="103"/>
      <c r="FI55" s="103"/>
      <c r="FJ55" s="103"/>
      <c r="FK55" s="104"/>
      <c r="FL55" s="102">
        <f>データ!CO7</f>
        <v>10055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f>データ!CX7</f>
        <v>54</v>
      </c>
      <c r="HW55" s="100"/>
      <c r="HX55" s="100"/>
      <c r="HY55" s="100"/>
      <c r="HZ55" s="100"/>
      <c r="IA55" s="100"/>
      <c r="IB55" s="100"/>
      <c r="IC55" s="100"/>
      <c r="ID55" s="100"/>
      <c r="IE55" s="100"/>
      <c r="IF55" s="100"/>
      <c r="IG55" s="100"/>
      <c r="IH55" s="100"/>
      <c r="II55" s="100"/>
      <c r="IJ55" s="101"/>
      <c r="IK55" s="99">
        <f>データ!CY7</f>
        <v>69.3</v>
      </c>
      <c r="IL55" s="100"/>
      <c r="IM55" s="100"/>
      <c r="IN55" s="100"/>
      <c r="IO55" s="100"/>
      <c r="IP55" s="100"/>
      <c r="IQ55" s="100"/>
      <c r="IR55" s="100"/>
      <c r="IS55" s="100"/>
      <c r="IT55" s="100"/>
      <c r="IU55" s="100"/>
      <c r="IV55" s="100"/>
      <c r="IW55" s="100"/>
      <c r="IX55" s="100"/>
      <c r="IY55" s="101"/>
      <c r="IZ55" s="99">
        <f>データ!CZ7</f>
        <v>68.5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f>データ!DI7</f>
        <v>13.9</v>
      </c>
      <c r="LK55" s="100"/>
      <c r="LL55" s="100"/>
      <c r="LM55" s="100"/>
      <c r="LN55" s="100"/>
      <c r="LO55" s="100"/>
      <c r="LP55" s="100"/>
      <c r="LQ55" s="100"/>
      <c r="LR55" s="100"/>
      <c r="LS55" s="100"/>
      <c r="LT55" s="100"/>
      <c r="LU55" s="100"/>
      <c r="LV55" s="100"/>
      <c r="LW55" s="100"/>
      <c r="LX55" s="101"/>
      <c r="LY55" s="99">
        <f>データ!DJ7</f>
        <v>14.8</v>
      </c>
      <c r="LZ55" s="100"/>
      <c r="MA55" s="100"/>
      <c r="MB55" s="100"/>
      <c r="MC55" s="100"/>
      <c r="MD55" s="100"/>
      <c r="ME55" s="100"/>
      <c r="MF55" s="100"/>
      <c r="MG55" s="100"/>
      <c r="MH55" s="100"/>
      <c r="MI55" s="100"/>
      <c r="MJ55" s="100"/>
      <c r="MK55" s="100"/>
      <c r="ML55" s="100"/>
      <c r="MM55" s="101"/>
      <c r="MN55" s="99">
        <f>データ!DK7</f>
        <v>14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f>データ!DT7</f>
        <v>0</v>
      </c>
      <c r="BH79" s="82"/>
      <c r="BI79" s="82"/>
      <c r="BJ79" s="82"/>
      <c r="BK79" s="82"/>
      <c r="BL79" s="82"/>
      <c r="BM79" s="82"/>
      <c r="BN79" s="82"/>
      <c r="BO79" s="82"/>
      <c r="BP79" s="82"/>
      <c r="BQ79" s="82"/>
      <c r="BR79" s="82"/>
      <c r="BS79" s="82"/>
      <c r="BT79" s="82"/>
      <c r="BU79" s="82"/>
      <c r="BV79" s="82"/>
      <c r="BW79" s="82"/>
      <c r="BX79" s="82"/>
      <c r="BY79" s="82"/>
      <c r="BZ79" s="82">
        <f>データ!DU7</f>
        <v>3.5</v>
      </c>
      <c r="CA79" s="82"/>
      <c r="CB79" s="82"/>
      <c r="CC79" s="82"/>
      <c r="CD79" s="82"/>
      <c r="CE79" s="82"/>
      <c r="CF79" s="82"/>
      <c r="CG79" s="82"/>
      <c r="CH79" s="82"/>
      <c r="CI79" s="82"/>
      <c r="CJ79" s="82"/>
      <c r="CK79" s="82"/>
      <c r="CL79" s="82"/>
      <c r="CM79" s="82"/>
      <c r="CN79" s="82"/>
      <c r="CO79" s="82"/>
      <c r="CP79" s="82"/>
      <c r="CQ79" s="82"/>
      <c r="CR79" s="82"/>
      <c r="CS79" s="82">
        <f>データ!DV7</f>
        <v>6.6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f>データ!EE7</f>
        <v>0</v>
      </c>
      <c r="GB79" s="82"/>
      <c r="GC79" s="82"/>
      <c r="GD79" s="82"/>
      <c r="GE79" s="82"/>
      <c r="GF79" s="82"/>
      <c r="GG79" s="82"/>
      <c r="GH79" s="82"/>
      <c r="GI79" s="82"/>
      <c r="GJ79" s="82"/>
      <c r="GK79" s="82"/>
      <c r="GL79" s="82"/>
      <c r="GM79" s="82"/>
      <c r="GN79" s="82"/>
      <c r="GO79" s="82"/>
      <c r="GP79" s="82"/>
      <c r="GQ79" s="82"/>
      <c r="GR79" s="82"/>
      <c r="GS79" s="82"/>
      <c r="GT79" s="82">
        <f>データ!EF7</f>
        <v>15.7</v>
      </c>
      <c r="GU79" s="82"/>
      <c r="GV79" s="82"/>
      <c r="GW79" s="82"/>
      <c r="GX79" s="82"/>
      <c r="GY79" s="82"/>
      <c r="GZ79" s="82"/>
      <c r="HA79" s="82"/>
      <c r="HB79" s="82"/>
      <c r="HC79" s="82"/>
      <c r="HD79" s="82"/>
      <c r="HE79" s="82"/>
      <c r="HF79" s="82"/>
      <c r="HG79" s="82"/>
      <c r="HH79" s="82"/>
      <c r="HI79" s="82"/>
      <c r="HJ79" s="82"/>
      <c r="HK79" s="82"/>
      <c r="HL79" s="82"/>
      <c r="HM79" s="82">
        <f>データ!EG7</f>
        <v>30.7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f>データ!EP7</f>
        <v>46738282</v>
      </c>
      <c r="KW79" s="78"/>
      <c r="KX79" s="78"/>
      <c r="KY79" s="78"/>
      <c r="KZ79" s="78"/>
      <c r="LA79" s="78"/>
      <c r="LB79" s="78"/>
      <c r="LC79" s="78"/>
      <c r="LD79" s="78"/>
      <c r="LE79" s="78"/>
      <c r="LF79" s="78"/>
      <c r="LG79" s="78"/>
      <c r="LH79" s="78"/>
      <c r="LI79" s="78"/>
      <c r="LJ79" s="78"/>
      <c r="LK79" s="78"/>
      <c r="LL79" s="78"/>
      <c r="LM79" s="78"/>
      <c r="LN79" s="78"/>
      <c r="LO79" s="78">
        <f>データ!EQ7</f>
        <v>47161064</v>
      </c>
      <c r="LP79" s="78"/>
      <c r="LQ79" s="78"/>
      <c r="LR79" s="78"/>
      <c r="LS79" s="78"/>
      <c r="LT79" s="78"/>
      <c r="LU79" s="78"/>
      <c r="LV79" s="78"/>
      <c r="LW79" s="78"/>
      <c r="LX79" s="78"/>
      <c r="LY79" s="78"/>
      <c r="LZ79" s="78"/>
      <c r="MA79" s="78"/>
      <c r="MB79" s="78"/>
      <c r="MC79" s="78"/>
      <c r="MD79" s="78"/>
      <c r="ME79" s="78"/>
      <c r="MF79" s="78"/>
      <c r="MG79" s="78"/>
      <c r="MH79" s="78">
        <f>データ!ER7</f>
        <v>50707842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I38nwlC+BpOqwXfYo40g3NZxbzxbLT+bsc4i9Wgr8fv+S9nZUCyOE92nOAglW9Yb+y50U+Z1WplOAft+i+26A==" saltValue="Va64Nm1X2aauaVNHkV++J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76</v>
      </c>
      <c r="AI4" s="147"/>
      <c r="AJ4" s="147"/>
      <c r="AK4" s="147"/>
      <c r="AL4" s="147"/>
      <c r="AM4" s="147"/>
      <c r="AN4" s="147"/>
      <c r="AO4" s="147"/>
      <c r="AP4" s="147"/>
      <c r="AQ4" s="147"/>
      <c r="AR4" s="148"/>
      <c r="AS4" s="149" t="s">
        <v>77</v>
      </c>
      <c r="AT4" s="145"/>
      <c r="AU4" s="145"/>
      <c r="AV4" s="145"/>
      <c r="AW4" s="145"/>
      <c r="AX4" s="145"/>
      <c r="AY4" s="145"/>
      <c r="AZ4" s="145"/>
      <c r="BA4" s="145"/>
      <c r="BB4" s="145"/>
      <c r="BC4" s="145"/>
      <c r="BD4" s="149" t="s">
        <v>78</v>
      </c>
      <c r="BE4" s="145"/>
      <c r="BF4" s="145"/>
      <c r="BG4" s="145"/>
      <c r="BH4" s="145"/>
      <c r="BI4" s="145"/>
      <c r="BJ4" s="145"/>
      <c r="BK4" s="145"/>
      <c r="BL4" s="145"/>
      <c r="BM4" s="145"/>
      <c r="BN4" s="145"/>
      <c r="BO4" s="146" t="s">
        <v>79</v>
      </c>
      <c r="BP4" s="147"/>
      <c r="BQ4" s="147"/>
      <c r="BR4" s="147"/>
      <c r="BS4" s="147"/>
      <c r="BT4" s="147"/>
      <c r="BU4" s="147"/>
      <c r="BV4" s="147"/>
      <c r="BW4" s="147"/>
      <c r="BX4" s="147"/>
      <c r="BY4" s="148"/>
      <c r="BZ4" s="145" t="s">
        <v>80</v>
      </c>
      <c r="CA4" s="145"/>
      <c r="CB4" s="145"/>
      <c r="CC4" s="145"/>
      <c r="CD4" s="145"/>
      <c r="CE4" s="145"/>
      <c r="CF4" s="145"/>
      <c r="CG4" s="145"/>
      <c r="CH4" s="145"/>
      <c r="CI4" s="145"/>
      <c r="CJ4" s="145"/>
      <c r="CK4" s="149" t="s">
        <v>81</v>
      </c>
      <c r="CL4" s="145"/>
      <c r="CM4" s="145"/>
      <c r="CN4" s="145"/>
      <c r="CO4" s="145"/>
      <c r="CP4" s="145"/>
      <c r="CQ4" s="145"/>
      <c r="CR4" s="145"/>
      <c r="CS4" s="145"/>
      <c r="CT4" s="145"/>
      <c r="CU4" s="145"/>
      <c r="CV4" s="145" t="s">
        <v>82</v>
      </c>
      <c r="CW4" s="145"/>
      <c r="CX4" s="145"/>
      <c r="CY4" s="145"/>
      <c r="CZ4" s="145"/>
      <c r="DA4" s="145"/>
      <c r="DB4" s="145"/>
      <c r="DC4" s="145"/>
      <c r="DD4" s="145"/>
      <c r="DE4" s="145"/>
      <c r="DF4" s="145"/>
      <c r="DG4" s="145" t="s">
        <v>83</v>
      </c>
      <c r="DH4" s="145"/>
      <c r="DI4" s="145"/>
      <c r="DJ4" s="145"/>
      <c r="DK4" s="145"/>
      <c r="DL4" s="145"/>
      <c r="DM4" s="145"/>
      <c r="DN4" s="145"/>
      <c r="DO4" s="145"/>
      <c r="DP4" s="145"/>
      <c r="DQ4" s="145"/>
      <c r="DR4" s="146" t="s">
        <v>84</v>
      </c>
      <c r="DS4" s="147"/>
      <c r="DT4" s="147"/>
      <c r="DU4" s="147"/>
      <c r="DV4" s="147"/>
      <c r="DW4" s="147"/>
      <c r="DX4" s="147"/>
      <c r="DY4" s="147"/>
      <c r="DZ4" s="147"/>
      <c r="EA4" s="147"/>
      <c r="EB4" s="148"/>
      <c r="EC4" s="145" t="s">
        <v>85</v>
      </c>
      <c r="ED4" s="145"/>
      <c r="EE4" s="145"/>
      <c r="EF4" s="145"/>
      <c r="EG4" s="145"/>
      <c r="EH4" s="145"/>
      <c r="EI4" s="145"/>
      <c r="EJ4" s="145"/>
      <c r="EK4" s="145"/>
      <c r="EL4" s="145"/>
      <c r="EM4" s="145"/>
      <c r="EN4" s="145" t="s">
        <v>86</v>
      </c>
      <c r="EO4" s="145"/>
      <c r="EP4" s="145"/>
      <c r="EQ4" s="145"/>
      <c r="ER4" s="145"/>
      <c r="ES4" s="145"/>
      <c r="ET4" s="145"/>
      <c r="EU4" s="145"/>
      <c r="EV4" s="145"/>
      <c r="EW4" s="145"/>
      <c r="EX4" s="145"/>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121</v>
      </c>
      <c r="BE5" s="61" t="s">
        <v>122</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121</v>
      </c>
      <c r="CL5" s="61" t="s">
        <v>122</v>
      </c>
      <c r="CM5" s="61" t="s">
        <v>112</v>
      </c>
      <c r="CN5" s="61" t="s">
        <v>123</v>
      </c>
      <c r="CO5" s="61" t="s">
        <v>114</v>
      </c>
      <c r="CP5" s="61" t="s">
        <v>115</v>
      </c>
      <c r="CQ5" s="61" t="s">
        <v>116</v>
      </c>
      <c r="CR5" s="61" t="s">
        <v>117</v>
      </c>
      <c r="CS5" s="61" t="s">
        <v>118</v>
      </c>
      <c r="CT5" s="61" t="s">
        <v>119</v>
      </c>
      <c r="CU5" s="61" t="s">
        <v>120</v>
      </c>
      <c r="CV5" s="61" t="s">
        <v>110</v>
      </c>
      <c r="CW5" s="61" t="s">
        <v>111</v>
      </c>
      <c r="CX5" s="61" t="s">
        <v>112</v>
      </c>
      <c r="CY5" s="61" t="s">
        <v>113</v>
      </c>
      <c r="CZ5" s="61" t="s">
        <v>114</v>
      </c>
      <c r="DA5" s="61" t="s">
        <v>115</v>
      </c>
      <c r="DB5" s="61" t="s">
        <v>116</v>
      </c>
      <c r="DC5" s="61" t="s">
        <v>117</v>
      </c>
      <c r="DD5" s="61" t="s">
        <v>118</v>
      </c>
      <c r="DE5" s="61" t="s">
        <v>119</v>
      </c>
      <c r="DF5" s="61" t="s">
        <v>120</v>
      </c>
      <c r="DG5" s="61" t="s">
        <v>110</v>
      </c>
      <c r="DH5" s="61" t="s">
        <v>111</v>
      </c>
      <c r="DI5" s="61" t="s">
        <v>112</v>
      </c>
      <c r="DJ5" s="61" t="s">
        <v>123</v>
      </c>
      <c r="DK5" s="61" t="s">
        <v>114</v>
      </c>
      <c r="DL5" s="61" t="s">
        <v>115</v>
      </c>
      <c r="DM5" s="61" t="s">
        <v>116</v>
      </c>
      <c r="DN5" s="61" t="s">
        <v>117</v>
      </c>
      <c r="DO5" s="61" t="s">
        <v>118</v>
      </c>
      <c r="DP5" s="61" t="s">
        <v>119</v>
      </c>
      <c r="DQ5" s="61" t="s">
        <v>120</v>
      </c>
      <c r="DR5" s="61" t="s">
        <v>121</v>
      </c>
      <c r="DS5" s="61" t="s">
        <v>111</v>
      </c>
      <c r="DT5" s="61" t="s">
        <v>124</v>
      </c>
      <c r="DU5" s="61" t="s">
        <v>113</v>
      </c>
      <c r="DV5" s="61" t="s">
        <v>114</v>
      </c>
      <c r="DW5" s="61" t="s">
        <v>115</v>
      </c>
      <c r="DX5" s="61" t="s">
        <v>116</v>
      </c>
      <c r="DY5" s="61" t="s">
        <v>117</v>
      </c>
      <c r="DZ5" s="61" t="s">
        <v>118</v>
      </c>
      <c r="EA5" s="61" t="s">
        <v>119</v>
      </c>
      <c r="EB5" s="61" t="s">
        <v>120</v>
      </c>
      <c r="EC5" s="61" t="s">
        <v>121</v>
      </c>
      <c r="ED5" s="61" t="s">
        <v>122</v>
      </c>
      <c r="EE5" s="61" t="s">
        <v>112</v>
      </c>
      <c r="EF5" s="61" t="s">
        <v>113</v>
      </c>
      <c r="EG5" s="61" t="s">
        <v>114</v>
      </c>
      <c r="EH5" s="61" t="s">
        <v>115</v>
      </c>
      <c r="EI5" s="61" t="s">
        <v>116</v>
      </c>
      <c r="EJ5" s="61" t="s">
        <v>117</v>
      </c>
      <c r="EK5" s="61" t="s">
        <v>118</v>
      </c>
      <c r="EL5" s="61" t="s">
        <v>119</v>
      </c>
      <c r="EM5" s="61" t="s">
        <v>125</v>
      </c>
      <c r="EN5" s="61" t="s">
        <v>121</v>
      </c>
      <c r="EO5" s="61" t="s">
        <v>111</v>
      </c>
      <c r="EP5" s="61" t="s">
        <v>112</v>
      </c>
      <c r="EQ5" s="61" t="s">
        <v>113</v>
      </c>
      <c r="ER5" s="61" t="s">
        <v>114</v>
      </c>
      <c r="ES5" s="61" t="s">
        <v>115</v>
      </c>
      <c r="ET5" s="61" t="s">
        <v>116</v>
      </c>
      <c r="EU5" s="61" t="s">
        <v>117</v>
      </c>
      <c r="EV5" s="61" t="s">
        <v>118</v>
      </c>
      <c r="EW5" s="61" t="s">
        <v>119</v>
      </c>
      <c r="EX5" s="61" t="s">
        <v>120</v>
      </c>
    </row>
    <row r="6" spans="1:154" s="66" customFormat="1">
      <c r="A6" s="47" t="s">
        <v>126</v>
      </c>
      <c r="B6" s="62">
        <f>B8</f>
        <v>2017</v>
      </c>
      <c r="C6" s="62">
        <f t="shared" ref="C6:M6" si="2">C8</f>
        <v>160008</v>
      </c>
      <c r="D6" s="62">
        <f t="shared" si="2"/>
        <v>46</v>
      </c>
      <c r="E6" s="62">
        <f t="shared" si="2"/>
        <v>6</v>
      </c>
      <c r="F6" s="62">
        <f t="shared" si="2"/>
        <v>0</v>
      </c>
      <c r="G6" s="62">
        <f t="shared" si="2"/>
        <v>2</v>
      </c>
      <c r="H6" s="150" t="str">
        <f>IF(H8&lt;&gt;I8,H8,"")&amp;IF(I8&lt;&gt;J8,I8,"")&amp;"　"&amp;J8</f>
        <v>富山県　富山県リハビリテーション病院・こども支援センター</v>
      </c>
      <c r="I6" s="151"/>
      <c r="J6" s="152"/>
      <c r="K6" s="62" t="str">
        <f t="shared" si="2"/>
        <v>当然財務</v>
      </c>
      <c r="L6" s="62" t="str">
        <f t="shared" si="2"/>
        <v>病院事業</v>
      </c>
      <c r="M6" s="62" t="str">
        <f t="shared" si="2"/>
        <v>一般病院</v>
      </c>
      <c r="N6" s="62" t="str">
        <f>N8</f>
        <v>200床以上～300床未満</v>
      </c>
      <c r="O6" s="62" t="str">
        <f>O8</f>
        <v>非設置</v>
      </c>
      <c r="P6" s="62" t="str">
        <f>P8</f>
        <v>指定管理者(利用料金制)</v>
      </c>
      <c r="Q6" s="63">
        <f t="shared" ref="Q6:AG6" si="3">Q8</f>
        <v>14</v>
      </c>
      <c r="R6" s="62" t="str">
        <f t="shared" si="3"/>
        <v>-</v>
      </c>
      <c r="S6" s="62" t="str">
        <f t="shared" si="3"/>
        <v>-</v>
      </c>
      <c r="T6" s="62" t="str">
        <f t="shared" si="3"/>
        <v>-</v>
      </c>
      <c r="U6" s="63">
        <f>U8</f>
        <v>1069512</v>
      </c>
      <c r="V6" s="63">
        <f>V8</f>
        <v>19191</v>
      </c>
      <c r="W6" s="62" t="str">
        <f>W8</f>
        <v>非該当</v>
      </c>
      <c r="X6" s="62" t="str">
        <f t="shared" si="3"/>
        <v>１５：１</v>
      </c>
      <c r="Y6" s="63">
        <f t="shared" si="3"/>
        <v>202</v>
      </c>
      <c r="Z6" s="63" t="str">
        <f t="shared" si="3"/>
        <v>-</v>
      </c>
      <c r="AA6" s="63" t="str">
        <f t="shared" si="3"/>
        <v>-</v>
      </c>
      <c r="AB6" s="63" t="str">
        <f t="shared" si="3"/>
        <v>-</v>
      </c>
      <c r="AC6" s="63" t="str">
        <f t="shared" si="3"/>
        <v>-</v>
      </c>
      <c r="AD6" s="63">
        <f t="shared" si="3"/>
        <v>202</v>
      </c>
      <c r="AE6" s="63">
        <f t="shared" si="3"/>
        <v>202</v>
      </c>
      <c r="AF6" s="63" t="str">
        <f t="shared" si="3"/>
        <v>-</v>
      </c>
      <c r="AG6" s="63">
        <f t="shared" si="3"/>
        <v>202</v>
      </c>
      <c r="AH6" s="64" t="e">
        <f>IF(AH8="-",NA(),AH8)</f>
        <v>#N/A</v>
      </c>
      <c r="AI6" s="64" t="e">
        <f t="shared" ref="AI6:AQ6" si="4">IF(AI8="-",NA(),AI8)</f>
        <v>#N/A</v>
      </c>
      <c r="AJ6" s="64">
        <f t="shared" si="4"/>
        <v>107.8</v>
      </c>
      <c r="AK6" s="64">
        <f t="shared" si="4"/>
        <v>97.9</v>
      </c>
      <c r="AL6" s="64">
        <f t="shared" si="4"/>
        <v>96.8</v>
      </c>
      <c r="AM6" s="64" t="e">
        <f t="shared" si="4"/>
        <v>#N/A</v>
      </c>
      <c r="AN6" s="64" t="e">
        <f t="shared" si="4"/>
        <v>#N/A</v>
      </c>
      <c r="AO6" s="64">
        <f t="shared" si="4"/>
        <v>96.6</v>
      </c>
      <c r="AP6" s="64">
        <f t="shared" si="4"/>
        <v>96.2</v>
      </c>
      <c r="AQ6" s="64">
        <f t="shared" si="4"/>
        <v>97.2</v>
      </c>
      <c r="AR6" s="64" t="str">
        <f>IF(AR8="-","【-】","【"&amp;SUBSTITUTE(TEXT(AR8,"#,##0.0"),"-","△")&amp;"】")</f>
        <v>【98.5】</v>
      </c>
      <c r="AS6" s="64" t="e">
        <f>IF(AS8="-",NA(),AS8)</f>
        <v>#N/A</v>
      </c>
      <c r="AT6" s="64" t="e">
        <f t="shared" ref="AT6:BB6" si="5">IF(AT8="-",NA(),AT8)</f>
        <v>#N/A</v>
      </c>
      <c r="AU6" s="64">
        <f t="shared" si="5"/>
        <v>105.1</v>
      </c>
      <c r="AV6" s="64">
        <f t="shared" si="5"/>
        <v>85</v>
      </c>
      <c r="AW6" s="64">
        <f t="shared" si="5"/>
        <v>89</v>
      </c>
      <c r="AX6" s="64" t="e">
        <f t="shared" si="5"/>
        <v>#N/A</v>
      </c>
      <c r="AY6" s="64" t="e">
        <f t="shared" si="5"/>
        <v>#N/A</v>
      </c>
      <c r="AZ6" s="64">
        <f t="shared" si="5"/>
        <v>86.2</v>
      </c>
      <c r="BA6" s="64">
        <f t="shared" si="5"/>
        <v>85.7</v>
      </c>
      <c r="BB6" s="64">
        <f t="shared" si="5"/>
        <v>85.9</v>
      </c>
      <c r="BC6" s="64" t="str">
        <f>IF(BC8="-","【-】","【"&amp;SUBSTITUTE(TEXT(BC8,"#,##0.0"),"-","△")&amp;"】")</f>
        <v>【89.7】</v>
      </c>
      <c r="BD6" s="64" t="e">
        <f>IF(BD8="-",NA(),BD8)</f>
        <v>#N/A</v>
      </c>
      <c r="BE6" s="64" t="e">
        <f t="shared" ref="BE6:BM6" si="6">IF(BE8="-",NA(),BE8)</f>
        <v>#N/A</v>
      </c>
      <c r="BF6" s="64">
        <f t="shared" si="6"/>
        <v>0</v>
      </c>
      <c r="BG6" s="64">
        <f t="shared" si="6"/>
        <v>0.7</v>
      </c>
      <c r="BH6" s="64">
        <f t="shared" si="6"/>
        <v>8.3000000000000007</v>
      </c>
      <c r="BI6" s="64" t="e">
        <f t="shared" si="6"/>
        <v>#N/A</v>
      </c>
      <c r="BJ6" s="64" t="e">
        <f t="shared" si="6"/>
        <v>#N/A</v>
      </c>
      <c r="BK6" s="64">
        <f t="shared" si="6"/>
        <v>81.599999999999994</v>
      </c>
      <c r="BL6" s="64">
        <f t="shared" si="6"/>
        <v>84.7</v>
      </c>
      <c r="BM6" s="64">
        <f t="shared" si="6"/>
        <v>86.8</v>
      </c>
      <c r="BN6" s="64" t="str">
        <f>IF(BN8="-","【-】","【"&amp;SUBSTITUTE(TEXT(BN8,"#,##0.0"),"-","△")&amp;"】")</f>
        <v>【64.7】</v>
      </c>
      <c r="BO6" s="64" t="e">
        <f>IF(BO8="-",NA(),BO8)</f>
        <v>#N/A</v>
      </c>
      <c r="BP6" s="64" t="e">
        <f t="shared" ref="BP6:BX6" si="7">IF(BP8="-",NA(),BP8)</f>
        <v>#N/A</v>
      </c>
      <c r="BQ6" s="64">
        <f t="shared" si="7"/>
        <v>88.7</v>
      </c>
      <c r="BR6" s="64">
        <f t="shared" si="7"/>
        <v>89.6</v>
      </c>
      <c r="BS6" s="64">
        <f t="shared" si="7"/>
        <v>90.2</v>
      </c>
      <c r="BT6" s="64" t="e">
        <f t="shared" si="7"/>
        <v>#N/A</v>
      </c>
      <c r="BU6" s="64" t="e">
        <f t="shared" si="7"/>
        <v>#N/A</v>
      </c>
      <c r="BV6" s="64">
        <f t="shared" si="7"/>
        <v>69.8</v>
      </c>
      <c r="BW6" s="64">
        <f t="shared" si="7"/>
        <v>71.2</v>
      </c>
      <c r="BX6" s="64">
        <f t="shared" si="7"/>
        <v>73</v>
      </c>
      <c r="BY6" s="64" t="str">
        <f>IF(BY8="-","【-】","【"&amp;SUBSTITUTE(TEXT(BY8,"#,##0.0"),"-","△")&amp;"】")</f>
        <v>【74.8】</v>
      </c>
      <c r="BZ6" s="65" t="e">
        <f>IF(BZ8="-",NA(),BZ8)</f>
        <v>#N/A</v>
      </c>
      <c r="CA6" s="65" t="e">
        <f t="shared" ref="CA6:CI6" si="8">IF(CA8="-",NA(),CA8)</f>
        <v>#N/A</v>
      </c>
      <c r="CB6" s="65">
        <f t="shared" si="8"/>
        <v>31666</v>
      </c>
      <c r="CC6" s="65">
        <f t="shared" si="8"/>
        <v>33056</v>
      </c>
      <c r="CD6" s="65">
        <f t="shared" si="8"/>
        <v>33421</v>
      </c>
      <c r="CE6" s="65" t="e">
        <f t="shared" si="8"/>
        <v>#N/A</v>
      </c>
      <c r="CF6" s="65" t="e">
        <f t="shared" si="8"/>
        <v>#N/A</v>
      </c>
      <c r="CG6" s="65">
        <f t="shared" si="8"/>
        <v>45085</v>
      </c>
      <c r="CH6" s="65">
        <f t="shared" si="8"/>
        <v>44825</v>
      </c>
      <c r="CI6" s="65">
        <f t="shared" si="8"/>
        <v>45494</v>
      </c>
      <c r="CJ6" s="64" t="str">
        <f>IF(CJ8="-","【-】","【"&amp;SUBSTITUTE(TEXT(CJ8,"#,##0"),"-","△")&amp;"】")</f>
        <v>【50,718】</v>
      </c>
      <c r="CK6" s="65" t="e">
        <f>IF(CK8="-",NA(),CK8)</f>
        <v>#N/A</v>
      </c>
      <c r="CL6" s="65" t="e">
        <f t="shared" ref="CL6:CT6" si="9">IF(CL8="-",NA(),CL8)</f>
        <v>#N/A</v>
      </c>
      <c r="CM6" s="65">
        <f t="shared" si="9"/>
        <v>10221</v>
      </c>
      <c r="CN6" s="65">
        <f t="shared" si="9"/>
        <v>10485</v>
      </c>
      <c r="CO6" s="65">
        <f t="shared" si="9"/>
        <v>10055</v>
      </c>
      <c r="CP6" s="65" t="e">
        <f t="shared" si="9"/>
        <v>#N/A</v>
      </c>
      <c r="CQ6" s="65" t="e">
        <f t="shared" si="9"/>
        <v>#N/A</v>
      </c>
      <c r="CR6" s="65">
        <f t="shared" si="9"/>
        <v>11881</v>
      </c>
      <c r="CS6" s="65">
        <f t="shared" si="9"/>
        <v>12023</v>
      </c>
      <c r="CT6" s="65">
        <f t="shared" si="9"/>
        <v>12309</v>
      </c>
      <c r="CU6" s="64" t="str">
        <f>IF(CU8="-","【-】","【"&amp;SUBSTITUTE(TEXT(CU8,"#,##0"),"-","△")&amp;"】")</f>
        <v>【14,202】</v>
      </c>
      <c r="CV6" s="64" t="e">
        <f>IF(CV8="-",NA(),CV8)</f>
        <v>#N/A</v>
      </c>
      <c r="CW6" s="64" t="e">
        <f t="shared" ref="CW6:DE6" si="10">IF(CW8="-",NA(),CW8)</f>
        <v>#N/A</v>
      </c>
      <c r="CX6" s="64">
        <f t="shared" si="10"/>
        <v>54</v>
      </c>
      <c r="CY6" s="64">
        <f t="shared" si="10"/>
        <v>69.3</v>
      </c>
      <c r="CZ6" s="64">
        <f t="shared" si="10"/>
        <v>68.5</v>
      </c>
      <c r="DA6" s="64" t="e">
        <f t="shared" si="10"/>
        <v>#N/A</v>
      </c>
      <c r="DB6" s="64" t="e">
        <f t="shared" si="10"/>
        <v>#N/A</v>
      </c>
      <c r="DC6" s="64">
        <f t="shared" si="10"/>
        <v>58.3</v>
      </c>
      <c r="DD6" s="64">
        <f t="shared" si="10"/>
        <v>59.7</v>
      </c>
      <c r="DE6" s="64">
        <f t="shared" si="10"/>
        <v>59</v>
      </c>
      <c r="DF6" s="64" t="str">
        <f>IF(DF8="-","【-】","【"&amp;SUBSTITUTE(TEXT(DF8,"#,##0.0"),"-","△")&amp;"】")</f>
        <v>【55.0】</v>
      </c>
      <c r="DG6" s="64" t="e">
        <f>IF(DG8="-",NA(),DG8)</f>
        <v>#N/A</v>
      </c>
      <c r="DH6" s="64" t="e">
        <f t="shared" ref="DH6:DP6" si="11">IF(DH8="-",NA(),DH8)</f>
        <v>#N/A</v>
      </c>
      <c r="DI6" s="64">
        <f t="shared" si="11"/>
        <v>13.9</v>
      </c>
      <c r="DJ6" s="64">
        <f t="shared" si="11"/>
        <v>14.8</v>
      </c>
      <c r="DK6" s="64">
        <f t="shared" si="11"/>
        <v>14</v>
      </c>
      <c r="DL6" s="64" t="e">
        <f t="shared" si="11"/>
        <v>#N/A</v>
      </c>
      <c r="DM6" s="64" t="e">
        <f t="shared" si="11"/>
        <v>#N/A</v>
      </c>
      <c r="DN6" s="64">
        <f t="shared" si="11"/>
        <v>22</v>
      </c>
      <c r="DO6" s="64">
        <f t="shared" si="11"/>
        <v>20.9</v>
      </c>
      <c r="DP6" s="64">
        <f t="shared" si="11"/>
        <v>20.7</v>
      </c>
      <c r="DQ6" s="64" t="str">
        <f>IF(DQ8="-","【-】","【"&amp;SUBSTITUTE(TEXT(DQ8,"#,##0.0"),"-","△")&amp;"】")</f>
        <v>【24.3】</v>
      </c>
      <c r="DR6" s="64" t="e">
        <f>IF(DR8="-",NA(),DR8)</f>
        <v>#N/A</v>
      </c>
      <c r="DS6" s="64" t="e">
        <f t="shared" ref="DS6:EA6" si="12">IF(DS8="-",NA(),DS8)</f>
        <v>#N/A</v>
      </c>
      <c r="DT6" s="64">
        <f t="shared" si="12"/>
        <v>0</v>
      </c>
      <c r="DU6" s="64">
        <f t="shared" si="12"/>
        <v>3.5</v>
      </c>
      <c r="DV6" s="64">
        <f t="shared" si="12"/>
        <v>6.6</v>
      </c>
      <c r="DW6" s="64" t="e">
        <f t="shared" si="12"/>
        <v>#N/A</v>
      </c>
      <c r="DX6" s="64" t="e">
        <f t="shared" si="12"/>
        <v>#N/A</v>
      </c>
      <c r="DY6" s="64">
        <f t="shared" si="12"/>
        <v>48.1</v>
      </c>
      <c r="DZ6" s="64">
        <f t="shared" si="12"/>
        <v>44.7</v>
      </c>
      <c r="EA6" s="64">
        <f t="shared" si="12"/>
        <v>46.9</v>
      </c>
      <c r="EB6" s="64" t="str">
        <f>IF(EB8="-","【-】","【"&amp;SUBSTITUTE(TEXT(EB8,"#,##0.0"),"-","△")&amp;"】")</f>
        <v>【51.6】</v>
      </c>
      <c r="EC6" s="64" t="e">
        <f>IF(EC8="-",NA(),EC8)</f>
        <v>#N/A</v>
      </c>
      <c r="ED6" s="64" t="e">
        <f t="shared" ref="ED6:EL6" si="13">IF(ED8="-",NA(),ED8)</f>
        <v>#N/A</v>
      </c>
      <c r="EE6" s="64">
        <f t="shared" si="13"/>
        <v>0</v>
      </c>
      <c r="EF6" s="64">
        <f t="shared" si="13"/>
        <v>15.7</v>
      </c>
      <c r="EG6" s="64">
        <f t="shared" si="13"/>
        <v>30.7</v>
      </c>
      <c r="EH6" s="64" t="e">
        <f t="shared" si="13"/>
        <v>#N/A</v>
      </c>
      <c r="EI6" s="64" t="e">
        <f t="shared" si="13"/>
        <v>#N/A</v>
      </c>
      <c r="EJ6" s="64">
        <f t="shared" si="13"/>
        <v>66.5</v>
      </c>
      <c r="EK6" s="64">
        <f t="shared" si="13"/>
        <v>64.2</v>
      </c>
      <c r="EL6" s="64">
        <f t="shared" si="13"/>
        <v>67.3</v>
      </c>
      <c r="EM6" s="64" t="str">
        <f>IF(EM8="-","【-】","【"&amp;SUBSTITUTE(TEXT(EM8,"#,##0.0"),"-","△")&amp;"】")</f>
        <v>【67.6】</v>
      </c>
      <c r="EN6" s="65" t="e">
        <f>IF(EN8="-",NA(),EN8)</f>
        <v>#N/A</v>
      </c>
      <c r="EO6" s="65" t="e">
        <f t="shared" ref="EO6:EW6" si="14">IF(EO8="-",NA(),EO8)</f>
        <v>#N/A</v>
      </c>
      <c r="EP6" s="65">
        <f t="shared" si="14"/>
        <v>46738282</v>
      </c>
      <c r="EQ6" s="65">
        <f t="shared" si="14"/>
        <v>47161064</v>
      </c>
      <c r="ER6" s="65">
        <f t="shared" si="14"/>
        <v>50707842</v>
      </c>
      <c r="ES6" s="65" t="e">
        <f t="shared" si="14"/>
        <v>#N/A</v>
      </c>
      <c r="ET6" s="65" t="e">
        <f t="shared" si="14"/>
        <v>#N/A</v>
      </c>
      <c r="EU6" s="65">
        <f t="shared" si="14"/>
        <v>39301664</v>
      </c>
      <c r="EV6" s="65">
        <f t="shared" si="14"/>
        <v>41260555</v>
      </c>
      <c r="EW6" s="65">
        <f t="shared" si="14"/>
        <v>41975086</v>
      </c>
      <c r="EX6" s="65" t="str">
        <f>IF(EX8="-","【-】","【"&amp;SUBSTITUTE(TEXT(EX8,"#,##0"),"-","△")&amp;"】")</f>
        <v>【45,442,498】</v>
      </c>
    </row>
    <row r="7" spans="1:154" s="66" customFormat="1">
      <c r="A7" s="47" t="s">
        <v>127</v>
      </c>
      <c r="B7" s="62">
        <f t="shared" ref="B7:AG7" si="15">B8</f>
        <v>2017</v>
      </c>
      <c r="C7" s="62">
        <f t="shared" si="15"/>
        <v>160008</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200床以上～300床未満</v>
      </c>
      <c r="O7" s="62" t="str">
        <f>O8</f>
        <v>非設置</v>
      </c>
      <c r="P7" s="62" t="str">
        <f>P8</f>
        <v>指定管理者(利用料金制)</v>
      </c>
      <c r="Q7" s="63">
        <f t="shared" si="15"/>
        <v>14</v>
      </c>
      <c r="R7" s="62" t="str">
        <f t="shared" si="15"/>
        <v>-</v>
      </c>
      <c r="S7" s="62" t="str">
        <f t="shared" si="15"/>
        <v>-</v>
      </c>
      <c r="T7" s="62" t="str">
        <f t="shared" si="15"/>
        <v>-</v>
      </c>
      <c r="U7" s="63">
        <f>U8</f>
        <v>1069512</v>
      </c>
      <c r="V7" s="63">
        <f>V8</f>
        <v>19191</v>
      </c>
      <c r="W7" s="62" t="str">
        <f>W8</f>
        <v>非該当</v>
      </c>
      <c r="X7" s="62" t="str">
        <f t="shared" si="15"/>
        <v>１５：１</v>
      </c>
      <c r="Y7" s="63">
        <f t="shared" si="15"/>
        <v>202</v>
      </c>
      <c r="Z7" s="63" t="str">
        <f t="shared" si="15"/>
        <v>-</v>
      </c>
      <c r="AA7" s="63" t="str">
        <f t="shared" si="15"/>
        <v>-</v>
      </c>
      <c r="AB7" s="63" t="str">
        <f t="shared" si="15"/>
        <v>-</v>
      </c>
      <c r="AC7" s="63" t="str">
        <f t="shared" si="15"/>
        <v>-</v>
      </c>
      <c r="AD7" s="63">
        <f t="shared" si="15"/>
        <v>202</v>
      </c>
      <c r="AE7" s="63">
        <f t="shared" si="15"/>
        <v>202</v>
      </c>
      <c r="AF7" s="63" t="str">
        <f t="shared" si="15"/>
        <v>-</v>
      </c>
      <c r="AG7" s="63">
        <f t="shared" si="15"/>
        <v>202</v>
      </c>
      <c r="AH7" s="64" t="str">
        <f>AH8</f>
        <v>-</v>
      </c>
      <c r="AI7" s="64" t="str">
        <f t="shared" ref="AI7:AQ7" si="16">AI8</f>
        <v>-</v>
      </c>
      <c r="AJ7" s="64">
        <f t="shared" si="16"/>
        <v>107.8</v>
      </c>
      <c r="AK7" s="64">
        <f t="shared" si="16"/>
        <v>97.9</v>
      </c>
      <c r="AL7" s="64">
        <f t="shared" si="16"/>
        <v>96.8</v>
      </c>
      <c r="AM7" s="64" t="str">
        <f t="shared" si="16"/>
        <v>-</v>
      </c>
      <c r="AN7" s="64" t="str">
        <f t="shared" si="16"/>
        <v>-</v>
      </c>
      <c r="AO7" s="64">
        <f t="shared" si="16"/>
        <v>96.6</v>
      </c>
      <c r="AP7" s="64">
        <f t="shared" si="16"/>
        <v>96.2</v>
      </c>
      <c r="AQ7" s="64">
        <f t="shared" si="16"/>
        <v>97.2</v>
      </c>
      <c r="AR7" s="64"/>
      <c r="AS7" s="64" t="str">
        <f>AS8</f>
        <v>-</v>
      </c>
      <c r="AT7" s="64" t="str">
        <f t="shared" ref="AT7:BB7" si="17">AT8</f>
        <v>-</v>
      </c>
      <c r="AU7" s="64">
        <f t="shared" si="17"/>
        <v>105.1</v>
      </c>
      <c r="AV7" s="64">
        <f t="shared" si="17"/>
        <v>85</v>
      </c>
      <c r="AW7" s="64">
        <f t="shared" si="17"/>
        <v>89</v>
      </c>
      <c r="AX7" s="64" t="str">
        <f t="shared" si="17"/>
        <v>-</v>
      </c>
      <c r="AY7" s="64" t="str">
        <f t="shared" si="17"/>
        <v>-</v>
      </c>
      <c r="AZ7" s="64">
        <f t="shared" si="17"/>
        <v>86.2</v>
      </c>
      <c r="BA7" s="64">
        <f t="shared" si="17"/>
        <v>85.7</v>
      </c>
      <c r="BB7" s="64">
        <f t="shared" si="17"/>
        <v>85.9</v>
      </c>
      <c r="BC7" s="64"/>
      <c r="BD7" s="64" t="str">
        <f>BD8</f>
        <v>-</v>
      </c>
      <c r="BE7" s="64" t="str">
        <f t="shared" ref="BE7:BM7" si="18">BE8</f>
        <v>-</v>
      </c>
      <c r="BF7" s="64">
        <f t="shared" si="18"/>
        <v>0</v>
      </c>
      <c r="BG7" s="64">
        <f t="shared" si="18"/>
        <v>0.7</v>
      </c>
      <c r="BH7" s="64">
        <f t="shared" si="18"/>
        <v>8.3000000000000007</v>
      </c>
      <c r="BI7" s="64" t="str">
        <f t="shared" si="18"/>
        <v>-</v>
      </c>
      <c r="BJ7" s="64" t="str">
        <f t="shared" si="18"/>
        <v>-</v>
      </c>
      <c r="BK7" s="64">
        <f t="shared" si="18"/>
        <v>81.599999999999994</v>
      </c>
      <c r="BL7" s="64">
        <f t="shared" si="18"/>
        <v>84.7</v>
      </c>
      <c r="BM7" s="64">
        <f t="shared" si="18"/>
        <v>86.8</v>
      </c>
      <c r="BN7" s="64"/>
      <c r="BO7" s="64" t="str">
        <f>BO8</f>
        <v>-</v>
      </c>
      <c r="BP7" s="64" t="str">
        <f t="shared" ref="BP7:BX7" si="19">BP8</f>
        <v>-</v>
      </c>
      <c r="BQ7" s="64">
        <f t="shared" si="19"/>
        <v>88.7</v>
      </c>
      <c r="BR7" s="64">
        <f t="shared" si="19"/>
        <v>89.6</v>
      </c>
      <c r="BS7" s="64">
        <f t="shared" si="19"/>
        <v>90.2</v>
      </c>
      <c r="BT7" s="64" t="str">
        <f t="shared" si="19"/>
        <v>-</v>
      </c>
      <c r="BU7" s="64" t="str">
        <f t="shared" si="19"/>
        <v>-</v>
      </c>
      <c r="BV7" s="64">
        <f t="shared" si="19"/>
        <v>69.8</v>
      </c>
      <c r="BW7" s="64">
        <f t="shared" si="19"/>
        <v>71.2</v>
      </c>
      <c r="BX7" s="64">
        <f t="shared" si="19"/>
        <v>73</v>
      </c>
      <c r="BY7" s="64"/>
      <c r="BZ7" s="65" t="str">
        <f>BZ8</f>
        <v>-</v>
      </c>
      <c r="CA7" s="65" t="str">
        <f t="shared" ref="CA7:CI7" si="20">CA8</f>
        <v>-</v>
      </c>
      <c r="CB7" s="65">
        <f t="shared" si="20"/>
        <v>31666</v>
      </c>
      <c r="CC7" s="65">
        <f t="shared" si="20"/>
        <v>33056</v>
      </c>
      <c r="CD7" s="65">
        <f t="shared" si="20"/>
        <v>33421</v>
      </c>
      <c r="CE7" s="65" t="str">
        <f t="shared" si="20"/>
        <v>-</v>
      </c>
      <c r="CF7" s="65" t="str">
        <f t="shared" si="20"/>
        <v>-</v>
      </c>
      <c r="CG7" s="65">
        <f t="shared" si="20"/>
        <v>45085</v>
      </c>
      <c r="CH7" s="65">
        <f t="shared" si="20"/>
        <v>44825</v>
      </c>
      <c r="CI7" s="65">
        <f t="shared" si="20"/>
        <v>45494</v>
      </c>
      <c r="CJ7" s="64"/>
      <c r="CK7" s="65" t="str">
        <f>CK8</f>
        <v>-</v>
      </c>
      <c r="CL7" s="65" t="str">
        <f t="shared" ref="CL7:CT7" si="21">CL8</f>
        <v>-</v>
      </c>
      <c r="CM7" s="65">
        <f t="shared" si="21"/>
        <v>10221</v>
      </c>
      <c r="CN7" s="65">
        <f t="shared" si="21"/>
        <v>10485</v>
      </c>
      <c r="CO7" s="65">
        <f t="shared" si="21"/>
        <v>10055</v>
      </c>
      <c r="CP7" s="65" t="str">
        <f t="shared" si="21"/>
        <v>-</v>
      </c>
      <c r="CQ7" s="65" t="str">
        <f t="shared" si="21"/>
        <v>-</v>
      </c>
      <c r="CR7" s="65">
        <f t="shared" si="21"/>
        <v>11881</v>
      </c>
      <c r="CS7" s="65">
        <f t="shared" si="21"/>
        <v>12023</v>
      </c>
      <c r="CT7" s="65">
        <f t="shared" si="21"/>
        <v>12309</v>
      </c>
      <c r="CU7" s="64"/>
      <c r="CV7" s="64" t="str">
        <f>CV8</f>
        <v>-</v>
      </c>
      <c r="CW7" s="64" t="str">
        <f t="shared" ref="CW7:DE7" si="22">CW8</f>
        <v>-</v>
      </c>
      <c r="CX7" s="64">
        <f t="shared" si="22"/>
        <v>54</v>
      </c>
      <c r="CY7" s="64">
        <f t="shared" si="22"/>
        <v>69.3</v>
      </c>
      <c r="CZ7" s="64">
        <f t="shared" si="22"/>
        <v>68.5</v>
      </c>
      <c r="DA7" s="64" t="str">
        <f t="shared" si="22"/>
        <v>-</v>
      </c>
      <c r="DB7" s="64" t="str">
        <f t="shared" si="22"/>
        <v>-</v>
      </c>
      <c r="DC7" s="64">
        <f t="shared" si="22"/>
        <v>58.3</v>
      </c>
      <c r="DD7" s="64">
        <f t="shared" si="22"/>
        <v>59.7</v>
      </c>
      <c r="DE7" s="64">
        <f t="shared" si="22"/>
        <v>59</v>
      </c>
      <c r="DF7" s="64"/>
      <c r="DG7" s="64" t="str">
        <f>DG8</f>
        <v>-</v>
      </c>
      <c r="DH7" s="64" t="str">
        <f t="shared" ref="DH7:DP7" si="23">DH8</f>
        <v>-</v>
      </c>
      <c r="DI7" s="64">
        <f t="shared" si="23"/>
        <v>13.9</v>
      </c>
      <c r="DJ7" s="64">
        <f t="shared" si="23"/>
        <v>14.8</v>
      </c>
      <c r="DK7" s="64">
        <f t="shared" si="23"/>
        <v>14</v>
      </c>
      <c r="DL7" s="64" t="str">
        <f t="shared" si="23"/>
        <v>-</v>
      </c>
      <c r="DM7" s="64" t="str">
        <f t="shared" si="23"/>
        <v>-</v>
      </c>
      <c r="DN7" s="64">
        <f t="shared" si="23"/>
        <v>22</v>
      </c>
      <c r="DO7" s="64">
        <f t="shared" si="23"/>
        <v>20.9</v>
      </c>
      <c r="DP7" s="64">
        <f t="shared" si="23"/>
        <v>20.7</v>
      </c>
      <c r="DQ7" s="64"/>
      <c r="DR7" s="64" t="str">
        <f>DR8</f>
        <v>-</v>
      </c>
      <c r="DS7" s="64" t="str">
        <f t="shared" ref="DS7:EA7" si="24">DS8</f>
        <v>-</v>
      </c>
      <c r="DT7" s="64">
        <f t="shared" si="24"/>
        <v>0</v>
      </c>
      <c r="DU7" s="64">
        <f t="shared" si="24"/>
        <v>3.5</v>
      </c>
      <c r="DV7" s="64">
        <f t="shared" si="24"/>
        <v>6.6</v>
      </c>
      <c r="DW7" s="64" t="str">
        <f t="shared" si="24"/>
        <v>-</v>
      </c>
      <c r="DX7" s="64" t="str">
        <f t="shared" si="24"/>
        <v>-</v>
      </c>
      <c r="DY7" s="64">
        <f t="shared" si="24"/>
        <v>48.1</v>
      </c>
      <c r="DZ7" s="64">
        <f t="shared" si="24"/>
        <v>44.7</v>
      </c>
      <c r="EA7" s="64">
        <f t="shared" si="24"/>
        <v>46.9</v>
      </c>
      <c r="EB7" s="64"/>
      <c r="EC7" s="64" t="str">
        <f>EC8</f>
        <v>-</v>
      </c>
      <c r="ED7" s="64" t="str">
        <f t="shared" ref="ED7:EL7" si="25">ED8</f>
        <v>-</v>
      </c>
      <c r="EE7" s="64">
        <f t="shared" si="25"/>
        <v>0</v>
      </c>
      <c r="EF7" s="64">
        <f t="shared" si="25"/>
        <v>15.7</v>
      </c>
      <c r="EG7" s="64">
        <f t="shared" si="25"/>
        <v>30.7</v>
      </c>
      <c r="EH7" s="64" t="str">
        <f t="shared" si="25"/>
        <v>-</v>
      </c>
      <c r="EI7" s="64" t="str">
        <f t="shared" si="25"/>
        <v>-</v>
      </c>
      <c r="EJ7" s="64">
        <f t="shared" si="25"/>
        <v>66.5</v>
      </c>
      <c r="EK7" s="64">
        <f t="shared" si="25"/>
        <v>64.2</v>
      </c>
      <c r="EL7" s="64">
        <f t="shared" si="25"/>
        <v>67.3</v>
      </c>
      <c r="EM7" s="64"/>
      <c r="EN7" s="65" t="str">
        <f>EN8</f>
        <v>-</v>
      </c>
      <c r="EO7" s="65" t="str">
        <f t="shared" ref="EO7:EW7" si="26">EO8</f>
        <v>-</v>
      </c>
      <c r="EP7" s="65">
        <f t="shared" si="26"/>
        <v>46738282</v>
      </c>
      <c r="EQ7" s="65">
        <f t="shared" si="26"/>
        <v>47161064</v>
      </c>
      <c r="ER7" s="65">
        <f t="shared" si="26"/>
        <v>50707842</v>
      </c>
      <c r="ES7" s="65" t="str">
        <f t="shared" si="26"/>
        <v>-</v>
      </c>
      <c r="ET7" s="65" t="str">
        <f t="shared" si="26"/>
        <v>-</v>
      </c>
      <c r="EU7" s="65">
        <f t="shared" si="26"/>
        <v>39301664</v>
      </c>
      <c r="EV7" s="65">
        <f t="shared" si="26"/>
        <v>41260555</v>
      </c>
      <c r="EW7" s="65">
        <f t="shared" si="26"/>
        <v>41975086</v>
      </c>
      <c r="EX7" s="65"/>
    </row>
    <row r="8" spans="1:154" s="66" customFormat="1">
      <c r="A8" s="47"/>
      <c r="B8" s="67">
        <v>2017</v>
      </c>
      <c r="C8" s="67">
        <v>160008</v>
      </c>
      <c r="D8" s="67">
        <v>46</v>
      </c>
      <c r="E8" s="67">
        <v>6</v>
      </c>
      <c r="F8" s="67">
        <v>0</v>
      </c>
      <c r="G8" s="67">
        <v>2</v>
      </c>
      <c r="H8" s="67" t="s">
        <v>128</v>
      </c>
      <c r="I8" s="67" t="s">
        <v>128</v>
      </c>
      <c r="J8" s="67" t="s">
        <v>129</v>
      </c>
      <c r="K8" s="67" t="s">
        <v>130</v>
      </c>
      <c r="L8" s="67" t="s">
        <v>131</v>
      </c>
      <c r="M8" s="67" t="s">
        <v>132</v>
      </c>
      <c r="N8" s="67" t="s">
        <v>133</v>
      </c>
      <c r="O8" s="67" t="s">
        <v>134</v>
      </c>
      <c r="P8" s="67" t="s">
        <v>135</v>
      </c>
      <c r="Q8" s="68">
        <v>14</v>
      </c>
      <c r="R8" s="67" t="s">
        <v>136</v>
      </c>
      <c r="S8" s="67" t="s">
        <v>136</v>
      </c>
      <c r="T8" s="67" t="s">
        <v>136</v>
      </c>
      <c r="U8" s="68">
        <v>1069512</v>
      </c>
      <c r="V8" s="68">
        <v>19191</v>
      </c>
      <c r="W8" s="67" t="s">
        <v>137</v>
      </c>
      <c r="X8" s="69" t="s">
        <v>138</v>
      </c>
      <c r="Y8" s="68">
        <v>202</v>
      </c>
      <c r="Z8" s="68" t="s">
        <v>136</v>
      </c>
      <c r="AA8" s="68" t="s">
        <v>136</v>
      </c>
      <c r="AB8" s="68" t="s">
        <v>136</v>
      </c>
      <c r="AC8" s="68" t="s">
        <v>136</v>
      </c>
      <c r="AD8" s="68">
        <v>202</v>
      </c>
      <c r="AE8" s="68">
        <v>202</v>
      </c>
      <c r="AF8" s="68" t="s">
        <v>136</v>
      </c>
      <c r="AG8" s="68">
        <v>202</v>
      </c>
      <c r="AH8" s="70" t="s">
        <v>136</v>
      </c>
      <c r="AI8" s="70" t="s">
        <v>136</v>
      </c>
      <c r="AJ8" s="70">
        <v>107.8</v>
      </c>
      <c r="AK8" s="70">
        <v>97.9</v>
      </c>
      <c r="AL8" s="70">
        <v>96.8</v>
      </c>
      <c r="AM8" s="70" t="s">
        <v>136</v>
      </c>
      <c r="AN8" s="70" t="s">
        <v>136</v>
      </c>
      <c r="AO8" s="70">
        <v>96.6</v>
      </c>
      <c r="AP8" s="70">
        <v>96.2</v>
      </c>
      <c r="AQ8" s="70">
        <v>97.2</v>
      </c>
      <c r="AR8" s="70">
        <v>98.5</v>
      </c>
      <c r="AS8" s="70" t="s">
        <v>136</v>
      </c>
      <c r="AT8" s="70" t="s">
        <v>136</v>
      </c>
      <c r="AU8" s="70">
        <v>105.1</v>
      </c>
      <c r="AV8" s="70">
        <v>85</v>
      </c>
      <c r="AW8" s="70">
        <v>89</v>
      </c>
      <c r="AX8" s="70" t="s">
        <v>136</v>
      </c>
      <c r="AY8" s="70" t="s">
        <v>136</v>
      </c>
      <c r="AZ8" s="70">
        <v>86.2</v>
      </c>
      <c r="BA8" s="70">
        <v>85.7</v>
      </c>
      <c r="BB8" s="70">
        <v>85.9</v>
      </c>
      <c r="BC8" s="70">
        <v>89.7</v>
      </c>
      <c r="BD8" s="71" t="s">
        <v>136</v>
      </c>
      <c r="BE8" s="71" t="s">
        <v>136</v>
      </c>
      <c r="BF8" s="71">
        <v>0</v>
      </c>
      <c r="BG8" s="71">
        <v>0.7</v>
      </c>
      <c r="BH8" s="71">
        <v>8.3000000000000007</v>
      </c>
      <c r="BI8" s="71" t="s">
        <v>136</v>
      </c>
      <c r="BJ8" s="71" t="s">
        <v>136</v>
      </c>
      <c r="BK8" s="71">
        <v>81.599999999999994</v>
      </c>
      <c r="BL8" s="71">
        <v>84.7</v>
      </c>
      <c r="BM8" s="71">
        <v>86.8</v>
      </c>
      <c r="BN8" s="71">
        <v>64.7</v>
      </c>
      <c r="BO8" s="70" t="s">
        <v>136</v>
      </c>
      <c r="BP8" s="70" t="s">
        <v>136</v>
      </c>
      <c r="BQ8" s="70">
        <v>88.7</v>
      </c>
      <c r="BR8" s="70">
        <v>89.6</v>
      </c>
      <c r="BS8" s="70">
        <v>90.2</v>
      </c>
      <c r="BT8" s="70" t="s">
        <v>136</v>
      </c>
      <c r="BU8" s="70" t="s">
        <v>136</v>
      </c>
      <c r="BV8" s="70">
        <v>69.8</v>
      </c>
      <c r="BW8" s="70">
        <v>71.2</v>
      </c>
      <c r="BX8" s="70">
        <v>73</v>
      </c>
      <c r="BY8" s="70">
        <v>74.8</v>
      </c>
      <c r="BZ8" s="71" t="s">
        <v>136</v>
      </c>
      <c r="CA8" s="71" t="s">
        <v>136</v>
      </c>
      <c r="CB8" s="71">
        <v>31666</v>
      </c>
      <c r="CC8" s="71">
        <v>33056</v>
      </c>
      <c r="CD8" s="71">
        <v>33421</v>
      </c>
      <c r="CE8" s="71" t="s">
        <v>136</v>
      </c>
      <c r="CF8" s="71" t="s">
        <v>136</v>
      </c>
      <c r="CG8" s="71">
        <v>45085</v>
      </c>
      <c r="CH8" s="71">
        <v>44825</v>
      </c>
      <c r="CI8" s="71">
        <v>45494</v>
      </c>
      <c r="CJ8" s="70">
        <v>50718</v>
      </c>
      <c r="CK8" s="71" t="s">
        <v>136</v>
      </c>
      <c r="CL8" s="71" t="s">
        <v>136</v>
      </c>
      <c r="CM8" s="71">
        <v>10221</v>
      </c>
      <c r="CN8" s="71">
        <v>10485</v>
      </c>
      <c r="CO8" s="71">
        <v>10055</v>
      </c>
      <c r="CP8" s="71" t="s">
        <v>136</v>
      </c>
      <c r="CQ8" s="71" t="s">
        <v>136</v>
      </c>
      <c r="CR8" s="71">
        <v>11881</v>
      </c>
      <c r="CS8" s="71">
        <v>12023</v>
      </c>
      <c r="CT8" s="71">
        <v>12309</v>
      </c>
      <c r="CU8" s="70">
        <v>14202</v>
      </c>
      <c r="CV8" s="71" t="s">
        <v>136</v>
      </c>
      <c r="CW8" s="71" t="s">
        <v>136</v>
      </c>
      <c r="CX8" s="71">
        <v>54</v>
      </c>
      <c r="CY8" s="71">
        <v>69.3</v>
      </c>
      <c r="CZ8" s="71">
        <v>68.5</v>
      </c>
      <c r="DA8" s="71" t="s">
        <v>136</v>
      </c>
      <c r="DB8" s="71" t="s">
        <v>136</v>
      </c>
      <c r="DC8" s="71">
        <v>58.3</v>
      </c>
      <c r="DD8" s="71">
        <v>59.7</v>
      </c>
      <c r="DE8" s="71">
        <v>59</v>
      </c>
      <c r="DF8" s="71">
        <v>55</v>
      </c>
      <c r="DG8" s="71" t="s">
        <v>136</v>
      </c>
      <c r="DH8" s="71" t="s">
        <v>136</v>
      </c>
      <c r="DI8" s="71">
        <v>13.9</v>
      </c>
      <c r="DJ8" s="71">
        <v>14.8</v>
      </c>
      <c r="DK8" s="71">
        <v>14</v>
      </c>
      <c r="DL8" s="71" t="s">
        <v>136</v>
      </c>
      <c r="DM8" s="71" t="s">
        <v>136</v>
      </c>
      <c r="DN8" s="71">
        <v>22</v>
      </c>
      <c r="DO8" s="71">
        <v>20.9</v>
      </c>
      <c r="DP8" s="71">
        <v>20.7</v>
      </c>
      <c r="DQ8" s="71">
        <v>24.3</v>
      </c>
      <c r="DR8" s="70" t="s">
        <v>136</v>
      </c>
      <c r="DS8" s="70" t="s">
        <v>136</v>
      </c>
      <c r="DT8" s="70">
        <v>0</v>
      </c>
      <c r="DU8" s="70">
        <v>3.5</v>
      </c>
      <c r="DV8" s="70">
        <v>6.6</v>
      </c>
      <c r="DW8" s="70" t="s">
        <v>136</v>
      </c>
      <c r="DX8" s="70" t="s">
        <v>136</v>
      </c>
      <c r="DY8" s="70">
        <v>48.1</v>
      </c>
      <c r="DZ8" s="70">
        <v>44.7</v>
      </c>
      <c r="EA8" s="70">
        <v>46.9</v>
      </c>
      <c r="EB8" s="70">
        <v>51.6</v>
      </c>
      <c r="EC8" s="70" t="s">
        <v>136</v>
      </c>
      <c r="ED8" s="70" t="s">
        <v>136</v>
      </c>
      <c r="EE8" s="70">
        <v>0</v>
      </c>
      <c r="EF8" s="70">
        <v>15.7</v>
      </c>
      <c r="EG8" s="70">
        <v>30.7</v>
      </c>
      <c r="EH8" s="70" t="s">
        <v>136</v>
      </c>
      <c r="EI8" s="70" t="s">
        <v>136</v>
      </c>
      <c r="EJ8" s="70">
        <v>66.5</v>
      </c>
      <c r="EK8" s="70">
        <v>64.2</v>
      </c>
      <c r="EL8" s="70">
        <v>67.3</v>
      </c>
      <c r="EM8" s="70">
        <v>67.599999999999994</v>
      </c>
      <c r="EN8" s="71" t="s">
        <v>136</v>
      </c>
      <c r="EO8" s="71" t="s">
        <v>136</v>
      </c>
      <c r="EP8" s="71">
        <v>46738282</v>
      </c>
      <c r="EQ8" s="71">
        <v>47161064</v>
      </c>
      <c r="ER8" s="71">
        <v>50707842</v>
      </c>
      <c r="ES8" s="71" t="s">
        <v>136</v>
      </c>
      <c r="ET8" s="71" t="s">
        <v>136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2019-01-28T23:46:25Z</cp:lastPrinted>
  <dcterms:created xsi:type="dcterms:W3CDTF">2018-12-07T10:42:38Z</dcterms:created>
  <dcterms:modified xsi:type="dcterms:W3CDTF">2019-02-05T01:54:55Z</dcterms:modified>
  <cp:category/>
</cp:coreProperties>
</file>