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事務\第１係\決算統計関係\公営企業決算統計\２９年度決算\11_経営比較分析表\03_部局回答\水道\"/>
    </mc:Choice>
  </mc:AlternateContent>
  <workbookProtection workbookAlgorithmName="SHA-512" workbookHashValue="7XF8Q4TOCHdtpBOTyAhtwtwGm95yj5kdxebQIuJ3nKLcF+C/uOx0C8LN4IfPRbk0Qm6inaIkbEEqOelGI/Ro+Q==" workbookSaltValue="eVfWVlZ7rxI00Sr5ooYg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<sst xmlns="http://schemas.openxmlformats.org/spreadsheetml/2006/main" count="232" uniqueCount="120">
  <si>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</si>
  <si>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</si>
  <si>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</si>
  <si>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</si>
  <si>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</si>
  <si>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</si>
  <si>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</si>
  <si>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</si>
  <si>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</si>
  <si>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</si>
  <si>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</si>
  <si>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</si>
  <si>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</si>
  <si>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</si>
  <si>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</si>
  <si>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</si>
  <si>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</si>
  <si>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</si>
  <si>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</si>
  <si>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</si>
  <si>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</si>
  <si>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</si>
  <si>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</si>
  <si>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</si>
  <si>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</si>
  <si>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</si>
  <si>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</si>
  <si>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</si>
  <si>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</si>
  <si>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</si>
  <si>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</si>
  <si>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</si>
  <si>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</si>
  <si>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</si>
  <si>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</si>
  <si>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</si>
  <si>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</si>
  <si>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</si>
  <si>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</si>
  <si>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</si>
  <si>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</si>
  <si>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</si>
  <si>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</si>
  <si>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</si>
  <si>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</si>
  <si>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</si>
  <si>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</si>
  <si>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</si>
  <si>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</si>
  <si>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</si>
  <si>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</si>
  <si>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</si>
  <si>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</si>
  <si>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</si>
  <si>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</si>
  <si>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</si>
  <si>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</si>
  <si>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</si>
  <si>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</si>
  <si>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</si>
  <si>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</si>
  <si>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</si>
  <si>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</si>
  <si>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</si>
  <si>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</si>
  <si>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</si>
  <si>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</si>
  <si>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</si>
  <si>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</si>
  <si>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</si>
  <si>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</si>
  <si>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</si>
  <si>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</si>
  <si>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</si>
  <si>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</si>
  <si>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</si>
  <si>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</si>
  <si>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</si>
  <si>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</si>
  <si>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</si>
  <si>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</si>
  <si>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</si>
  <si>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</si>
  <si>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</si>
  <si>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</si>
  <si>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</si>
  <si>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</si>
  <si>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</si>
  <si>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</si>
  <si>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</si>
  <si>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</si>
  <si>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</si>
  <si>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</si>
  <si>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</si>
  <si>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</si>
  <si>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</si>
  <si>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</si>
  <si>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</si>
  <si>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</si>
  <si>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</si>
  <si>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</si>
  <si>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</si>
  <si>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</si>
  <si>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</si>
  <si>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</si>
  <si>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</si>
  <si>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</si>
  <si>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</si>
  <si>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</si>
  <si>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</si>
  <si>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</si>
  <si>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</si>
  <si>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</si>
  <si>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</si>
  <si>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</si>
  <si>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</si>
  <si>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</si>
  <si>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①有形固定資産減価償却率：平均値を下回るものの、管路等の老朽化が進んでおり、今後大量更新時期を迎えることから、事業費の平準化等を図りながら、計画的な更新を継続していく。
②管路経年化率：平均値を下回るものの、増加傾向にあるが、国の基準を参考とした更新基準を定め、該当する管路を着実に更新することで、費用の平準化と将来の負担軽減を図っていく。
③管路更新率：老朽化対策や耐震化等、更新を要する管路の増加が見込まれる中で、事業費の平準化等を図りながら、計画的な更新を継続していく。なお、Ｈ26・Ｈ27・Ｈ29がH28との比較で低いのは、大口径の管路の更新の比率が高く、更新延長が短かったため。
※①のＨ26年度以降の数値は、同年度の会計制度の改正による影響を受けている。</t>
    <phoneticPr fontId="17"/>
  </si>
  <si>
    <t>①経常収支比率：継続して100％を超えているものの、Ｈ29年度は料金収入がほぼ横ばいで、動力費や修繕費等が増加したため比率はわずかに低下した。
②累積欠損金比率：該当なし
③流動比率：継続して100％を超えており、短期的な債務の支払能力は確保されている。
④企業債残高対給水収益比率：過去の集中的な施設整備により、企業債残高が多くなっているが、Ｈ25年度の繰上償還の実施や、新規発行額を償還額の範囲内に抑制することにより、必要な投資を実施しつつ残高の逓減に努めている。
⑤料金回収率：Ｈ29年度は経常費用が増加し、給水原価が上がったため低下したが、継続して100%を超えている。利益は老朽化対策及び耐震化の財源や、企業債償還に充てている。
⑥給水原価：平均値程度かそれ以下となっている。Ｈ29年度は動力費や修繕費等が増加したため前年をわずかに上回った。
⑦施設利用率：Ｈ29年度は新たな井戸の稼働により配水能力が向上したため、前年を下回った。利用率は平均値を下回っており、将来の給水人口の減少を踏まえて、広域化の検討を継続していく。
⑧有収率：老朽管の計画的な更新等に努めているものの、給水区域内に中山間地域が多く、標高差が大きいためポンプ施設や配水池を多く必要とすること、配水管の割合が管路全体の約90％を占めており、漏水箇所の特定に時間を要することなどから平均値を下回っている。
※①、②、③、⑤及び⑥のＨ26年度以降の数値は、同年度の会計制度の改正による影響を受けている。</t>
    <rPh sb="39" eb="40">
      <t>ヨコ</t>
    </rPh>
    <rPh sb="44" eb="46">
      <t>ドウリョク</t>
    </rPh>
    <rPh sb="46" eb="47">
      <t>ヒ</t>
    </rPh>
    <rPh sb="48" eb="50">
      <t>シュウゼン</t>
    </rPh>
    <rPh sb="50" eb="51">
      <t>ヒ</t>
    </rPh>
    <rPh sb="51" eb="52">
      <t>トウ</t>
    </rPh>
    <rPh sb="53" eb="54">
      <t>ゾウ</t>
    </rPh>
    <rPh sb="54" eb="55">
      <t>カ</t>
    </rPh>
    <rPh sb="66" eb="68">
      <t>テイカ</t>
    </rPh>
    <rPh sb="245" eb="247">
      <t>ネンド</t>
    </rPh>
    <rPh sb="248" eb="250">
      <t>ケイジョウ</t>
    </rPh>
    <rPh sb="250" eb="252">
      <t>ヒヨウ</t>
    </rPh>
    <rPh sb="253" eb="255">
      <t>ゾウカ</t>
    </rPh>
    <rPh sb="257" eb="259">
      <t>キュウスイ</t>
    </rPh>
    <rPh sb="259" eb="261">
      <t>ゲンカ</t>
    </rPh>
    <rPh sb="262" eb="263">
      <t>ア</t>
    </rPh>
    <rPh sb="268" eb="270">
      <t>テイカ</t>
    </rPh>
    <rPh sb="274" eb="276">
      <t>ケイゾク</t>
    </rPh>
    <rPh sb="283" eb="284">
      <t>コ</t>
    </rPh>
    <rPh sb="346" eb="348">
      <t>ネンド</t>
    </rPh>
    <rPh sb="364" eb="366">
      <t>ゼンネン</t>
    </rPh>
    <rPh sb="387" eb="389">
      <t>ネンド</t>
    </rPh>
    <rPh sb="401" eb="403">
      <t>ハイスイ</t>
    </rPh>
    <rPh sb="403" eb="405">
      <t>ノウリョク</t>
    </rPh>
    <rPh sb="406" eb="408">
      <t>コウジョウ</t>
    </rPh>
    <rPh sb="413" eb="415">
      <t>ゼンネン</t>
    </rPh>
    <rPh sb="416" eb="418">
      <t>シタマワ</t>
    </rPh>
    <rPh sb="421" eb="424">
      <t>リヨウリツ</t>
    </rPh>
    <rPh sb="425" eb="427">
      <t>ヘイキン</t>
    </rPh>
    <rPh sb="427" eb="428">
      <t>チ</t>
    </rPh>
    <rPh sb="429" eb="431">
      <t>シタマワ</t>
    </rPh>
    <rPh sb="436" eb="438">
      <t>ショウライ</t>
    </rPh>
    <rPh sb="439" eb="441">
      <t>キュウスイ</t>
    </rPh>
    <rPh sb="441" eb="443">
      <t>ジンコウ</t>
    </rPh>
    <rPh sb="444" eb="446">
      <t>ゲンショウ</t>
    </rPh>
    <rPh sb="447" eb="448">
      <t>フ</t>
    </rPh>
    <rPh sb="452" eb="455">
      <t>コウイキカ</t>
    </rPh>
    <rPh sb="456" eb="458">
      <t>ケントウ</t>
    </rPh>
    <rPh sb="459" eb="461">
      <t>ケイゾク</t>
    </rPh>
    <rPh sb="472" eb="474">
      <t>ロウキュウ</t>
    </rPh>
    <rPh sb="474" eb="475">
      <t>カン</t>
    </rPh>
    <rPh sb="476" eb="478">
      <t>ケイカク</t>
    </rPh>
    <rPh sb="478" eb="479">
      <t>テキ</t>
    </rPh>
    <rPh sb="480" eb="482">
      <t>コウシン</t>
    </rPh>
    <rPh sb="482" eb="483">
      <t>トウ</t>
    </rPh>
    <rPh sb="484" eb="485">
      <t>ツト</t>
    </rPh>
    <rPh sb="499" eb="500">
      <t>チュウ</t>
    </rPh>
    <rPh sb="500" eb="502">
      <t>サンカン</t>
    </rPh>
    <phoneticPr fontId="17"/>
  </si>
  <si>
    <t>現状において、経営の健全性及び効率性は確保されている。Ｈ28年度からの10年間を計画期間とする「経営戦略」に基づき、老朽化対策や施設等の耐震化などを着実に実施していく。
○経常収支比率…現行料金により100％以上を維持
○企業債発行額…毎年度の償還額の範囲内とし企業債残高の逓減を図る。
○有収率…老朽管の計画的な更新、音圧監視機器による漏水調査の実施、技術職員によるワーキンググループの設置等により更なる向上を図る（Ｈ37末：91.0％）
○老朽化管路…国の基準を参考に耐用年数の1.5倍で更新するとともに、管路の長寿命化を実施し、事業費の平準化を図りつつ計画的に更新し、老朽管残存率0％を維持【Ｈ37末：0.0％】
○基幹施設の耐震化率…Ｈ31末：100％
○基幹管路の耐震適合率…Ｈ37末：100％</t>
    <rPh sb="37" eb="39">
      <t>ネンカン</t>
    </rPh>
    <rPh sb="196" eb="197">
      <t>ナド</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</si>
</sst>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0.92</c:v>
                </c:pt>
                <c:pt idx="1">
                  <c:v>0.59</c:v>
                </c:pt>
                <c:pt idx="2">
                  <c:v>0.56000000000000005</c:v>
                </c:pt>
                <c:pt idx="3">
                  <c:v>0.71</c:v>
                </c:pt>
                <c:pt idx="4">
                  <c:v>0.48</c:v>
                </c:pt>
              </c:numCache>
            </c:numRef>
          </c:val>
          <c:extLst>
            <c:ext xmlns:c16="http://schemas.microsoft.com/office/drawing/2014/chart" uri="{C3380CC4-5D6E-409C-BE32-E72D297353CC}">
              <c16:uniqueId val="{00000000-C143-4969-93F6-14AA89140233}"/>
            </c:ext>
          </c:extLst>
        </c:ser>
        <c:dLbls>
          <c:showLegendKey val="0"/>
          <c:showVal val="0"/>
          <c:showCatName val="0"/>
          <c:showSerName val="0"/>
          <c:showPercent val="0"/>
          <c:showBubbleSize val="0"/>
        </c:dLbls>
        <c:gapWidth val="150"/>
        <c:axId val="85409792"/>
        <c:axId val="854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C143-4969-93F6-14AA89140233}"/>
            </c:ext>
          </c:extLst>
        </c:ser>
        <c:dLbls>
          <c:showLegendKey val="0"/>
          <c:showVal val="0"/>
          <c:showCatName val="0"/>
          <c:showSerName val="0"/>
          <c:showPercent val="0"/>
          <c:showBubbleSize val="0"/>
        </c:dLbls>
        <c:marker val="1"/>
        <c:smooth val="0"/>
        <c:axId val="85409792"/>
        <c:axId val="85412480"/>
      </c:lineChart>
      <c:dateAx>
        <c:axId val="85409792"/>
        <c:scaling>
          <c:orientation val="minMax"/>
        </c:scaling>
        <c:delete val="1"/>
        <c:axPos val="b"/>
        <c:numFmt formatCode="ge" sourceLinked="1"/>
        <c:majorTickMark val="none"/>
        <c:minorTickMark val="none"/>
        <c:tickLblPos val="none"/>
        <c:crossAx val="85412480"/>
        <c:crosses val="autoZero"/>
        <c:auto val="1"/>
        <c:lblOffset val="100"/>
        <c:baseTimeUnit val="years"/>
      </c:dateAx>
      <c:valAx>
        <c:axId val="854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62.58</c:v>
                </c:pt>
                <c:pt idx="1">
                  <c:v>62.62</c:v>
                </c:pt>
                <c:pt idx="2">
                  <c:v>62.22</c:v>
                </c:pt>
                <c:pt idx="3">
                  <c:v>60.92</c:v>
                </c:pt>
                <c:pt idx="4">
                  <c:v>58.88</c:v>
                </c:pt>
              </c:numCache>
            </c:numRef>
          </c:val>
          <c:extLst>
            <c:ext xmlns:c16="http://schemas.microsoft.com/office/drawing/2014/chart" uri="{C3380CC4-5D6E-409C-BE32-E72D297353CC}">
              <c16:uniqueId val="{00000000-98CB-4D78-A936-6437104280EC}"/>
            </c:ext>
          </c:extLst>
        </c:ser>
        <c:dLbls>
          <c:showLegendKey val="0"/>
          <c:showVal val="0"/>
          <c:showCatName val="0"/>
          <c:showSerName val="0"/>
          <c:showPercent val="0"/>
          <c:showBubbleSize val="0"/>
        </c:dLbls>
        <c:gapWidth val="150"/>
        <c:axId val="110453120"/>
        <c:axId val="1104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98CB-4D78-A936-6437104280EC}"/>
            </c:ext>
          </c:extLst>
        </c:ser>
        <c:dLbls>
          <c:showLegendKey val="0"/>
          <c:showVal val="0"/>
          <c:showCatName val="0"/>
          <c:showSerName val="0"/>
          <c:showPercent val="0"/>
          <c:showBubbleSize val="0"/>
        </c:dLbls>
        <c:marker val="1"/>
        <c:smooth val="0"/>
        <c:axId val="110453120"/>
        <c:axId val="110455040"/>
      </c:lineChart>
      <c:dateAx>
        <c:axId val="110453120"/>
        <c:scaling>
          <c:orientation val="minMax"/>
        </c:scaling>
        <c:delete val="1"/>
        <c:axPos val="b"/>
        <c:numFmt formatCode="ge" sourceLinked="1"/>
        <c:majorTickMark val="none"/>
        <c:minorTickMark val="none"/>
        <c:tickLblPos val="none"/>
        <c:crossAx val="110455040"/>
        <c:crosses val="autoZero"/>
        <c:auto val="1"/>
        <c:lblOffset val="100"/>
        <c:baseTimeUnit val="years"/>
      </c:dateAx>
      <c:valAx>
        <c:axId val="11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88.75</c:v>
                </c:pt>
                <c:pt idx="1">
                  <c:v>88.36</c:v>
                </c:pt>
                <c:pt idx="2">
                  <c:v>89.46</c:v>
                </c:pt>
                <c:pt idx="3">
                  <c:v>89.03</c:v>
                </c:pt>
                <c:pt idx="4">
                  <c:v>89.11</c:v>
                </c:pt>
              </c:numCache>
            </c:numRef>
          </c:val>
          <c:extLst>
            <c:ext xmlns:c16="http://schemas.microsoft.com/office/drawing/2014/chart" uri="{C3380CC4-5D6E-409C-BE32-E72D297353CC}">
              <c16:uniqueId val="{00000000-5540-42B3-958E-B69F1E94F2C1}"/>
            </c:ext>
          </c:extLst>
        </c:ser>
        <c:dLbls>
          <c:showLegendKey val="0"/>
          <c:showVal val="0"/>
          <c:showCatName val="0"/>
          <c:showSerName val="0"/>
          <c:showPercent val="0"/>
          <c:showBubbleSize val="0"/>
        </c:dLbls>
        <c:gapWidth val="150"/>
        <c:axId val="111162112"/>
        <c:axId val="1111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5540-42B3-958E-B69F1E94F2C1}"/>
            </c:ext>
          </c:extLst>
        </c:ser>
        <c:dLbls>
          <c:showLegendKey val="0"/>
          <c:showVal val="0"/>
          <c:showCatName val="0"/>
          <c:showSerName val="0"/>
          <c:showPercent val="0"/>
          <c:showBubbleSize val="0"/>
        </c:dLbls>
        <c:marker val="1"/>
        <c:smooth val="0"/>
        <c:axId val="111162112"/>
        <c:axId val="111164032"/>
      </c:lineChart>
      <c:dateAx>
        <c:axId val="111162112"/>
        <c:scaling>
          <c:orientation val="minMax"/>
        </c:scaling>
        <c:delete val="1"/>
        <c:axPos val="b"/>
        <c:numFmt formatCode="ge" sourceLinked="1"/>
        <c:majorTickMark val="none"/>
        <c:minorTickMark val="none"/>
        <c:tickLblPos val="none"/>
        <c:crossAx val="111164032"/>
        <c:crosses val="autoZero"/>
        <c:auto val="1"/>
        <c:lblOffset val="100"/>
        <c:baseTimeUnit val="years"/>
      </c:dateAx>
      <c:valAx>
        <c:axId val="1111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109.12</c:v>
                </c:pt>
                <c:pt idx="1">
                  <c:v>112.35</c:v>
                </c:pt>
                <c:pt idx="2">
                  <c:v>114.73</c:v>
                </c:pt>
                <c:pt idx="3">
                  <c:v>117.07</c:v>
                </c:pt>
                <c:pt idx="4">
                  <c:v>116.22</c:v>
                </c:pt>
              </c:numCache>
            </c:numRef>
          </c:val>
          <c:extLst>
            <c:ext xmlns:c16="http://schemas.microsoft.com/office/drawing/2014/chart" uri="{C3380CC4-5D6E-409C-BE32-E72D297353CC}">
              <c16:uniqueId val="{00000000-9A58-4D74-B4C8-083210ABC4AF}"/>
            </c:ext>
          </c:extLst>
        </c:ser>
        <c:dLbls>
          <c:showLegendKey val="0"/>
          <c:showVal val="0"/>
          <c:showCatName val="0"/>
          <c:showSerName val="0"/>
          <c:showPercent val="0"/>
          <c:showBubbleSize val="0"/>
        </c:dLbls>
        <c:gapWidth val="150"/>
        <c:axId val="85443712"/>
        <c:axId val="854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9A58-4D74-B4C8-083210ABC4AF}"/>
            </c:ext>
          </c:extLst>
        </c:ser>
        <c:dLbls>
          <c:showLegendKey val="0"/>
          <c:showVal val="0"/>
          <c:showCatName val="0"/>
          <c:showSerName val="0"/>
          <c:showPercent val="0"/>
          <c:showBubbleSize val="0"/>
        </c:dLbls>
        <c:marker val="1"/>
        <c:smooth val="0"/>
        <c:axId val="85443712"/>
        <c:axId val="85445632"/>
      </c:lineChart>
      <c:dateAx>
        <c:axId val="85443712"/>
        <c:scaling>
          <c:orientation val="minMax"/>
        </c:scaling>
        <c:delete val="1"/>
        <c:axPos val="b"/>
        <c:numFmt formatCode="ge" sourceLinked="1"/>
        <c:majorTickMark val="none"/>
        <c:minorTickMark val="none"/>
        <c:tickLblPos val="none"/>
        <c:crossAx val="85445632"/>
        <c:crosses val="autoZero"/>
        <c:auto val="1"/>
        <c:lblOffset val="100"/>
        <c:baseTimeUnit val="years"/>
      </c:dateAx>
      <c:valAx>
        <c:axId val="8544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31.25</c:v>
                </c:pt>
                <c:pt idx="1">
                  <c:v>40.78</c:v>
                </c:pt>
                <c:pt idx="2">
                  <c:v>41.94</c:v>
                </c:pt>
                <c:pt idx="3">
                  <c:v>43.01</c:v>
                </c:pt>
                <c:pt idx="4">
                  <c:v>44.06</c:v>
                </c:pt>
              </c:numCache>
            </c:numRef>
          </c:val>
          <c:extLst>
            <c:ext xmlns:c16="http://schemas.microsoft.com/office/drawing/2014/chart" uri="{C3380CC4-5D6E-409C-BE32-E72D297353CC}">
              <c16:uniqueId val="{00000000-6B3E-4643-9F6B-AD9B65F20186}"/>
            </c:ext>
          </c:extLst>
        </c:ser>
        <c:dLbls>
          <c:showLegendKey val="0"/>
          <c:showVal val="0"/>
          <c:showCatName val="0"/>
          <c:showSerName val="0"/>
          <c:showPercent val="0"/>
          <c:showBubbleSize val="0"/>
        </c:dLbls>
        <c:gapWidth val="150"/>
        <c:axId val="110704128"/>
        <c:axId val="1107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6B3E-4643-9F6B-AD9B65F20186}"/>
            </c:ext>
          </c:extLst>
        </c:ser>
        <c:dLbls>
          <c:showLegendKey val="0"/>
          <c:showVal val="0"/>
          <c:showCatName val="0"/>
          <c:showSerName val="0"/>
          <c:showPercent val="0"/>
          <c:showBubbleSize val="0"/>
        </c:dLbls>
        <c:marker val="1"/>
        <c:smooth val="0"/>
        <c:axId val="110704128"/>
        <c:axId val="110706048"/>
      </c:lineChart>
      <c:dateAx>
        <c:axId val="110704128"/>
        <c:scaling>
          <c:orientation val="minMax"/>
        </c:scaling>
        <c:delete val="1"/>
        <c:axPos val="b"/>
        <c:numFmt formatCode="ge" sourceLinked="1"/>
        <c:majorTickMark val="none"/>
        <c:minorTickMark val="none"/>
        <c:tickLblPos val="none"/>
        <c:crossAx val="110706048"/>
        <c:crosses val="autoZero"/>
        <c:auto val="1"/>
        <c:lblOffset val="100"/>
        <c:baseTimeUnit val="years"/>
      </c:dateAx>
      <c:valAx>
        <c:axId val="1107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5.5</c:v>
                </c:pt>
                <c:pt idx="1">
                  <c:v>6.29</c:v>
                </c:pt>
                <c:pt idx="2">
                  <c:v>7.25</c:v>
                </c:pt>
                <c:pt idx="3">
                  <c:v>7.69</c:v>
                </c:pt>
                <c:pt idx="4">
                  <c:v>7.74</c:v>
                </c:pt>
              </c:numCache>
            </c:numRef>
          </c:val>
          <c:extLst>
            <c:ext xmlns:c16="http://schemas.microsoft.com/office/drawing/2014/chart" uri="{C3380CC4-5D6E-409C-BE32-E72D297353CC}">
              <c16:uniqueId val="{00000000-EB17-471E-836A-55BCA032549F}"/>
            </c:ext>
          </c:extLst>
        </c:ser>
        <c:dLbls>
          <c:showLegendKey val="0"/>
          <c:showVal val="0"/>
          <c:showCatName val="0"/>
          <c:showSerName val="0"/>
          <c:showPercent val="0"/>
          <c:showBubbleSize val="0"/>
        </c:dLbls>
        <c:gapWidth val="150"/>
        <c:axId val="110745472"/>
        <c:axId val="1107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EB17-471E-836A-55BCA032549F}"/>
            </c:ext>
          </c:extLst>
        </c:ser>
        <c:dLbls>
          <c:showLegendKey val="0"/>
          <c:showVal val="0"/>
          <c:showCatName val="0"/>
          <c:showSerName val="0"/>
          <c:showPercent val="0"/>
          <c:showBubbleSize val="0"/>
        </c:dLbls>
        <c:marker val="1"/>
        <c:smooth val="0"/>
        <c:axId val="110745472"/>
        <c:axId val="110751744"/>
      </c:lineChart>
      <c:dateAx>
        <c:axId val="110745472"/>
        <c:scaling>
          <c:orientation val="minMax"/>
        </c:scaling>
        <c:delete val="1"/>
        <c:axPos val="b"/>
        <c:numFmt formatCode="ge" sourceLinked="1"/>
        <c:majorTickMark val="none"/>
        <c:minorTickMark val="none"/>
        <c:tickLblPos val="none"/>
        <c:crossAx val="110751744"/>
        <c:crosses val="autoZero"/>
        <c:auto val="1"/>
        <c:lblOffset val="100"/>
        <c:baseTimeUnit val="years"/>
      </c:dateAx>
      <c:valAx>
        <c:axId val="1107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22-4022-B69D-2A66AF5C915C}"/>
            </c:ext>
          </c:extLst>
        </c:ser>
        <c:dLbls>
          <c:showLegendKey val="0"/>
          <c:showVal val="0"/>
          <c:showCatName val="0"/>
          <c:showSerName val="0"/>
          <c:showPercent val="0"/>
          <c:showBubbleSize val="0"/>
        </c:dLbls>
        <c:gapWidth val="150"/>
        <c:axId val="111120384"/>
        <c:axId val="1111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622-4022-B69D-2A66AF5C915C}"/>
            </c:ext>
          </c:extLst>
        </c:ser>
        <c:dLbls>
          <c:showLegendKey val="0"/>
          <c:showVal val="0"/>
          <c:showCatName val="0"/>
          <c:showSerName val="0"/>
          <c:showPercent val="0"/>
          <c:showBubbleSize val="0"/>
        </c:dLbls>
        <c:marker val="1"/>
        <c:smooth val="0"/>
        <c:axId val="111120384"/>
        <c:axId val="111122304"/>
      </c:lineChart>
      <c:dateAx>
        <c:axId val="111120384"/>
        <c:scaling>
          <c:orientation val="minMax"/>
        </c:scaling>
        <c:delete val="1"/>
        <c:axPos val="b"/>
        <c:numFmt formatCode="ge" sourceLinked="1"/>
        <c:majorTickMark val="none"/>
        <c:minorTickMark val="none"/>
        <c:tickLblPos val="none"/>
        <c:crossAx val="111122304"/>
        <c:crosses val="autoZero"/>
        <c:auto val="1"/>
        <c:lblOffset val="100"/>
        <c:baseTimeUnit val="years"/>
      </c:dateAx>
      <c:valAx>
        <c:axId val="11112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341.95</c:v>
                </c:pt>
                <c:pt idx="1">
                  <c:v>105.79</c:v>
                </c:pt>
                <c:pt idx="2">
                  <c:v>102.81</c:v>
                </c:pt>
                <c:pt idx="3">
                  <c:v>102.57</c:v>
                </c:pt>
                <c:pt idx="4">
                  <c:v>109.67</c:v>
                </c:pt>
              </c:numCache>
            </c:numRef>
          </c:val>
          <c:extLst>
            <c:ext xmlns:c16="http://schemas.microsoft.com/office/drawing/2014/chart" uri="{C3380CC4-5D6E-409C-BE32-E72D297353CC}">
              <c16:uniqueId val="{00000000-F8E2-48D6-AA2F-CECD711DED92}"/>
            </c:ext>
          </c:extLst>
        </c:ser>
        <c:dLbls>
          <c:showLegendKey val="0"/>
          <c:showVal val="0"/>
          <c:showCatName val="0"/>
          <c:showSerName val="0"/>
          <c:showPercent val="0"/>
          <c:showBubbleSize val="0"/>
        </c:dLbls>
        <c:gapWidth val="150"/>
        <c:axId val="111147648"/>
        <c:axId val="1116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F8E2-48D6-AA2F-CECD711DED92}"/>
            </c:ext>
          </c:extLst>
        </c:ser>
        <c:dLbls>
          <c:showLegendKey val="0"/>
          <c:showVal val="0"/>
          <c:showCatName val="0"/>
          <c:showSerName val="0"/>
          <c:showPercent val="0"/>
          <c:showBubbleSize val="0"/>
        </c:dLbls>
        <c:marker val="1"/>
        <c:smooth val="0"/>
        <c:axId val="111147648"/>
        <c:axId val="111616768"/>
      </c:lineChart>
      <c:dateAx>
        <c:axId val="111147648"/>
        <c:scaling>
          <c:orientation val="minMax"/>
        </c:scaling>
        <c:delete val="1"/>
        <c:axPos val="b"/>
        <c:numFmt formatCode="ge" sourceLinked="1"/>
        <c:majorTickMark val="none"/>
        <c:minorTickMark val="none"/>
        <c:tickLblPos val="none"/>
        <c:crossAx val="111616768"/>
        <c:crosses val="autoZero"/>
        <c:auto val="1"/>
        <c:lblOffset val="100"/>
        <c:baseTimeUnit val="years"/>
      </c:dateAx>
      <c:valAx>
        <c:axId val="11161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667.55</c:v>
                </c:pt>
                <c:pt idx="1">
                  <c:v>656.61</c:v>
                </c:pt>
                <c:pt idx="2">
                  <c:v>639.20000000000005</c:v>
                </c:pt>
                <c:pt idx="3">
                  <c:v>625.23</c:v>
                </c:pt>
                <c:pt idx="4">
                  <c:v>616.04999999999995</c:v>
                </c:pt>
              </c:numCache>
            </c:numRef>
          </c:val>
          <c:extLst>
            <c:ext xmlns:c16="http://schemas.microsoft.com/office/drawing/2014/chart" uri="{C3380CC4-5D6E-409C-BE32-E72D297353CC}">
              <c16:uniqueId val="{00000000-6D91-4653-9ACD-9D760E295970}"/>
            </c:ext>
          </c:extLst>
        </c:ser>
        <c:dLbls>
          <c:showLegendKey val="0"/>
          <c:showVal val="0"/>
          <c:showCatName val="0"/>
          <c:showSerName val="0"/>
          <c:showPercent val="0"/>
          <c:showBubbleSize val="0"/>
        </c:dLbls>
        <c:gapWidth val="150"/>
        <c:axId val="111635456"/>
        <c:axId val="111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6D91-4653-9ACD-9D760E295970}"/>
            </c:ext>
          </c:extLst>
        </c:ser>
        <c:dLbls>
          <c:showLegendKey val="0"/>
          <c:showVal val="0"/>
          <c:showCatName val="0"/>
          <c:showSerName val="0"/>
          <c:showPercent val="0"/>
          <c:showBubbleSize val="0"/>
        </c:dLbls>
        <c:marker val="1"/>
        <c:smooth val="0"/>
        <c:axId val="111635456"/>
        <c:axId val="111662208"/>
      </c:lineChart>
      <c:dateAx>
        <c:axId val="111635456"/>
        <c:scaling>
          <c:orientation val="minMax"/>
        </c:scaling>
        <c:delete val="1"/>
        <c:axPos val="b"/>
        <c:numFmt formatCode="ge" sourceLinked="1"/>
        <c:majorTickMark val="none"/>
        <c:minorTickMark val="none"/>
        <c:tickLblPos val="none"/>
        <c:crossAx val="111662208"/>
        <c:crosses val="autoZero"/>
        <c:auto val="1"/>
        <c:lblOffset val="100"/>
        <c:baseTimeUnit val="years"/>
      </c:dateAx>
      <c:valAx>
        <c:axId val="11166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103.18</c:v>
                </c:pt>
                <c:pt idx="1">
                  <c:v>110.06</c:v>
                </c:pt>
                <c:pt idx="2">
                  <c:v>111.35</c:v>
                </c:pt>
                <c:pt idx="3">
                  <c:v>116.23</c:v>
                </c:pt>
                <c:pt idx="4">
                  <c:v>115.37</c:v>
                </c:pt>
              </c:numCache>
            </c:numRef>
          </c:val>
          <c:extLst>
            <c:ext xmlns:c16="http://schemas.microsoft.com/office/drawing/2014/chart" uri="{C3380CC4-5D6E-409C-BE32-E72D297353CC}">
              <c16:uniqueId val="{00000000-365A-4A3E-BCEC-AFB867848963}"/>
            </c:ext>
          </c:extLst>
        </c:ser>
        <c:dLbls>
          <c:showLegendKey val="0"/>
          <c:showVal val="0"/>
          <c:showCatName val="0"/>
          <c:showSerName val="0"/>
          <c:showPercent val="0"/>
          <c:showBubbleSize val="0"/>
        </c:dLbls>
        <c:gapWidth val="150"/>
        <c:axId val="85667200"/>
        <c:axId val="856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365A-4A3E-BCEC-AFB867848963}"/>
            </c:ext>
          </c:extLst>
        </c:ser>
        <c:dLbls>
          <c:showLegendKey val="0"/>
          <c:showVal val="0"/>
          <c:showCatName val="0"/>
          <c:showSerName val="0"/>
          <c:showPercent val="0"/>
          <c:showBubbleSize val="0"/>
        </c:dLbls>
        <c:marker val="1"/>
        <c:smooth val="0"/>
        <c:axId val="85667200"/>
        <c:axId val="85673472"/>
      </c:lineChart>
      <c:dateAx>
        <c:axId val="85667200"/>
        <c:scaling>
          <c:orientation val="minMax"/>
        </c:scaling>
        <c:delete val="1"/>
        <c:axPos val="b"/>
        <c:numFmt formatCode="ge" sourceLinked="1"/>
        <c:majorTickMark val="none"/>
        <c:minorTickMark val="none"/>
        <c:tickLblPos val="none"/>
        <c:crossAx val="85673472"/>
        <c:crosses val="autoZero"/>
        <c:auto val="1"/>
        <c:lblOffset val="100"/>
        <c:baseTimeUnit val="years"/>
      </c:dateAx>
      <c:valAx>
        <c:axId val="856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166.33</c:v>
                </c:pt>
                <c:pt idx="1">
                  <c:v>155.96</c:v>
                </c:pt>
                <c:pt idx="2">
                  <c:v>154.43</c:v>
                </c:pt>
                <c:pt idx="3">
                  <c:v>148.13999999999999</c:v>
                </c:pt>
                <c:pt idx="4">
                  <c:v>149.44</c:v>
                </c:pt>
              </c:numCache>
            </c:numRef>
          </c:val>
          <c:extLst>
            <c:ext xmlns:c16="http://schemas.microsoft.com/office/drawing/2014/chart" uri="{C3380CC4-5D6E-409C-BE32-E72D297353CC}">
              <c16:uniqueId val="{00000000-0A75-49FB-855C-DB078E7FA3B6}"/>
            </c:ext>
          </c:extLst>
        </c:ser>
        <c:dLbls>
          <c:showLegendKey val="0"/>
          <c:showVal val="0"/>
          <c:showCatName val="0"/>
          <c:showSerName val="0"/>
          <c:showPercent val="0"/>
          <c:showBubbleSize val="0"/>
        </c:dLbls>
        <c:gapWidth val="150"/>
        <c:axId val="85716992"/>
        <c:axId val="857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0A75-49FB-855C-DB078E7FA3B6}"/>
            </c:ext>
          </c:extLst>
        </c:ser>
        <c:dLbls>
          <c:showLegendKey val="0"/>
          <c:showVal val="0"/>
          <c:showCatName val="0"/>
          <c:showSerName val="0"/>
          <c:showPercent val="0"/>
          <c:showBubbleSize val="0"/>
        </c:dLbls>
        <c:marker val="1"/>
        <c:smooth val="0"/>
        <c:axId val="85716992"/>
        <c:axId val="85718912"/>
      </c:lineChart>
      <c:dateAx>
        <c:axId val="85716992"/>
        <c:scaling>
          <c:orientation val="minMax"/>
        </c:scaling>
        <c:delete val="1"/>
        <c:axPos val="b"/>
        <c:numFmt formatCode="ge" sourceLinked="1"/>
        <c:majorTickMark val="none"/>
        <c:minorTickMark val="none"/>
        <c:tickLblPos val="none"/>
        <c:crossAx val="85718912"/>
        <c:crosses val="autoZero"/>
        <c:auto val="1"/>
        <c:lblOffset val="100"/>
        <c:baseTimeUnit val="years"/>
      </c:dateAx>
      <c:valAx>
        <c:axId val="85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長野県</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自治体職員</v>
      </c>
      <c r="AE8" s="85"/>
      <c r="AF8" s="85"/>
      <c r="AG8" s="85"/>
      <c r="AH8" s="85"/>
      <c r="AI8" s="85"/>
      <c r="AJ8" s="85"/>
      <c r="AK8" s="4"/>
      <c r="AL8" s="73">
        <f>データ!$R$6</f>
        <v>2114140</v>
      </c>
      <c r="AM8" s="73"/>
      <c r="AN8" s="73"/>
      <c r="AO8" s="73"/>
      <c r="AP8" s="73"/>
      <c r="AQ8" s="73"/>
      <c r="AR8" s="73"/>
      <c r="AS8" s="73"/>
      <c r="AT8" s="69">
        <f>データ!$S$6</f>
        <v>13561.56</v>
      </c>
      <c r="AU8" s="70"/>
      <c r="AV8" s="70"/>
      <c r="AW8" s="70"/>
      <c r="AX8" s="70"/>
      <c r="AY8" s="70"/>
      <c r="AZ8" s="70"/>
      <c r="BA8" s="70"/>
      <c r="BB8" s="72">
        <f>データ!$T$6</f>
        <v>155.88999999999999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52.03</v>
      </c>
      <c r="J10" s="70"/>
      <c r="K10" s="70"/>
      <c r="L10" s="70"/>
      <c r="M10" s="70"/>
      <c r="N10" s="70"/>
      <c r="O10" s="71"/>
      <c r="P10" s="72">
        <f>データ!$P$6</f>
        <v>31.32</v>
      </c>
      <c r="Q10" s="72"/>
      <c r="R10" s="72"/>
      <c r="S10" s="72"/>
      <c r="T10" s="72"/>
      <c r="U10" s="72"/>
      <c r="V10" s="72"/>
      <c r="W10" s="73">
        <f>データ!$Q$6</f>
        <v>3258</v>
      </c>
      <c r="X10" s="73"/>
      <c r="Y10" s="73"/>
      <c r="Z10" s="73"/>
      <c r="AA10" s="73"/>
      <c r="AB10" s="73"/>
      <c r="AC10" s="73"/>
      <c r="AD10" s="2"/>
      <c r="AE10" s="2"/>
      <c r="AF10" s="2"/>
      <c r="AG10" s="2"/>
      <c r="AH10" s="4"/>
      <c r="AI10" s="4"/>
      <c r="AJ10" s="4"/>
      <c r="AK10" s="4"/>
      <c r="AL10" s="73">
        <f>データ!$U$6</f>
        <v>188424</v>
      </c>
      <c r="AM10" s="73"/>
      <c r="AN10" s="73"/>
      <c r="AO10" s="73"/>
      <c r="AP10" s="73"/>
      <c r="AQ10" s="73"/>
      <c r="AR10" s="73"/>
      <c r="AS10" s="73"/>
      <c r="AT10" s="69">
        <f>データ!$V$6</f>
        <v>280.99</v>
      </c>
      <c r="AU10" s="70"/>
      <c r="AV10" s="70"/>
      <c r="AW10" s="70"/>
      <c r="AX10" s="70"/>
      <c r="AY10" s="70"/>
      <c r="AZ10" s="70"/>
      <c r="BA10" s="70"/>
      <c r="BB10" s="72">
        <f>データ!$W$6</f>
        <v>670.57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AeOw3HissiMMWOc3Qc3uLXctnVkD++E9nLk8OkdIJnF13HNYIF1dlngw8WCMHnXnqPniGV/35g8P5Ztq5tyMQ==" saltValue="JpjtfPaBQfaQI5k5WLDX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200000</v>
      </c>
      <c r="D6" s="33">
        <f t="shared" si="3"/>
        <v>46</v>
      </c>
      <c r="E6" s="33">
        <f t="shared" si="3"/>
        <v>1</v>
      </c>
      <c r="F6" s="33">
        <f t="shared" si="3"/>
        <v>0</v>
      </c>
      <c r="G6" s="33">
        <f t="shared" si="3"/>
        <v>1</v>
      </c>
      <c r="H6" s="33" t="str">
        <f t="shared" si="3"/>
        <v>長野県</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52.03</v>
      </c>
      <c r="P6" s="34">
        <f t="shared" si="3"/>
        <v>31.32</v>
      </c>
      <c r="Q6" s="34">
        <f t="shared" si="3"/>
        <v>3258</v>
      </c>
      <c r="R6" s="34">
        <f t="shared" si="3"/>
        <v>2114140</v>
      </c>
      <c r="S6" s="34">
        <f t="shared" si="3"/>
        <v>13561.56</v>
      </c>
      <c r="T6" s="34">
        <f t="shared" si="3"/>
        <v>155.88999999999999</v>
      </c>
      <c r="U6" s="34">
        <f t="shared" si="3"/>
        <v>188424</v>
      </c>
      <c r="V6" s="34">
        <f t="shared" si="3"/>
        <v>280.99</v>
      </c>
      <c r="W6" s="34">
        <f t="shared" si="3"/>
        <v>670.57</v>
      </c>
      <c r="X6" s="35">
        <f>IF(X7="",NA(),X7)</f>
        <v>109.12</v>
      </c>
      <c r="Y6" s="35">
        <f t="shared" ref="Y6:AG6" si="4">IF(Y7="",NA(),Y7)</f>
        <v>112.35</v>
      </c>
      <c r="Z6" s="35">
        <f t="shared" si="4"/>
        <v>114.73</v>
      </c>
      <c r="AA6" s="35">
        <f t="shared" si="4"/>
        <v>117.07</v>
      </c>
      <c r="AB6" s="35">
        <f t="shared" si="4"/>
        <v>116.22</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341.95</v>
      </c>
      <c r="AU6" s="35">
        <f t="shared" ref="AU6:BC6" si="6">IF(AU7="",NA(),AU7)</f>
        <v>105.79</v>
      </c>
      <c r="AV6" s="35">
        <f t="shared" si="6"/>
        <v>102.81</v>
      </c>
      <c r="AW6" s="35">
        <f t="shared" si="6"/>
        <v>102.57</v>
      </c>
      <c r="AX6" s="35">
        <f t="shared" si="6"/>
        <v>109.67</v>
      </c>
      <c r="AY6" s="35">
        <f t="shared" si="6"/>
        <v>628.34</v>
      </c>
      <c r="AZ6" s="35">
        <f t="shared" si="6"/>
        <v>289.8</v>
      </c>
      <c r="BA6" s="35">
        <f t="shared" si="6"/>
        <v>299.44</v>
      </c>
      <c r="BB6" s="35">
        <f t="shared" si="6"/>
        <v>311.99</v>
      </c>
      <c r="BC6" s="35">
        <f t="shared" si="6"/>
        <v>307.83</v>
      </c>
      <c r="BD6" s="34" t="str">
        <f>IF(BD7="","",IF(BD7="-","【-】","【"&amp;SUBSTITUTE(TEXT(BD7,"#,##0.00"),"-","△")&amp;"】"))</f>
        <v>【264.34】</v>
      </c>
      <c r="BE6" s="35">
        <f>IF(BE7="",NA(),BE7)</f>
        <v>667.55</v>
      </c>
      <c r="BF6" s="35">
        <f t="shared" ref="BF6:BN6" si="7">IF(BF7="",NA(),BF7)</f>
        <v>656.61</v>
      </c>
      <c r="BG6" s="35">
        <f t="shared" si="7"/>
        <v>639.20000000000005</v>
      </c>
      <c r="BH6" s="35">
        <f t="shared" si="7"/>
        <v>625.23</v>
      </c>
      <c r="BI6" s="35">
        <f t="shared" si="7"/>
        <v>616.04999999999995</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103.18</v>
      </c>
      <c r="BQ6" s="35">
        <f t="shared" ref="BQ6:BY6" si="8">IF(BQ7="",NA(),BQ7)</f>
        <v>110.06</v>
      </c>
      <c r="BR6" s="35">
        <f t="shared" si="8"/>
        <v>111.35</v>
      </c>
      <c r="BS6" s="35">
        <f t="shared" si="8"/>
        <v>116.23</v>
      </c>
      <c r="BT6" s="35">
        <f t="shared" si="8"/>
        <v>115.37</v>
      </c>
      <c r="BU6" s="35">
        <f t="shared" si="8"/>
        <v>99.89</v>
      </c>
      <c r="BV6" s="35">
        <f t="shared" si="8"/>
        <v>107.05</v>
      </c>
      <c r="BW6" s="35">
        <f t="shared" si="8"/>
        <v>106.4</v>
      </c>
      <c r="BX6" s="35">
        <f t="shared" si="8"/>
        <v>107.61</v>
      </c>
      <c r="BY6" s="35">
        <f t="shared" si="8"/>
        <v>106.02</v>
      </c>
      <c r="BZ6" s="34" t="str">
        <f>IF(BZ7="","",IF(BZ7="-","【-】","【"&amp;SUBSTITUTE(TEXT(BZ7,"#,##0.00"),"-","△")&amp;"】"))</f>
        <v>【104.36】</v>
      </c>
      <c r="CA6" s="35">
        <f>IF(CA7="",NA(),CA7)</f>
        <v>166.33</v>
      </c>
      <c r="CB6" s="35">
        <f t="shared" ref="CB6:CJ6" si="9">IF(CB7="",NA(),CB7)</f>
        <v>155.96</v>
      </c>
      <c r="CC6" s="35">
        <f t="shared" si="9"/>
        <v>154.43</v>
      </c>
      <c r="CD6" s="35">
        <f t="shared" si="9"/>
        <v>148.13999999999999</v>
      </c>
      <c r="CE6" s="35">
        <f t="shared" si="9"/>
        <v>149.44</v>
      </c>
      <c r="CF6" s="35">
        <f t="shared" si="9"/>
        <v>165.34</v>
      </c>
      <c r="CG6" s="35">
        <f t="shared" si="9"/>
        <v>155.09</v>
      </c>
      <c r="CH6" s="35">
        <f t="shared" si="9"/>
        <v>156.29</v>
      </c>
      <c r="CI6" s="35">
        <f t="shared" si="9"/>
        <v>155.69</v>
      </c>
      <c r="CJ6" s="35">
        <f t="shared" si="9"/>
        <v>158.6</v>
      </c>
      <c r="CK6" s="34" t="str">
        <f>IF(CK7="","",IF(CK7="-","【-】","【"&amp;SUBSTITUTE(TEXT(CK7,"#,##0.00"),"-","△")&amp;"】"))</f>
        <v>【165.71】</v>
      </c>
      <c r="CL6" s="35">
        <f>IF(CL7="",NA(),CL7)</f>
        <v>62.58</v>
      </c>
      <c r="CM6" s="35">
        <f t="shared" ref="CM6:CU6" si="10">IF(CM7="",NA(),CM7)</f>
        <v>62.62</v>
      </c>
      <c r="CN6" s="35">
        <f t="shared" si="10"/>
        <v>62.22</v>
      </c>
      <c r="CO6" s="35">
        <f t="shared" si="10"/>
        <v>60.92</v>
      </c>
      <c r="CP6" s="35">
        <f t="shared" si="10"/>
        <v>58.88</v>
      </c>
      <c r="CQ6" s="35">
        <f t="shared" si="10"/>
        <v>62.15</v>
      </c>
      <c r="CR6" s="35">
        <f t="shared" si="10"/>
        <v>61.61</v>
      </c>
      <c r="CS6" s="35">
        <f t="shared" si="10"/>
        <v>62.34</v>
      </c>
      <c r="CT6" s="35">
        <f t="shared" si="10"/>
        <v>62.46</v>
      </c>
      <c r="CU6" s="35">
        <f t="shared" si="10"/>
        <v>62.88</v>
      </c>
      <c r="CV6" s="34" t="str">
        <f>IF(CV7="","",IF(CV7="-","【-】","【"&amp;SUBSTITUTE(TEXT(CV7,"#,##0.00"),"-","△")&amp;"】"))</f>
        <v>【60.41】</v>
      </c>
      <c r="CW6" s="35">
        <f>IF(CW7="",NA(),CW7)</f>
        <v>88.75</v>
      </c>
      <c r="CX6" s="35">
        <f t="shared" ref="CX6:DF6" si="11">IF(CX7="",NA(),CX7)</f>
        <v>88.36</v>
      </c>
      <c r="CY6" s="35">
        <f t="shared" si="11"/>
        <v>89.46</v>
      </c>
      <c r="CZ6" s="35">
        <f t="shared" si="11"/>
        <v>89.03</v>
      </c>
      <c r="DA6" s="35">
        <f t="shared" si="11"/>
        <v>89.11</v>
      </c>
      <c r="DB6" s="35">
        <f t="shared" si="11"/>
        <v>90.64</v>
      </c>
      <c r="DC6" s="35">
        <f t="shared" si="11"/>
        <v>90.23</v>
      </c>
      <c r="DD6" s="35">
        <f t="shared" si="11"/>
        <v>90.15</v>
      </c>
      <c r="DE6" s="35">
        <f t="shared" si="11"/>
        <v>90.62</v>
      </c>
      <c r="DF6" s="35">
        <f t="shared" si="11"/>
        <v>90.13</v>
      </c>
      <c r="DG6" s="34" t="str">
        <f>IF(DG7="","",IF(DG7="-","【-】","【"&amp;SUBSTITUTE(TEXT(DG7,"#,##0.00"),"-","△")&amp;"】"))</f>
        <v>【89.93】</v>
      </c>
      <c r="DH6" s="35">
        <f>IF(DH7="",NA(),DH7)</f>
        <v>31.25</v>
      </c>
      <c r="DI6" s="35">
        <f t="shared" ref="DI6:DQ6" si="12">IF(DI7="",NA(),DI7)</f>
        <v>40.78</v>
      </c>
      <c r="DJ6" s="35">
        <f t="shared" si="12"/>
        <v>41.94</v>
      </c>
      <c r="DK6" s="35">
        <f t="shared" si="12"/>
        <v>43.01</v>
      </c>
      <c r="DL6" s="35">
        <f t="shared" si="12"/>
        <v>44.06</v>
      </c>
      <c r="DM6" s="35">
        <f t="shared" si="12"/>
        <v>43.24</v>
      </c>
      <c r="DN6" s="35">
        <f t="shared" si="12"/>
        <v>46.36</v>
      </c>
      <c r="DO6" s="35">
        <f t="shared" si="12"/>
        <v>47.37</v>
      </c>
      <c r="DP6" s="35">
        <f t="shared" si="12"/>
        <v>48.01</v>
      </c>
      <c r="DQ6" s="35">
        <f t="shared" si="12"/>
        <v>48.01</v>
      </c>
      <c r="DR6" s="34" t="str">
        <f>IF(DR7="","",IF(DR7="-","【-】","【"&amp;SUBSTITUTE(TEXT(DR7,"#,##0.00"),"-","△")&amp;"】"))</f>
        <v>【48.12】</v>
      </c>
      <c r="DS6" s="35">
        <f>IF(DS7="",NA(),DS7)</f>
        <v>5.5</v>
      </c>
      <c r="DT6" s="35">
        <f t="shared" ref="DT6:EB6" si="13">IF(DT7="",NA(),DT7)</f>
        <v>6.29</v>
      </c>
      <c r="DU6" s="35">
        <f t="shared" si="13"/>
        <v>7.25</v>
      </c>
      <c r="DV6" s="35">
        <f t="shared" si="13"/>
        <v>7.69</v>
      </c>
      <c r="DW6" s="35">
        <f t="shared" si="13"/>
        <v>7.74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0.92</v>
      </c>
      <c r="EE6" s="35">
        <f t="shared" ref="EE6:EM6" si="14">IF(EE7="",NA(),EE7)</f>
        <v>0.59</v>
      </c>
      <c r="EF6" s="35">
        <f t="shared" si="14"/>
        <v>0.56000000000000005</v>
      </c>
      <c r="EG6" s="35">
        <f t="shared" si="14"/>
        <v>0.71</v>
      </c>
      <c r="EH6" s="35">
        <f t="shared" si="14"/>
        <v>0.48</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200000</v>
      </c>
      <c r="D7" s="37">
        <v>46</v>
      </c>
      <c r="E7" s="37">
        <v>1</v>
      </c>
      <c r="F7" s="37">
        <v>0</v>
      </c>
      <c r="G7" s="37">
        <v>1</v>
      </c>
      <c r="H7" s="37" t="s">
        <v>105</v>
      </c>
      <c r="I7" s="37" t="s">
        <v>106</v>
      </c>
      <c r="J7" s="37" t="s">
        <v>107</v>
      </c>
      <c r="K7" s="37" t="s">
        <v>108</v>
      </c>
      <c r="L7" s="37" t="s">
        <v>109</v>
      </c>
      <c r="M7" s="37" t="s">
        <v>110</v>
      </c>
      <c r="N7" s="38" t="s">
        <v>111</v>
      </c>
      <c r="O7" s="38">
        <v>52.03</v>
      </c>
      <c r="P7" s="38">
        <v>31.32</v>
      </c>
      <c r="Q7" s="38">
        <v>3258</v>
      </c>
      <c r="R7" s="38">
        <v>2114140</v>
      </c>
      <c r="S7" s="38">
        <v>13561.56</v>
      </c>
      <c r="T7" s="38">
        <v>155.88999999999999</v>
      </c>
      <c r="U7" s="38">
        <v>188424</v>
      </c>
      <c r="V7" s="38">
        <v>280.99</v>
      </c>
      <c r="W7" s="38">
        <v>670.57</v>
      </c>
      <c r="X7" s="38">
        <v>109.12</v>
      </c>
      <c r="Y7" s="38">
        <v>112.35</v>
      </c>
      <c r="Z7" s="38">
        <v>114.73</v>
      </c>
      <c r="AA7" s="38">
        <v>117.07</v>
      </c>
      <c r="AB7" s="38">
        <v>116.22</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341.95</v>
      </c>
      <c r="AU7" s="38">
        <v>105.79</v>
      </c>
      <c r="AV7" s="38">
        <v>102.81</v>
      </c>
      <c r="AW7" s="38">
        <v>102.57</v>
      </c>
      <c r="AX7" s="38">
        <v>109.67</v>
      </c>
      <c r="AY7" s="38">
        <v>628.34</v>
      </c>
      <c r="AZ7" s="38">
        <v>289.8</v>
      </c>
      <c r="BA7" s="38">
        <v>299.44</v>
      </c>
      <c r="BB7" s="38">
        <v>311.99</v>
      </c>
      <c r="BC7" s="38">
        <v>307.83</v>
      </c>
      <c r="BD7" s="38">
        <v>264.33999999999997</v>
      </c>
      <c r="BE7" s="38">
        <v>667.55</v>
      </c>
      <c r="BF7" s="38">
        <v>656.61</v>
      </c>
      <c r="BG7" s="38">
        <v>639.20000000000005</v>
      </c>
      <c r="BH7" s="38">
        <v>625.23</v>
      </c>
      <c r="BI7" s="38">
        <v>616.04999999999995</v>
      </c>
      <c r="BJ7" s="38">
        <v>297.13</v>
      </c>
      <c r="BK7" s="38">
        <v>301.99</v>
      </c>
      <c r="BL7" s="38">
        <v>298.08999999999997</v>
      </c>
      <c r="BM7" s="38">
        <v>291.77999999999997</v>
      </c>
      <c r="BN7" s="38">
        <v>295.44</v>
      </c>
      <c r="BO7" s="38">
        <v>274.27</v>
      </c>
      <c r="BP7" s="38">
        <v>103.18</v>
      </c>
      <c r="BQ7" s="38">
        <v>110.06</v>
      </c>
      <c r="BR7" s="38">
        <v>111.35</v>
      </c>
      <c r="BS7" s="38">
        <v>116.23</v>
      </c>
      <c r="BT7" s="38">
        <v>115.37</v>
      </c>
      <c r="BU7" s="38">
        <v>99.89</v>
      </c>
      <c r="BV7" s="38">
        <v>107.05</v>
      </c>
      <c r="BW7" s="38">
        <v>106.4</v>
      </c>
      <c r="BX7" s="38">
        <v>107.61</v>
      </c>
      <c r="BY7" s="38">
        <v>106.02</v>
      </c>
      <c r="BZ7" s="38">
        <v>104.36</v>
      </c>
      <c r="CA7" s="38">
        <v>166.33</v>
      </c>
      <c r="CB7" s="38">
        <v>155.96</v>
      </c>
      <c r="CC7" s="38">
        <v>154.43</v>
      </c>
      <c r="CD7" s="38">
        <v>148.13999999999999</v>
      </c>
      <c r="CE7" s="38">
        <v>149.44</v>
      </c>
      <c r="CF7" s="38">
        <v>165.34</v>
      </c>
      <c r="CG7" s="38">
        <v>155.09</v>
      </c>
      <c r="CH7" s="38">
        <v>156.29</v>
      </c>
      <c r="CI7" s="38">
        <v>155.69</v>
      </c>
      <c r="CJ7" s="38">
        <v>158.6</v>
      </c>
      <c r="CK7" s="38">
        <v>165.71</v>
      </c>
      <c r="CL7" s="38">
        <v>62.58</v>
      </c>
      <c r="CM7" s="38">
        <v>62.62</v>
      </c>
      <c r="CN7" s="38">
        <v>62.22</v>
      </c>
      <c r="CO7" s="38">
        <v>60.92</v>
      </c>
      <c r="CP7" s="38">
        <v>58.88</v>
      </c>
      <c r="CQ7" s="38">
        <v>62.15</v>
      </c>
      <c r="CR7" s="38">
        <v>61.61</v>
      </c>
      <c r="CS7" s="38">
        <v>62.34</v>
      </c>
      <c r="CT7" s="38">
        <v>62.46</v>
      </c>
      <c r="CU7" s="38">
        <v>62.88</v>
      </c>
      <c r="CV7" s="38">
        <v>60.41</v>
      </c>
      <c r="CW7" s="38">
        <v>88.75</v>
      </c>
      <c r="CX7" s="38">
        <v>88.36</v>
      </c>
      <c r="CY7" s="38">
        <v>89.46</v>
      </c>
      <c r="CZ7" s="38">
        <v>89.03</v>
      </c>
      <c r="DA7" s="38">
        <v>89.11</v>
      </c>
      <c r="DB7" s="38">
        <v>90.64</v>
      </c>
      <c r="DC7" s="38">
        <v>90.23</v>
      </c>
      <c r="DD7" s="38">
        <v>90.15</v>
      </c>
      <c r="DE7" s="38">
        <v>90.62</v>
      </c>
      <c r="DF7" s="38">
        <v>90.13</v>
      </c>
      <c r="DG7" s="38">
        <v>89.93</v>
      </c>
      <c r="DH7" s="38">
        <v>31.25</v>
      </c>
      <c r="DI7" s="38">
        <v>40.78</v>
      </c>
      <c r="DJ7" s="38">
        <v>41.94</v>
      </c>
      <c r="DK7" s="38">
        <v>43.01</v>
      </c>
      <c r="DL7" s="38">
        <v>44.06</v>
      </c>
      <c r="DM7" s="38">
        <v>43.24</v>
      </c>
      <c r="DN7" s="38">
        <v>46.36</v>
      </c>
      <c r="DO7" s="38">
        <v>47.37</v>
      </c>
      <c r="DP7" s="38">
        <v>48.01</v>
      </c>
      <c r="DQ7" s="38">
        <v>48.01</v>
      </c>
      <c r="DR7" s="38">
        <v>48.12</v>
      </c>
      <c r="DS7" s="38">
        <v>5.5</v>
      </c>
      <c r="DT7" s="38">
        <v>6.29</v>
      </c>
      <c r="DU7" s="38">
        <v>7.25</v>
      </c>
      <c r="DV7" s="38">
        <v>7.69</v>
      </c>
      <c r="DW7" s="38">
        <v>7.74</v>
      </c>
      <c r="DX7" s="38">
        <v>12.21</v>
      </c>
      <c r="DY7" s="38">
        <v>13.57</v>
      </c>
      <c r="DZ7" s="38">
        <v>14.27</v>
      </c>
      <c r="EA7" s="38">
        <v>16.170000000000002</v>
      </c>
      <c r="EB7" s="38">
        <v>16.600000000000001</v>
      </c>
      <c r="EC7" s="38">
        <v>15.89</v>
      </c>
      <c r="ED7" s="38">
        <v>0.92</v>
      </c>
      <c r="EE7" s="38">
        <v>0.59</v>
      </c>
      <c r="EF7" s="38">
        <v>0.56000000000000005</v>
      </c>
      <c r="EG7" s="38">
        <v>0.71</v>
      </c>
      <c r="EH7" s="38">
        <v>0.48</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2019-01-31T00:43:01Z</cp:lastPrinted>
  <dcterms:created xsi:type="dcterms:W3CDTF">2018-12-03T08:31:11Z</dcterms:created>
  <dcterms:modified xsi:type="dcterms:W3CDTF">2019-02-03T23:42:49Z</dcterms:modified>
  <cp:category/>
</cp:coreProperties>
</file>