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事務\第１係\決算統計関係\公営企業決算統計\２９年度決算\11_経営比較分析表\03_部局回答\上伊那広域水道用水企業団\"/>
    </mc:Choice>
  </mc:AlternateContent>
  <workbookProtection workbookAlgorithmName="SHA-512" workbookHashValue="LS0GzBkI+GvUHG2znqmtI+B0Lq2C0rTncaIGzbuSyV8THhO7AmQJZNG/XyztI2OJoUPVj3l5JUtcTMd3IzawFg==" workbookSaltValue="aWobgi+ogJh4w9MnSSiXR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<sst xmlns="http://schemas.openxmlformats.org/spreadsheetml/2006/main" count="235" uniqueCount="120">
  <si>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</si>
  <si>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</si>
  <si>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</si>
  <si>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</si>
  <si>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</si>
  <si>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</si>
  <si>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</si>
  <si>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</si>
  <si>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</si>
  <si>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</si>
  <si>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</si>
  <si>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</si>
  <si>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</si>
  <si>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</si>
  <si>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</si>
  <si>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</si>
  <si>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</si>
  <si>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</si>
  <si>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</si>
  <si>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</si>
  <si>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</si>
  <si>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</si>
  <si>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</si>
  <si>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</si>
  <si>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</si>
  <si>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</si>
  <si>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</si>
  <si>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</si>
  <si>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</si>
  <si>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</si>
  <si>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</si>
  <si>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</si>
  <si>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</si>
  <si>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</si>
  <si>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</si>
  <si>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</si>
  <si>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</si>
  <si>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</si>
  <si>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</si>
  <si>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</si>
  <si>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</si>
  <si>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</si>
  <si>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</si>
  <si>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</si>
  <si>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</si>
  <si>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</si>
  <si>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</si>
  <si>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</si>
  <si>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</si>
  <si>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</si>
  <si>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</si>
  <si>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</si>
  <si>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</si>
  <si>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</si>
  <si>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</si>
  <si>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</si>
  <si>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</si>
  <si>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</si>
  <si>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</si>
  <si>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</si>
  <si>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</si>
  <si>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</si>
  <si>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</si>
  <si>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</si>
  <si>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</si>
  <si>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</si>
  <si>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</si>
  <si>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</si>
  <si>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</si>
  <si>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</si>
  <si>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</si>
  <si>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</si>
  <si>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</si>
  <si>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</si>
  <si>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</si>
  <si>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</si>
  <si>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</si>
  <si>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</si>
  <si>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</si>
  <si>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</si>
  <si>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</si>
  <si>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</si>
  <si>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</si>
  <si>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</si>
  <si>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</si>
  <si>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</si>
  <si>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</si>
  <si>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</si>
  <si>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</si>
  <si>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</si>
  <si>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</si>
  <si>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</si>
  <si>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</si>
  <si>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</si>
  <si>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</si>
  <si>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</si>
  <si>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</si>
  <si>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</si>
  <si>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</si>
  <si>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</si>
  <si>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</si>
  <si>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</si>
  <si>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</si>
  <si>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</si>
  <si>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</si>
  <si>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長野県上伊那広域水道用水企業団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</si>
  <si>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</si>
  <si>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</si>
  <si>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</si>
  <si>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</si>
  <si>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</si>
  <si>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</si>
  <si>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</si>
  <si>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</si>
  <si>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</si>
  <si>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</si>
  <si>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</si>
  <si>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現在のところ、経営的にも施設的にも健全な運営ができているが、今後も継続していくために、将来の人口減少による水需要への影響や、大規模更新等を考慮した更新計画を検討していく。
施設の更新については、運転をしながらの工事となるため、新施設の場所や工法等、また管路の耐震化も含め、料金の検討をしていく必要がある。</t>
    <rPh sb="20" eb="22">
      <t>ウンエイ</t>
    </rPh>
    <rPh sb="33" eb="35">
      <t>ケイゾク</t>
    </rPh>
    <rPh sb="46" eb="48">
      <t>ジンコウ</t>
    </rPh>
    <rPh sb="48" eb="50">
      <t>ゲンショウ</t>
    </rPh>
    <rPh sb="58" eb="60">
      <t>エイキョウ</t>
    </rPh>
    <rPh sb="86" eb="88">
      <t>シセツ</t>
    </rPh>
    <rPh sb="89" eb="91">
      <t>コウシン</t>
    </rPh>
    <rPh sb="105" eb="107">
      <t>コウジ</t>
    </rPh>
    <rPh sb="113" eb="114">
      <t>シン</t>
    </rPh>
    <rPh sb="126" eb="128">
      <t>カンロ</t>
    </rPh>
    <rPh sb="129" eb="132">
      <t>タイシンカ</t>
    </rPh>
    <rPh sb="133" eb="134">
      <t>フク</t>
    </rPh>
    <rPh sb="136" eb="138">
      <t>リョウキン</t>
    </rPh>
    <phoneticPr fontId="4"/>
  </si>
  <si>
    <t xml:space="preserve">経営の効率化、企業債の借換等により類似団体と比較しても給水原価は低く抑えれれ、毎年利益計上ができている。そのため、平成27年度から連続で建設改良のための積立が可能となっている。
また、企業債残高も順調に減少して、平成３４年度にはなくなる見込みである。
受水側では本企業団からの受水量を80%に調整し、その他を自己水源の水量で調整することにより、施設利用率は安定していて、施設を効率よく利用できている。
有収率は類似団体と比較すると低くなっているが、９９％を超えているため問題ないといえる。
供給料金は、基本的に3年毎の見直しで、その都度長期更新計画を考慮した長期財政計画の見直しを行っている。
受水団体の負担軽減のため、平成29年度から10%値下げを行ったが、約20年後から計画している大規模更新時に、一部の起債を活用することで、留保資金残高の最低は1年間の料金収入分の確保を見込んでいる。
</t>
    <rPh sb="65" eb="67">
      <t>レンゾク</t>
    </rPh>
    <rPh sb="92" eb="94">
      <t>キギョウ</t>
    </rPh>
    <rPh sb="94" eb="95">
      <t>サイ</t>
    </rPh>
    <rPh sb="95" eb="97">
      <t>ザンダカ</t>
    </rPh>
    <rPh sb="98" eb="100">
      <t>ジュンチョウ</t>
    </rPh>
    <rPh sb="101" eb="103">
      <t>ゲンショウ</t>
    </rPh>
    <rPh sb="106" eb="108">
      <t>ヘイセイ</t>
    </rPh>
    <rPh sb="110" eb="112">
      <t>ネンド</t>
    </rPh>
    <rPh sb="118" eb="120">
      <t>ミコ</t>
    </rPh>
    <rPh sb="126" eb="127">
      <t>ジュ</t>
    </rPh>
    <rPh sb="127" eb="128">
      <t>スイ</t>
    </rPh>
    <rPh sb="128" eb="129">
      <t>ガワ</t>
    </rPh>
    <rPh sb="131" eb="132">
      <t>ホン</t>
    </rPh>
    <rPh sb="132" eb="134">
      <t>キギョウ</t>
    </rPh>
    <rPh sb="134" eb="135">
      <t>ダン</t>
    </rPh>
    <rPh sb="138" eb="139">
      <t>ジュ</t>
    </rPh>
    <rPh sb="139" eb="140">
      <t>スイ</t>
    </rPh>
    <rPh sb="140" eb="141">
      <t>リョウ</t>
    </rPh>
    <rPh sb="146" eb="148">
      <t>チョウセイ</t>
    </rPh>
    <rPh sb="152" eb="153">
      <t>タ</t>
    </rPh>
    <rPh sb="154" eb="156">
      <t>ジコ</t>
    </rPh>
    <rPh sb="159" eb="161">
      <t>スイリョウ</t>
    </rPh>
    <rPh sb="176" eb="177">
      <t>リツ</t>
    </rPh>
    <rPh sb="178" eb="180">
      <t>アンテイ</t>
    </rPh>
    <rPh sb="185" eb="187">
      <t>シセツ</t>
    </rPh>
    <rPh sb="188" eb="190">
      <t>コウリツ</t>
    </rPh>
    <rPh sb="192" eb="194">
      <t>リヨウ</t>
    </rPh>
    <rPh sb="215" eb="216">
      <t>ヒク</t>
    </rPh>
    <rPh sb="228" eb="229">
      <t>コ</t>
    </rPh>
    <rPh sb="266" eb="268">
      <t>ツド</t>
    </rPh>
    <rPh sb="290" eb="291">
      <t>オコナ</t>
    </rPh>
    <rPh sb="297" eb="298">
      <t>ジュ</t>
    </rPh>
    <rPh sb="298" eb="299">
      <t>スイ</t>
    </rPh>
    <rPh sb="299" eb="301">
      <t>ダンタイ</t>
    </rPh>
    <rPh sb="302" eb="304">
      <t>フタン</t>
    </rPh>
    <rPh sb="304" eb="306">
      <t>ケイゲン</t>
    </rPh>
    <rPh sb="325" eb="326">
      <t>オコナ</t>
    </rPh>
    <rPh sb="351" eb="353">
      <t>イチブ</t>
    </rPh>
    <rPh sb="354" eb="356">
      <t>キサイ</t>
    </rPh>
    <rPh sb="357" eb="359">
      <t>カツヨウ</t>
    </rPh>
    <phoneticPr fontId="4"/>
  </si>
  <si>
    <t>供用開始から20年以上経過し、比較的に耐用年数の短い機械設備等については、随時更新を行っている。
建物、管路等については、耐用年数の約半分経過で、類似団体と比較しても老朽化について問題ないといえる。
管路を除く構築物の耐震性を診断した結果から、必要に応じ補強工事を予定している。
管路の耐震性については、一部適合してない箇所があるため、今後検討していく。</t>
    <rPh sb="15" eb="18">
      <t>ヒカクテキ</t>
    </rPh>
    <rPh sb="19" eb="21">
      <t>タイヨウ</t>
    </rPh>
    <rPh sb="21" eb="23">
      <t>ネンスウ</t>
    </rPh>
    <rPh sb="24" eb="25">
      <t>ミジカ</t>
    </rPh>
    <rPh sb="42" eb="43">
      <t>オコナ</t>
    </rPh>
    <rPh sb="73" eb="75">
      <t>ルイジ</t>
    </rPh>
    <rPh sb="75" eb="77">
      <t>ダンタイ</t>
    </rPh>
    <rPh sb="78" eb="80">
      <t>ヒカク</t>
    </rPh>
    <rPh sb="100" eb="102">
      <t>カンロ</t>
    </rPh>
    <rPh sb="103" eb="104">
      <t>ノゾ</t>
    </rPh>
    <rPh sb="105" eb="107">
      <t>コウチク</t>
    </rPh>
    <rPh sb="107" eb="108">
      <t>ブツ</t>
    </rPh>
    <rPh sb="122" eb="124">
      <t>ヒツヨウ</t>
    </rPh>
    <rPh sb="125" eb="126">
      <t>オウ</t>
    </rPh>
    <rPh sb="127" eb="129">
      <t>ホキョウ</t>
    </rPh>
    <rPh sb="129" eb="131">
      <t>コウジ</t>
    </rPh>
    <rPh sb="132" eb="134">
      <t>ヨテイ</t>
    </rPh>
    <rPh sb="140" eb="142">
      <t>カンロ</t>
    </rPh>
    <rPh sb="143" eb="146">
      <t>タイシンセイ</t>
    </rPh>
    <rPh sb="152" eb="154">
      <t>イチブ</t>
    </rPh>
    <rPh sb="154" eb="156">
      <t>テキゴウ</t>
    </rPh>
    <rPh sb="160" eb="162">
      <t>カショ</t>
    </rPh>
    <rPh sb="168" eb="170">
      <t>コンゴ</t>
    </rPh>
    <rPh sb="170" eb="17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</si>
</sst>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7E-4EEF-BD60-7832BDB5CB98}"/>
            </c:ext>
          </c:extLst>
        </c:ser>
        <c:dLbls>
          <c:showLegendKey val="0"/>
          <c:showVal val="0"/>
          <c:showCatName val="0"/>
          <c:showSerName val="0"/>
          <c:showPercent val="0"/>
          <c:showBubbleSize val="0"/>
        </c:dLbls>
        <c:gapWidth val="150"/>
        <c:axId val="251653776"/>
        <c:axId val="25215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427E-4EEF-BD60-7832BDB5CB98}"/>
            </c:ext>
          </c:extLst>
        </c:ser>
        <c:dLbls>
          <c:showLegendKey val="0"/>
          <c:showVal val="0"/>
          <c:showCatName val="0"/>
          <c:showSerName val="0"/>
          <c:showPercent val="0"/>
          <c:showBubbleSize val="0"/>
        </c:dLbls>
        <c:marker val="1"/>
        <c:smooth val="0"/>
        <c:axId val="251653776"/>
        <c:axId val="252157008"/>
      </c:lineChart>
      <c:dateAx>
        <c:axId val="251653776"/>
        <c:scaling>
          <c:orientation val="minMax"/>
        </c:scaling>
        <c:delete val="1"/>
        <c:axPos val="b"/>
        <c:numFmt formatCode="ge" sourceLinked="1"/>
        <c:majorTickMark val="none"/>
        <c:minorTickMark val="none"/>
        <c:tickLblPos val="none"/>
        <c:crossAx val="252157008"/>
        <c:crosses val="autoZero"/>
        <c:auto val="1"/>
        <c:lblOffset val="100"/>
        <c:baseTimeUnit val="years"/>
      </c:dateAx>
      <c:valAx>
        <c:axId val="25215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5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81.25</c:v>
                </c:pt>
                <c:pt idx="1">
                  <c:v>81.3</c:v>
                </c:pt>
                <c:pt idx="2">
                  <c:v>81.75</c:v>
                </c:pt>
                <c:pt idx="3">
                  <c:v>82.44</c:v>
                </c:pt>
                <c:pt idx="4">
                  <c:v>82.08</c:v>
                </c:pt>
              </c:numCache>
            </c:numRef>
          </c:val>
          <c:extLst>
            <c:ext xmlns:c16="http://schemas.microsoft.com/office/drawing/2014/chart" uri="{C3380CC4-5D6E-409C-BE32-E72D297353CC}">
              <c16:uniqueId val="{00000000-1EE0-48A6-9DFD-83A0D48F4B62}"/>
            </c:ext>
          </c:extLst>
        </c:ser>
        <c:dLbls>
          <c:showLegendKey val="0"/>
          <c:showVal val="0"/>
          <c:showCatName val="0"/>
          <c:showSerName val="0"/>
          <c:showPercent val="0"/>
          <c:showBubbleSize val="0"/>
        </c:dLbls>
        <c:gapWidth val="150"/>
        <c:axId val="252524656"/>
        <c:axId val="2527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1EE0-48A6-9DFD-83A0D48F4B62}"/>
            </c:ext>
          </c:extLst>
        </c:ser>
        <c:dLbls>
          <c:showLegendKey val="0"/>
          <c:showVal val="0"/>
          <c:showCatName val="0"/>
          <c:showSerName val="0"/>
          <c:showPercent val="0"/>
          <c:showBubbleSize val="0"/>
        </c:dLbls>
        <c:marker val="1"/>
        <c:smooth val="0"/>
        <c:axId val="252524656"/>
        <c:axId val="252739200"/>
      </c:lineChart>
      <c:dateAx>
        <c:axId val="252524656"/>
        <c:scaling>
          <c:orientation val="minMax"/>
        </c:scaling>
        <c:delete val="1"/>
        <c:axPos val="b"/>
        <c:numFmt formatCode="ge" sourceLinked="1"/>
        <c:majorTickMark val="none"/>
        <c:minorTickMark val="none"/>
        <c:tickLblPos val="none"/>
        <c:crossAx val="252739200"/>
        <c:crosses val="autoZero"/>
        <c:auto val="1"/>
        <c:lblOffset val="100"/>
        <c:baseTimeUnit val="years"/>
      </c:dateAx>
      <c:valAx>
        <c:axId val="2527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2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99.95</c:v>
                </c:pt>
                <c:pt idx="1">
                  <c:v>99.78</c:v>
                </c:pt>
                <c:pt idx="2">
                  <c:v>99.72</c:v>
                </c:pt>
                <c:pt idx="3">
                  <c:v>99.58</c:v>
                </c:pt>
                <c:pt idx="4">
                  <c:v>99.45</c:v>
                </c:pt>
              </c:numCache>
            </c:numRef>
          </c:val>
          <c:extLst>
            <c:ext xmlns:c16="http://schemas.microsoft.com/office/drawing/2014/chart" uri="{C3380CC4-5D6E-409C-BE32-E72D297353CC}">
              <c16:uniqueId val="{00000000-505E-4FE7-A451-31101FE6D5DE}"/>
            </c:ext>
          </c:extLst>
        </c:ser>
        <c:dLbls>
          <c:showLegendKey val="0"/>
          <c:showVal val="0"/>
          <c:showCatName val="0"/>
          <c:showSerName val="0"/>
          <c:showPercent val="0"/>
          <c:showBubbleSize val="0"/>
        </c:dLbls>
        <c:gapWidth val="150"/>
        <c:axId val="252246496"/>
        <c:axId val="25224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505E-4FE7-A451-31101FE6D5DE}"/>
            </c:ext>
          </c:extLst>
        </c:ser>
        <c:dLbls>
          <c:showLegendKey val="0"/>
          <c:showVal val="0"/>
          <c:showCatName val="0"/>
          <c:showSerName val="0"/>
          <c:showPercent val="0"/>
          <c:showBubbleSize val="0"/>
        </c:dLbls>
        <c:marker val="1"/>
        <c:smooth val="0"/>
        <c:axId val="252246496"/>
        <c:axId val="252246104"/>
      </c:lineChart>
      <c:dateAx>
        <c:axId val="252246496"/>
        <c:scaling>
          <c:orientation val="minMax"/>
        </c:scaling>
        <c:delete val="1"/>
        <c:axPos val="b"/>
        <c:numFmt formatCode="ge" sourceLinked="1"/>
        <c:majorTickMark val="none"/>
        <c:minorTickMark val="none"/>
        <c:tickLblPos val="none"/>
        <c:crossAx val="252246104"/>
        <c:crosses val="autoZero"/>
        <c:auto val="1"/>
        <c:lblOffset val="100"/>
        <c:baseTimeUnit val="years"/>
      </c:dateAx>
      <c:valAx>
        <c:axId val="25224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146.77000000000001</c:v>
                </c:pt>
                <c:pt idx="1">
                  <c:v>148.44999999999999</c:v>
                </c:pt>
                <c:pt idx="2">
                  <c:v>143.1</c:v>
                </c:pt>
                <c:pt idx="3">
                  <c:v>144.1</c:v>
                </c:pt>
                <c:pt idx="4">
                  <c:v>135.68</c:v>
                </c:pt>
              </c:numCache>
            </c:numRef>
          </c:val>
          <c:extLst>
            <c:ext xmlns:c16="http://schemas.microsoft.com/office/drawing/2014/chart" uri="{C3380CC4-5D6E-409C-BE32-E72D297353CC}">
              <c16:uniqueId val="{00000000-13C5-4B42-A102-DE8C13BD5E8D}"/>
            </c:ext>
          </c:extLst>
        </c:ser>
        <c:dLbls>
          <c:showLegendKey val="0"/>
          <c:showVal val="0"/>
          <c:showCatName val="0"/>
          <c:showSerName val="0"/>
          <c:showPercent val="0"/>
          <c:showBubbleSize val="0"/>
        </c:dLbls>
        <c:gapWidth val="150"/>
        <c:axId val="252158184"/>
        <c:axId val="25215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13C5-4B42-A102-DE8C13BD5E8D}"/>
            </c:ext>
          </c:extLst>
        </c:ser>
        <c:dLbls>
          <c:showLegendKey val="0"/>
          <c:showVal val="0"/>
          <c:showCatName val="0"/>
          <c:showSerName val="0"/>
          <c:showPercent val="0"/>
          <c:showBubbleSize val="0"/>
        </c:dLbls>
        <c:marker val="1"/>
        <c:smooth val="0"/>
        <c:axId val="252158184"/>
        <c:axId val="252158576"/>
      </c:lineChart>
      <c:dateAx>
        <c:axId val="252158184"/>
        <c:scaling>
          <c:orientation val="minMax"/>
        </c:scaling>
        <c:delete val="1"/>
        <c:axPos val="b"/>
        <c:numFmt formatCode="ge" sourceLinked="1"/>
        <c:majorTickMark val="none"/>
        <c:minorTickMark val="none"/>
        <c:tickLblPos val="none"/>
        <c:crossAx val="252158576"/>
        <c:crosses val="autoZero"/>
        <c:auto val="1"/>
        <c:lblOffset val="100"/>
        <c:baseTimeUnit val="years"/>
      </c:dateAx>
      <c:valAx>
        <c:axId val="25215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15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32.19</c:v>
                </c:pt>
                <c:pt idx="1">
                  <c:v>48.65</c:v>
                </c:pt>
                <c:pt idx="2">
                  <c:v>48.78</c:v>
                </c:pt>
                <c:pt idx="3">
                  <c:v>50.64</c:v>
                </c:pt>
                <c:pt idx="4">
                  <c:v>52.2</c:v>
                </c:pt>
              </c:numCache>
            </c:numRef>
          </c:val>
          <c:extLst>
            <c:ext xmlns:c16="http://schemas.microsoft.com/office/drawing/2014/chart" uri="{C3380CC4-5D6E-409C-BE32-E72D297353CC}">
              <c16:uniqueId val="{00000000-5AA5-4E2C-BEEC-6E8FC381567A}"/>
            </c:ext>
          </c:extLst>
        </c:ser>
        <c:dLbls>
          <c:showLegendKey val="0"/>
          <c:showVal val="0"/>
          <c:showCatName val="0"/>
          <c:showSerName val="0"/>
          <c:showPercent val="0"/>
          <c:showBubbleSize val="0"/>
        </c:dLbls>
        <c:gapWidth val="150"/>
        <c:axId val="252159752"/>
        <c:axId val="25216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5AA5-4E2C-BEEC-6E8FC381567A}"/>
            </c:ext>
          </c:extLst>
        </c:ser>
        <c:dLbls>
          <c:showLegendKey val="0"/>
          <c:showVal val="0"/>
          <c:showCatName val="0"/>
          <c:showSerName val="0"/>
          <c:showPercent val="0"/>
          <c:showBubbleSize val="0"/>
        </c:dLbls>
        <c:marker val="1"/>
        <c:smooth val="0"/>
        <c:axId val="252159752"/>
        <c:axId val="252160144"/>
      </c:lineChart>
      <c:dateAx>
        <c:axId val="252159752"/>
        <c:scaling>
          <c:orientation val="minMax"/>
        </c:scaling>
        <c:delete val="1"/>
        <c:axPos val="b"/>
        <c:numFmt formatCode="ge" sourceLinked="1"/>
        <c:majorTickMark val="none"/>
        <c:minorTickMark val="none"/>
        <c:tickLblPos val="none"/>
        <c:crossAx val="252160144"/>
        <c:crosses val="autoZero"/>
        <c:auto val="1"/>
        <c:lblOffset val="100"/>
        <c:baseTimeUnit val="years"/>
      </c:dateAx>
      <c:valAx>
        <c:axId val="2521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5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C-48C9-B842-27A3C048EAF9}"/>
            </c:ext>
          </c:extLst>
        </c:ser>
        <c:dLbls>
          <c:showLegendKey val="0"/>
          <c:showVal val="0"/>
          <c:showCatName val="0"/>
          <c:showSerName val="0"/>
          <c:showPercent val="0"/>
          <c:showBubbleSize val="0"/>
        </c:dLbls>
        <c:gapWidth val="150"/>
        <c:axId val="252243360"/>
        <c:axId val="25224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538C-48C9-B842-27A3C048EAF9}"/>
            </c:ext>
          </c:extLst>
        </c:ser>
        <c:dLbls>
          <c:showLegendKey val="0"/>
          <c:showVal val="0"/>
          <c:showCatName val="0"/>
          <c:showSerName val="0"/>
          <c:showPercent val="0"/>
          <c:showBubbleSize val="0"/>
        </c:dLbls>
        <c:marker val="1"/>
        <c:smooth val="0"/>
        <c:axId val="252243360"/>
        <c:axId val="252243752"/>
      </c:lineChart>
      <c:dateAx>
        <c:axId val="252243360"/>
        <c:scaling>
          <c:orientation val="minMax"/>
        </c:scaling>
        <c:delete val="1"/>
        <c:axPos val="b"/>
        <c:numFmt formatCode="ge" sourceLinked="1"/>
        <c:majorTickMark val="none"/>
        <c:minorTickMark val="none"/>
        <c:tickLblPos val="none"/>
        <c:crossAx val="252243752"/>
        <c:crosses val="autoZero"/>
        <c:auto val="1"/>
        <c:lblOffset val="100"/>
        <c:baseTimeUnit val="years"/>
      </c:dateAx>
      <c:valAx>
        <c:axId val="25224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69.11</c:v>
                </c:pt>
                <c:pt idx="1">
                  <c:v>27.04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92-4BE5-99A6-DF953C8DD85B}"/>
            </c:ext>
          </c:extLst>
        </c:ser>
        <c:dLbls>
          <c:showLegendKey val="0"/>
          <c:showVal val="0"/>
          <c:showCatName val="0"/>
          <c:showSerName val="0"/>
          <c:showPercent val="0"/>
          <c:showBubbleSize val="0"/>
        </c:dLbls>
        <c:gapWidth val="150"/>
        <c:axId val="250126440"/>
        <c:axId val="25262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8392-4BE5-99A6-DF953C8DD85B}"/>
            </c:ext>
          </c:extLst>
        </c:ser>
        <c:dLbls>
          <c:showLegendKey val="0"/>
          <c:showVal val="0"/>
          <c:showCatName val="0"/>
          <c:showSerName val="0"/>
          <c:showPercent val="0"/>
          <c:showBubbleSize val="0"/>
        </c:dLbls>
        <c:marker val="1"/>
        <c:smooth val="0"/>
        <c:axId val="250126440"/>
        <c:axId val="252620424"/>
      </c:lineChart>
      <c:dateAx>
        <c:axId val="250126440"/>
        <c:scaling>
          <c:orientation val="minMax"/>
        </c:scaling>
        <c:delete val="1"/>
        <c:axPos val="b"/>
        <c:numFmt formatCode="ge" sourceLinked="1"/>
        <c:majorTickMark val="none"/>
        <c:minorTickMark val="none"/>
        <c:tickLblPos val="none"/>
        <c:crossAx val="252620424"/>
        <c:crosses val="autoZero"/>
        <c:auto val="1"/>
        <c:lblOffset val="100"/>
        <c:baseTimeUnit val="years"/>
      </c:dateAx>
      <c:valAx>
        <c:axId val="25262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12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10747.31</c:v>
                </c:pt>
                <c:pt idx="1">
                  <c:v>353.84</c:v>
                </c:pt>
                <c:pt idx="2">
                  <c:v>422.2</c:v>
                </c:pt>
                <c:pt idx="3">
                  <c:v>539.49</c:v>
                </c:pt>
                <c:pt idx="4">
                  <c:v>763.37</c:v>
                </c:pt>
              </c:numCache>
            </c:numRef>
          </c:val>
          <c:extLst>
            <c:ext xmlns:c16="http://schemas.microsoft.com/office/drawing/2014/chart" uri="{C3380CC4-5D6E-409C-BE32-E72D297353CC}">
              <c16:uniqueId val="{00000000-C1B7-46AD-9828-5943D32D0A3D}"/>
            </c:ext>
          </c:extLst>
        </c:ser>
        <c:dLbls>
          <c:showLegendKey val="0"/>
          <c:showVal val="0"/>
          <c:showCatName val="0"/>
          <c:showSerName val="0"/>
          <c:showPercent val="0"/>
          <c:showBubbleSize val="0"/>
        </c:dLbls>
        <c:gapWidth val="150"/>
        <c:axId val="252621600"/>
        <c:axId val="25262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C1B7-46AD-9828-5943D32D0A3D}"/>
            </c:ext>
          </c:extLst>
        </c:ser>
        <c:dLbls>
          <c:showLegendKey val="0"/>
          <c:showVal val="0"/>
          <c:showCatName val="0"/>
          <c:showSerName val="0"/>
          <c:showPercent val="0"/>
          <c:showBubbleSize val="0"/>
        </c:dLbls>
        <c:marker val="1"/>
        <c:smooth val="0"/>
        <c:axId val="252621600"/>
        <c:axId val="252621992"/>
      </c:lineChart>
      <c:dateAx>
        <c:axId val="252621600"/>
        <c:scaling>
          <c:orientation val="minMax"/>
        </c:scaling>
        <c:delete val="1"/>
        <c:axPos val="b"/>
        <c:numFmt formatCode="ge" sourceLinked="1"/>
        <c:majorTickMark val="none"/>
        <c:minorTickMark val="none"/>
        <c:tickLblPos val="none"/>
        <c:crossAx val="252621992"/>
        <c:crosses val="autoZero"/>
        <c:auto val="1"/>
        <c:lblOffset val="100"/>
        <c:baseTimeUnit val="years"/>
      </c:dateAx>
      <c:valAx>
        <c:axId val="25262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6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296.88</c:v>
                </c:pt>
                <c:pt idx="1">
                  <c:v>228.38</c:v>
                </c:pt>
                <c:pt idx="2">
                  <c:v>166.8</c:v>
                </c:pt>
                <c:pt idx="3">
                  <c:v>113.68</c:v>
                </c:pt>
                <c:pt idx="4">
                  <c:v>78.37</c:v>
                </c:pt>
              </c:numCache>
            </c:numRef>
          </c:val>
          <c:extLst>
            <c:ext xmlns:c16="http://schemas.microsoft.com/office/drawing/2014/chart" uri="{C3380CC4-5D6E-409C-BE32-E72D297353CC}">
              <c16:uniqueId val="{00000000-6E50-497E-BEBE-30D050C6F12F}"/>
            </c:ext>
          </c:extLst>
        </c:ser>
        <c:dLbls>
          <c:showLegendKey val="0"/>
          <c:showVal val="0"/>
          <c:showCatName val="0"/>
          <c:showSerName val="0"/>
          <c:showPercent val="0"/>
          <c:showBubbleSize val="0"/>
        </c:dLbls>
        <c:gapWidth val="150"/>
        <c:axId val="252623168"/>
        <c:axId val="25262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6E50-497E-BEBE-30D050C6F12F}"/>
            </c:ext>
          </c:extLst>
        </c:ser>
        <c:dLbls>
          <c:showLegendKey val="0"/>
          <c:showVal val="0"/>
          <c:showCatName val="0"/>
          <c:showSerName val="0"/>
          <c:showPercent val="0"/>
          <c:showBubbleSize val="0"/>
        </c:dLbls>
        <c:marker val="1"/>
        <c:smooth val="0"/>
        <c:axId val="252623168"/>
        <c:axId val="252623560"/>
      </c:lineChart>
      <c:dateAx>
        <c:axId val="252623168"/>
        <c:scaling>
          <c:orientation val="minMax"/>
        </c:scaling>
        <c:delete val="1"/>
        <c:axPos val="b"/>
        <c:numFmt formatCode="ge" sourceLinked="1"/>
        <c:majorTickMark val="none"/>
        <c:minorTickMark val="none"/>
        <c:tickLblPos val="none"/>
        <c:crossAx val="252623560"/>
        <c:crosses val="autoZero"/>
        <c:auto val="1"/>
        <c:lblOffset val="100"/>
        <c:baseTimeUnit val="years"/>
      </c:dateAx>
      <c:valAx>
        <c:axId val="252623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134.93</c:v>
                </c:pt>
                <c:pt idx="1">
                  <c:v>146.9</c:v>
                </c:pt>
                <c:pt idx="2">
                  <c:v>145.13999999999999</c:v>
                </c:pt>
                <c:pt idx="3">
                  <c:v>146.33000000000001</c:v>
                </c:pt>
                <c:pt idx="4">
                  <c:v>135.91</c:v>
                </c:pt>
              </c:numCache>
            </c:numRef>
          </c:val>
          <c:extLst>
            <c:ext xmlns:c16="http://schemas.microsoft.com/office/drawing/2014/chart" uri="{C3380CC4-5D6E-409C-BE32-E72D297353CC}">
              <c16:uniqueId val="{00000000-582A-451B-A51D-9B8F62995B88}"/>
            </c:ext>
          </c:extLst>
        </c:ser>
        <c:dLbls>
          <c:showLegendKey val="0"/>
          <c:showVal val="0"/>
          <c:showCatName val="0"/>
          <c:showSerName val="0"/>
          <c:showPercent val="0"/>
          <c:showBubbleSize val="0"/>
        </c:dLbls>
        <c:gapWidth val="150"/>
        <c:axId val="252521520"/>
        <c:axId val="25252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582A-451B-A51D-9B8F62995B88}"/>
            </c:ext>
          </c:extLst>
        </c:ser>
        <c:dLbls>
          <c:showLegendKey val="0"/>
          <c:showVal val="0"/>
          <c:showCatName val="0"/>
          <c:showSerName val="0"/>
          <c:showPercent val="0"/>
          <c:showBubbleSize val="0"/>
        </c:dLbls>
        <c:marker val="1"/>
        <c:smooth val="0"/>
        <c:axId val="252521520"/>
        <c:axId val="252521912"/>
      </c:lineChart>
      <c:dateAx>
        <c:axId val="252521520"/>
        <c:scaling>
          <c:orientation val="minMax"/>
        </c:scaling>
        <c:delete val="1"/>
        <c:axPos val="b"/>
        <c:numFmt formatCode="ge" sourceLinked="1"/>
        <c:majorTickMark val="none"/>
        <c:minorTickMark val="none"/>
        <c:tickLblPos val="none"/>
        <c:crossAx val="252521912"/>
        <c:crosses val="autoZero"/>
        <c:auto val="1"/>
        <c:lblOffset val="100"/>
        <c:baseTimeUnit val="years"/>
      </c:dateAx>
      <c:valAx>
        <c:axId val="25252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44.28</c:v>
                </c:pt>
                <c:pt idx="1">
                  <c:v>40.69</c:v>
                </c:pt>
                <c:pt idx="2">
                  <c:v>40.96</c:v>
                </c:pt>
                <c:pt idx="3">
                  <c:v>40.479999999999997</c:v>
                </c:pt>
                <c:pt idx="4">
                  <c:v>39.39</c:v>
                </c:pt>
              </c:numCache>
            </c:numRef>
          </c:val>
          <c:extLst>
            <c:ext xmlns:c16="http://schemas.microsoft.com/office/drawing/2014/chart" uri="{C3380CC4-5D6E-409C-BE32-E72D297353CC}">
              <c16:uniqueId val="{00000000-FB85-489B-965A-F9FC9A103A15}"/>
            </c:ext>
          </c:extLst>
        </c:ser>
        <c:dLbls>
          <c:showLegendKey val="0"/>
          <c:showVal val="0"/>
          <c:showCatName val="0"/>
          <c:showSerName val="0"/>
          <c:showPercent val="0"/>
          <c:showBubbleSize val="0"/>
        </c:dLbls>
        <c:gapWidth val="150"/>
        <c:axId val="252523088"/>
        <c:axId val="2525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FB85-489B-965A-F9FC9A103A15}"/>
            </c:ext>
          </c:extLst>
        </c:ser>
        <c:dLbls>
          <c:showLegendKey val="0"/>
          <c:showVal val="0"/>
          <c:showCatName val="0"/>
          <c:showSerName val="0"/>
          <c:showPercent val="0"/>
          <c:showBubbleSize val="0"/>
        </c:dLbls>
        <c:marker val="1"/>
        <c:smooth val="0"/>
        <c:axId val="252523088"/>
        <c:axId val="252523480"/>
      </c:lineChart>
      <c:dateAx>
        <c:axId val="252523088"/>
        <c:scaling>
          <c:orientation val="minMax"/>
        </c:scaling>
        <c:delete val="1"/>
        <c:axPos val="b"/>
        <c:numFmt formatCode="ge" sourceLinked="1"/>
        <c:majorTickMark val="none"/>
        <c:minorTickMark val="none"/>
        <c:tickLblPos val="none"/>
        <c:crossAx val="252523480"/>
        <c:crosses val="autoZero"/>
        <c:auto val="1"/>
        <c:lblOffset val="100"/>
        <c:baseTimeUnit val="years"/>
      </c:dateAx>
      <c:valAx>
        <c:axId val="2525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長野県上伊那広域水道用水企業団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非設置</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93.65</v>
      </c>
      <c r="J10" s="51"/>
      <c r="K10" s="51"/>
      <c r="L10" s="51"/>
      <c r="M10" s="51"/>
      <c r="N10" s="51"/>
      <c r="O10" s="62"/>
      <c r="P10" s="52">
        <f>データ!$P$6</f>
        <v>96.71</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146929</v>
      </c>
      <c r="AM10" s="59"/>
      <c r="AN10" s="59"/>
      <c r="AO10" s="59"/>
      <c r="AP10" s="59"/>
      <c r="AQ10" s="59"/>
      <c r="AR10" s="59"/>
      <c r="AS10" s="59"/>
      <c r="AT10" s="50">
        <f>データ!$V$6</f>
        <v>202.95</v>
      </c>
      <c r="AU10" s="51"/>
      <c r="AV10" s="51"/>
      <c r="AW10" s="51"/>
      <c r="AX10" s="51"/>
      <c r="AY10" s="51"/>
      <c r="AZ10" s="51"/>
      <c r="BA10" s="51"/>
      <c r="BB10" s="52">
        <f>データ!$W$6</f>
        <v>723.97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hMQmZG6SDJHhQtrziIYntXlihIr0cb4SUBEujKX3Li2UocXJp1lrv01h49MdHjboo75vjdHvpgPlzeDTmwWJdA==" saltValue="0YcHC69LqGLniPEdl38W2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209015</v>
      </c>
      <c r="D6" s="33">
        <f t="shared" si="3"/>
        <v>46</v>
      </c>
      <c r="E6" s="33">
        <f t="shared" si="3"/>
        <v>1</v>
      </c>
      <c r="F6" s="33">
        <f t="shared" si="3"/>
        <v>0</v>
      </c>
      <c r="G6" s="33">
        <f t="shared" si="3"/>
        <v>2</v>
      </c>
      <c r="H6" s="33" t="str">
        <f t="shared" si="3"/>
        <v>長野県　長野県上伊那広域水道用水企業団</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93.65</v>
      </c>
      <c r="P6" s="34">
        <f t="shared" si="3"/>
        <v>96.71</v>
      </c>
      <c r="Q6" s="34">
        <f t="shared" si="3"/>
        <v>0</v>
      </c>
      <c r="R6" s="34" t="str">
        <f t="shared" si="3"/>
        <v>-</v>
      </c>
      <c r="S6" s="34" t="str">
        <f t="shared" si="3"/>
        <v>-</v>
      </c>
      <c r="T6" s="34" t="str">
        <f t="shared" si="3"/>
        <v>-</v>
      </c>
      <c r="U6" s="34">
        <f t="shared" si="3"/>
        <v>146929</v>
      </c>
      <c r="V6" s="34">
        <f t="shared" si="3"/>
        <v>202.95</v>
      </c>
      <c r="W6" s="34">
        <f t="shared" si="3"/>
        <v>723.97</v>
      </c>
      <c r="X6" s="35">
        <f>IF(X7="",NA(),X7)</f>
        <v>146.77000000000001</v>
      </c>
      <c r="Y6" s="35">
        <f t="shared" ref="Y6:AG6" si="4">IF(Y7="",NA(),Y7)</f>
        <v>148.44999999999999</v>
      </c>
      <c r="Z6" s="35">
        <f t="shared" si="4"/>
        <v>143.1</v>
      </c>
      <c r="AA6" s="35">
        <f t="shared" si="4"/>
        <v>144.1</v>
      </c>
      <c r="AB6" s="35">
        <f t="shared" si="4"/>
        <v>135.68</v>
      </c>
      <c r="AC6" s="35">
        <f t="shared" si="4"/>
        <v>113.88</v>
      </c>
      <c r="AD6" s="35">
        <f t="shared" si="4"/>
        <v>113.47</v>
      </c>
      <c r="AE6" s="35">
        <f t="shared" si="4"/>
        <v>113.33</v>
      </c>
      <c r="AF6" s="35">
        <f t="shared" si="4"/>
        <v>114.05</v>
      </c>
      <c r="AG6" s="35">
        <f t="shared" si="4"/>
        <v>114.26</v>
      </c>
      <c r="AH6" s="34" t="str">
        <f>IF(AH7="","",IF(AH7="-","【-】","【"&amp;SUBSTITUTE(TEXT(AH7,"#,##0.00"),"-","△")&amp;"】"))</f>
        <v>【114.26】</v>
      </c>
      <c r="AI6" s="35">
        <f>IF(AI7="",NA(),AI7)</f>
        <v>69.11</v>
      </c>
      <c r="AJ6" s="35">
        <f t="shared" ref="AJ6:AR6" si="5">IF(AJ7="",NA(),AJ7)</f>
        <v>27.04</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10747.31</v>
      </c>
      <c r="AU6" s="35">
        <f t="shared" ref="AU6:BC6" si="6">IF(AU7="",NA(),AU7)</f>
        <v>353.84</v>
      </c>
      <c r="AV6" s="35">
        <f t="shared" si="6"/>
        <v>422.2</v>
      </c>
      <c r="AW6" s="35">
        <f t="shared" si="6"/>
        <v>539.49</v>
      </c>
      <c r="AX6" s="35">
        <f t="shared" si="6"/>
        <v>763.37</v>
      </c>
      <c r="AY6" s="35">
        <f t="shared" si="6"/>
        <v>634.53</v>
      </c>
      <c r="AZ6" s="35">
        <f t="shared" si="6"/>
        <v>200.22</v>
      </c>
      <c r="BA6" s="35">
        <f t="shared" si="6"/>
        <v>212.95</v>
      </c>
      <c r="BB6" s="35">
        <f t="shared" si="6"/>
        <v>224.41</v>
      </c>
      <c r="BC6" s="35">
        <f t="shared" si="6"/>
        <v>243.44</v>
      </c>
      <c r="BD6" s="34" t="str">
        <f>IF(BD7="","",IF(BD7="-","【-】","【"&amp;SUBSTITUTE(TEXT(BD7,"#,##0.00"),"-","△")&amp;"】"))</f>
        <v>【243.44】</v>
      </c>
      <c r="BE6" s="35">
        <f>IF(BE7="",NA(),BE7)</f>
        <v>296.88</v>
      </c>
      <c r="BF6" s="35">
        <f t="shared" ref="BF6:BN6" si="7">IF(BF7="",NA(),BF7)</f>
        <v>228.38</v>
      </c>
      <c r="BG6" s="35">
        <f t="shared" si="7"/>
        <v>166.8</v>
      </c>
      <c r="BH6" s="35">
        <f t="shared" si="7"/>
        <v>113.68</v>
      </c>
      <c r="BI6" s="35">
        <f t="shared" si="7"/>
        <v>78.37</v>
      </c>
      <c r="BJ6" s="35">
        <f t="shared" si="7"/>
        <v>368.94</v>
      </c>
      <c r="BK6" s="35">
        <f t="shared" si="7"/>
        <v>351.06</v>
      </c>
      <c r="BL6" s="35">
        <f t="shared" si="7"/>
        <v>333.48</v>
      </c>
      <c r="BM6" s="35">
        <f t="shared" si="7"/>
        <v>320.31</v>
      </c>
      <c r="BN6" s="35">
        <f t="shared" si="7"/>
        <v>303.26</v>
      </c>
      <c r="BO6" s="34" t="str">
        <f>IF(BO7="","",IF(BO7="-","【-】","【"&amp;SUBSTITUTE(TEXT(BO7,"#,##0.00"),"-","△")&amp;"】"))</f>
        <v>【303.26】</v>
      </c>
      <c r="BP6" s="35">
        <f>IF(BP7="",NA(),BP7)</f>
        <v>134.93</v>
      </c>
      <c r="BQ6" s="35">
        <f t="shared" ref="BQ6:BY6" si="8">IF(BQ7="",NA(),BQ7)</f>
        <v>146.9</v>
      </c>
      <c r="BR6" s="35">
        <f t="shared" si="8"/>
        <v>145.13999999999999</v>
      </c>
      <c r="BS6" s="35">
        <f t="shared" si="8"/>
        <v>146.33000000000001</v>
      </c>
      <c r="BT6" s="35">
        <f t="shared" si="8"/>
        <v>135.91</v>
      </c>
      <c r="BU6" s="35">
        <f t="shared" si="8"/>
        <v>111.12</v>
      </c>
      <c r="BV6" s="35">
        <f t="shared" si="8"/>
        <v>112.92</v>
      </c>
      <c r="BW6" s="35">
        <f t="shared" si="8"/>
        <v>112.81</v>
      </c>
      <c r="BX6" s="35">
        <f t="shared" si="8"/>
        <v>113.88</v>
      </c>
      <c r="BY6" s="35">
        <f t="shared" si="8"/>
        <v>114.14</v>
      </c>
      <c r="BZ6" s="34" t="str">
        <f>IF(BZ7="","",IF(BZ7="-","【-】","【"&amp;SUBSTITUTE(TEXT(BZ7,"#,##0.00"),"-","△")&amp;"】"))</f>
        <v>【114.14】</v>
      </c>
      <c r="CA6" s="35">
        <f>IF(CA7="",NA(),CA7)</f>
        <v>44.28</v>
      </c>
      <c r="CB6" s="35">
        <f t="shared" ref="CB6:CJ6" si="9">IF(CB7="",NA(),CB7)</f>
        <v>40.69</v>
      </c>
      <c r="CC6" s="35">
        <f t="shared" si="9"/>
        <v>40.96</v>
      </c>
      <c r="CD6" s="35">
        <f t="shared" si="9"/>
        <v>40.479999999999997</v>
      </c>
      <c r="CE6" s="35">
        <f t="shared" si="9"/>
        <v>39.39</v>
      </c>
      <c r="CF6" s="35">
        <f t="shared" si="9"/>
        <v>75.75</v>
      </c>
      <c r="CG6" s="35">
        <f t="shared" si="9"/>
        <v>75.3</v>
      </c>
      <c r="CH6" s="35">
        <f t="shared" si="9"/>
        <v>75.3</v>
      </c>
      <c r="CI6" s="35">
        <f t="shared" si="9"/>
        <v>74.02</v>
      </c>
      <c r="CJ6" s="35">
        <f t="shared" si="9"/>
        <v>73.03</v>
      </c>
      <c r="CK6" s="34" t="str">
        <f>IF(CK7="","",IF(CK7="-","【-】","【"&amp;SUBSTITUTE(TEXT(CK7,"#,##0.00"),"-","△")&amp;"】"))</f>
        <v>【73.03】</v>
      </c>
      <c r="CL6" s="35">
        <f>IF(CL7="",NA(),CL7)</f>
        <v>81.25</v>
      </c>
      <c r="CM6" s="35">
        <f t="shared" ref="CM6:CU6" si="10">IF(CM7="",NA(),CM7)</f>
        <v>81.3</v>
      </c>
      <c r="CN6" s="35">
        <f t="shared" si="10"/>
        <v>81.75</v>
      </c>
      <c r="CO6" s="35">
        <f t="shared" si="10"/>
        <v>82.44</v>
      </c>
      <c r="CP6" s="35">
        <f t="shared" si="10"/>
        <v>82.08</v>
      </c>
      <c r="CQ6" s="35">
        <f t="shared" si="10"/>
        <v>64.12</v>
      </c>
      <c r="CR6" s="35">
        <f t="shared" si="10"/>
        <v>62.69</v>
      </c>
      <c r="CS6" s="35">
        <f t="shared" si="10"/>
        <v>61.82</v>
      </c>
      <c r="CT6" s="35">
        <f t="shared" si="10"/>
        <v>61.66</v>
      </c>
      <c r="CU6" s="35">
        <f t="shared" si="10"/>
        <v>62.19</v>
      </c>
      <c r="CV6" s="34" t="str">
        <f>IF(CV7="","",IF(CV7="-","【-】","【"&amp;SUBSTITUTE(TEXT(CV7,"#,##0.00"),"-","△")&amp;"】"))</f>
        <v>【62.19】</v>
      </c>
      <c r="CW6" s="35">
        <f>IF(CW7="",NA(),CW7)</f>
        <v>99.95</v>
      </c>
      <c r="CX6" s="35">
        <f t="shared" ref="CX6:DF6" si="11">IF(CX7="",NA(),CX7)</f>
        <v>99.78</v>
      </c>
      <c r="CY6" s="35">
        <f t="shared" si="11"/>
        <v>99.72</v>
      </c>
      <c r="CZ6" s="35">
        <f t="shared" si="11"/>
        <v>99.58</v>
      </c>
      <c r="DA6" s="35">
        <f t="shared" si="11"/>
        <v>99.45</v>
      </c>
      <c r="DB6" s="35">
        <f t="shared" si="11"/>
        <v>100.12</v>
      </c>
      <c r="DC6" s="35">
        <f t="shared" si="11"/>
        <v>100.12</v>
      </c>
      <c r="DD6" s="35">
        <f t="shared" si="11"/>
        <v>100.03</v>
      </c>
      <c r="DE6" s="35">
        <f t="shared" si="11"/>
        <v>100.05</v>
      </c>
      <c r="DF6" s="35">
        <f t="shared" si="11"/>
        <v>100.05</v>
      </c>
      <c r="DG6" s="34" t="str">
        <f>IF(DG7="","",IF(DG7="-","【-】","【"&amp;SUBSTITUTE(TEXT(DG7,"#,##0.00"),"-","△")&amp;"】"))</f>
        <v>【100.05】</v>
      </c>
      <c r="DH6" s="35">
        <f>IF(DH7="",NA(),DH7)</f>
        <v>32.19</v>
      </c>
      <c r="DI6" s="35">
        <f t="shared" ref="DI6:DQ6" si="12">IF(DI7="",NA(),DI7)</f>
        <v>48.65</v>
      </c>
      <c r="DJ6" s="35">
        <f t="shared" si="12"/>
        <v>48.78</v>
      </c>
      <c r="DK6" s="35">
        <f t="shared" si="12"/>
        <v>50.64</v>
      </c>
      <c r="DL6" s="35">
        <f t="shared" si="12"/>
        <v>52.2</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209015</v>
      </c>
      <c r="D7" s="37">
        <v>46</v>
      </c>
      <c r="E7" s="37">
        <v>1</v>
      </c>
      <c r="F7" s="37">
        <v>0</v>
      </c>
      <c r="G7" s="37">
        <v>2</v>
      </c>
      <c r="H7" s="37" t="s">
        <v>105</v>
      </c>
      <c r="I7" s="37" t="s">
        <v>106</v>
      </c>
      <c r="J7" s="37" t="s">
        <v>107</v>
      </c>
      <c r="K7" s="37" t="s">
        <v>108</v>
      </c>
      <c r="L7" s="37" t="s">
        <v>109</v>
      </c>
      <c r="M7" s="37" t="s">
        <v>110</v>
      </c>
      <c r="N7" s="38" t="s">
        <v>111</v>
      </c>
      <c r="O7" s="38">
        <v>93.65</v>
      </c>
      <c r="P7" s="38">
        <v>96.71</v>
      </c>
      <c r="Q7" s="38">
        <v>0</v>
      </c>
      <c r="R7" s="38" t="s">
        <v>111</v>
      </c>
      <c r="S7" s="38" t="s">
        <v>111</v>
      </c>
      <c r="T7" s="38" t="s">
        <v>111</v>
      </c>
      <c r="U7" s="38">
        <v>146929</v>
      </c>
      <c r="V7" s="38">
        <v>202.95</v>
      </c>
      <c r="W7" s="38">
        <v>723.97</v>
      </c>
      <c r="X7" s="38">
        <v>146.77000000000001</v>
      </c>
      <c r="Y7" s="38">
        <v>148.44999999999999</v>
      </c>
      <c r="Z7" s="38">
        <v>143.1</v>
      </c>
      <c r="AA7" s="38">
        <v>144.1</v>
      </c>
      <c r="AB7" s="38">
        <v>135.68</v>
      </c>
      <c r="AC7" s="38">
        <v>113.88</v>
      </c>
      <c r="AD7" s="38">
        <v>113.47</v>
      </c>
      <c r="AE7" s="38">
        <v>113.33</v>
      </c>
      <c r="AF7" s="38">
        <v>114.05</v>
      </c>
      <c r="AG7" s="38">
        <v>114.26</v>
      </c>
      <c r="AH7" s="38">
        <v>114.26</v>
      </c>
      <c r="AI7" s="38">
        <v>69.11</v>
      </c>
      <c r="AJ7" s="38">
        <v>27.04</v>
      </c>
      <c r="AK7" s="38">
        <v>0</v>
      </c>
      <c r="AL7" s="38">
        <v>0</v>
      </c>
      <c r="AM7" s="38">
        <v>0</v>
      </c>
      <c r="AN7" s="38">
        <v>21.34</v>
      </c>
      <c r="AO7" s="38">
        <v>16.89</v>
      </c>
      <c r="AP7" s="38">
        <v>17.39</v>
      </c>
      <c r="AQ7" s="38">
        <v>12.65</v>
      </c>
      <c r="AR7" s="38">
        <v>10.58</v>
      </c>
      <c r="AS7" s="38">
        <v>10.58</v>
      </c>
      <c r="AT7" s="38">
        <v>10747.31</v>
      </c>
      <c r="AU7" s="38">
        <v>353.84</v>
      </c>
      <c r="AV7" s="38">
        <v>422.2</v>
      </c>
      <c r="AW7" s="38">
        <v>539.49</v>
      </c>
      <c r="AX7" s="38">
        <v>763.37</v>
      </c>
      <c r="AY7" s="38">
        <v>634.53</v>
      </c>
      <c r="AZ7" s="38">
        <v>200.22</v>
      </c>
      <c r="BA7" s="38">
        <v>212.95</v>
      </c>
      <c r="BB7" s="38">
        <v>224.41</v>
      </c>
      <c r="BC7" s="38">
        <v>243.44</v>
      </c>
      <c r="BD7" s="38">
        <v>243.44</v>
      </c>
      <c r="BE7" s="38">
        <v>296.88</v>
      </c>
      <c r="BF7" s="38">
        <v>228.38</v>
      </c>
      <c r="BG7" s="38">
        <v>166.8</v>
      </c>
      <c r="BH7" s="38">
        <v>113.68</v>
      </c>
      <c r="BI7" s="38">
        <v>78.37</v>
      </c>
      <c r="BJ7" s="38">
        <v>368.94</v>
      </c>
      <c r="BK7" s="38">
        <v>351.06</v>
      </c>
      <c r="BL7" s="38">
        <v>333.48</v>
      </c>
      <c r="BM7" s="38">
        <v>320.31</v>
      </c>
      <c r="BN7" s="38">
        <v>303.26</v>
      </c>
      <c r="BO7" s="38">
        <v>303.26</v>
      </c>
      <c r="BP7" s="38">
        <v>134.93</v>
      </c>
      <c r="BQ7" s="38">
        <v>146.9</v>
      </c>
      <c r="BR7" s="38">
        <v>145.13999999999999</v>
      </c>
      <c r="BS7" s="38">
        <v>146.33000000000001</v>
      </c>
      <c r="BT7" s="38">
        <v>135.91</v>
      </c>
      <c r="BU7" s="38">
        <v>111.12</v>
      </c>
      <c r="BV7" s="38">
        <v>112.92</v>
      </c>
      <c r="BW7" s="38">
        <v>112.81</v>
      </c>
      <c r="BX7" s="38">
        <v>113.88</v>
      </c>
      <c r="BY7" s="38">
        <v>114.14</v>
      </c>
      <c r="BZ7" s="38">
        <v>114.14</v>
      </c>
      <c r="CA7" s="38">
        <v>44.28</v>
      </c>
      <c r="CB7" s="38">
        <v>40.69</v>
      </c>
      <c r="CC7" s="38">
        <v>40.96</v>
      </c>
      <c r="CD7" s="38">
        <v>40.479999999999997</v>
      </c>
      <c r="CE7" s="38">
        <v>39.39</v>
      </c>
      <c r="CF7" s="38">
        <v>75.75</v>
      </c>
      <c r="CG7" s="38">
        <v>75.3</v>
      </c>
      <c r="CH7" s="38">
        <v>75.3</v>
      </c>
      <c r="CI7" s="38">
        <v>74.02</v>
      </c>
      <c r="CJ7" s="38">
        <v>73.03</v>
      </c>
      <c r="CK7" s="38">
        <v>73.03</v>
      </c>
      <c r="CL7" s="38">
        <v>81.25</v>
      </c>
      <c r="CM7" s="38">
        <v>81.3</v>
      </c>
      <c r="CN7" s="38">
        <v>81.75</v>
      </c>
      <c r="CO7" s="38">
        <v>82.44</v>
      </c>
      <c r="CP7" s="38">
        <v>82.08</v>
      </c>
      <c r="CQ7" s="38">
        <v>64.12</v>
      </c>
      <c r="CR7" s="38">
        <v>62.69</v>
      </c>
      <c r="CS7" s="38">
        <v>61.82</v>
      </c>
      <c r="CT7" s="38">
        <v>61.66</v>
      </c>
      <c r="CU7" s="38">
        <v>62.19</v>
      </c>
      <c r="CV7" s="38">
        <v>62.19</v>
      </c>
      <c r="CW7" s="38">
        <v>99.95</v>
      </c>
      <c r="CX7" s="38">
        <v>99.78</v>
      </c>
      <c r="CY7" s="38">
        <v>99.72</v>
      </c>
      <c r="CZ7" s="38">
        <v>99.58</v>
      </c>
      <c r="DA7" s="38">
        <v>99.45</v>
      </c>
      <c r="DB7" s="38">
        <v>100.12</v>
      </c>
      <c r="DC7" s="38">
        <v>100.12</v>
      </c>
      <c r="DD7" s="38">
        <v>100.03</v>
      </c>
      <c r="DE7" s="38">
        <v>100.05</v>
      </c>
      <c r="DF7" s="38">
        <v>100.05</v>
      </c>
      <c r="DG7" s="38">
        <v>100.05</v>
      </c>
      <c r="DH7" s="38">
        <v>32.19</v>
      </c>
      <c r="DI7" s="38">
        <v>48.65</v>
      </c>
      <c r="DJ7" s="38">
        <v>48.78</v>
      </c>
      <c r="DK7" s="38">
        <v>50.64</v>
      </c>
      <c r="DL7" s="38">
        <v>52.2</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2019-01-31T00:42:21Z</cp:lastPrinted>
  <dcterms:created xsi:type="dcterms:W3CDTF">2018-12-03T08:31:48Z</dcterms:created>
  <dcterms:modified xsi:type="dcterms:W3CDTF">2019-02-03T23:43:07Z</dcterms:modified>
  <cp:category/>
</cp:coreProperties>
</file>