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24_三重県\"/>
    </mc:Choice>
  </mc:AlternateContent>
  <workbookProtection workbookAlgorithmName="SHA-512" workbookHashValue="n+zVOngBVivFQBreGGdJigolOVNQhw1RsG0nBx/YrdedZZY7/XUf1/nenMe2z8lMCC99YCWybUNFF2yQ1mxeqQ==" workbookSaltValue="hN4bGdzR7ad36naNy/hH3Q==" workbookSpinCount="100000" lockStructure="1"/>
  <bookViews>
    <workbookView xWindow="0" yWindow="0" windowWidth="20616" windowHeight="738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S12" i="5" s="1"/>
  <c r="LP8" i="5"/>
  <c r="LG8" i="5"/>
  <c r="LF8" i="5"/>
  <c r="KW8" i="5"/>
  <c r="LA12" i="5" s="1"/>
  <c r="KV8" i="5"/>
  <c r="KU8" i="5"/>
  <c r="KL8" i="5"/>
  <c r="KN12" i="5" s="1"/>
  <c r="KK8" i="5"/>
  <c r="KB8" i="5"/>
  <c r="KA8" i="5"/>
  <c r="JR8" i="5"/>
  <c r="JV12" i="5" s="1"/>
  <c r="JQ8" i="5"/>
  <c r="JH8" i="5"/>
  <c r="JH12" i="5" s="1"/>
  <c r="JG8" i="5"/>
  <c r="IX8" i="5"/>
  <c r="IZ12" i="5" s="1"/>
  <c r="IW8" i="5"/>
  <c r="IV8" i="5"/>
  <c r="IM8" i="5"/>
  <c r="IL8" i="5"/>
  <c r="IC8" i="5"/>
  <c r="IC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L11" i="4"/>
  <c r="MD10" i="5"/>
  <c r="KO10" i="5"/>
  <c r="JA10" i="5"/>
  <c r="HL10" i="5"/>
  <c r="FW10" i="5"/>
  <c r="EH10" i="5"/>
  <c r="CS10" i="5"/>
  <c r="BB10" i="5"/>
  <c r="GG18" i="5"/>
  <c r="GF18" i="5"/>
  <c r="GE18" i="5"/>
  <c r="GH18" i="5"/>
  <c r="GD18" i="5"/>
  <c r="GE12" i="5"/>
  <c r="GH12" i="5"/>
  <c r="GD12" i="5"/>
  <c r="GG12" i="5"/>
  <c r="GF12" i="5"/>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C12" i="5"/>
  <c r="MD18" i="5"/>
  <c r="MC18" i="5"/>
  <c r="ME12" i="5"/>
  <c r="MA12" i="5"/>
  <c r="MB18" i="5"/>
  <c r="MD12" i="5"/>
  <c r="B10" i="5"/>
  <c r="F10" i="5"/>
  <c r="GY12" i="5"/>
  <c r="HC12" i="5"/>
  <c r="HL12" i="5"/>
  <c r="HW12" i="5"/>
  <c r="IG12" i="5"/>
  <c r="IQ12" i="5"/>
  <c r="JU12" i="5"/>
  <c r="KM12" i="5"/>
  <c r="EZ8" i="5"/>
  <c r="FT8" i="5"/>
  <c r="GN8" i="5"/>
  <c r="JK18" i="5"/>
  <c r="JJ18" i="5"/>
  <c r="JI18" i="5"/>
  <c r="JK12" i="5"/>
  <c r="JL18" i="5"/>
  <c r="JH18" i="5"/>
  <c r="JJ12" i="5"/>
  <c r="KC18" i="5"/>
  <c r="KF18" i="5"/>
  <c r="KB18" i="5"/>
  <c r="KE18" i="5"/>
  <c r="KC12" i="5"/>
  <c r="KD18" i="5"/>
  <c r="KF12" i="5"/>
  <c r="KB12" i="5"/>
  <c r="C10" i="5"/>
  <c r="GZ12" i="5"/>
  <c r="HS12" i="5"/>
  <c r="IM12" i="5"/>
  <c r="IY12" i="5"/>
  <c r="JI12" i="5"/>
  <c r="LG12" i="5"/>
  <c r="MB12" i="5"/>
  <c r="HM18" i="5"/>
  <c r="HI18" i="5"/>
  <c r="HL18" i="5"/>
  <c r="HK18" i="5"/>
  <c r="HM12" i="5"/>
  <c r="HJ18" i="5"/>
  <c r="IE18" i="5"/>
  <c r="ID18" i="5"/>
  <c r="IG18" i="5"/>
  <c r="IC18" i="5"/>
  <c r="IE12" i="5"/>
  <c r="IF18" i="5"/>
  <c r="KZ18" i="5"/>
  <c r="KY18" i="5"/>
  <c r="KX18" i="5"/>
  <c r="KZ12" i="5"/>
  <c r="LA18" i="5"/>
  <c r="KW18" i="5"/>
  <c r="KY12" i="5"/>
  <c r="LR18" i="5"/>
  <c r="LT12" i="5"/>
  <c r="LU18" i="5"/>
  <c r="LQ18" i="5"/>
  <c r="LT18" i="5"/>
  <c r="LR12" i="5"/>
  <c r="LS18" i="5"/>
  <c r="LU12" i="5"/>
  <c r="LQ12" i="5"/>
  <c r="MN18" i="5"/>
  <c r="ML12" i="5"/>
  <c r="MM18" i="5"/>
  <c r="ML18" i="5"/>
  <c r="MN12" i="5"/>
  <c r="MO18" i="5"/>
  <c r="MK18" i="5"/>
  <c r="MM12" i="5"/>
  <c r="D10" i="5"/>
  <c r="HA12" i="5"/>
  <c r="HJ12" i="5"/>
  <c r="HT12" i="5"/>
  <c r="ID12" i="5"/>
  <c r="IO12" i="5"/>
  <c r="JL12" i="5"/>
  <c r="KD12" i="5"/>
  <c r="KW12" i="5"/>
  <c r="LJ12" i="5"/>
  <c r="MK12" i="5"/>
  <c r="FJ8" i="5"/>
  <c r="JB18" i="5"/>
  <c r="IX18" i="5"/>
  <c r="JA18" i="5"/>
  <c r="IZ18" i="5"/>
  <c r="JB12" i="5"/>
  <c r="IX12" i="5"/>
  <c r="IY18" i="5"/>
  <c r="JT18" i="5"/>
  <c r="JS18" i="5"/>
  <c r="JV18" i="5"/>
  <c r="JR18" i="5"/>
  <c r="JT12" i="5"/>
  <c r="JU18" i="5"/>
  <c r="JS12" i="5"/>
  <c r="KP18" i="5"/>
  <c r="KL18" i="5"/>
  <c r="KO18" i="5"/>
  <c r="KN18" i="5"/>
  <c r="KP12" i="5"/>
  <c r="KL12" i="5"/>
  <c r="KM18" i="5"/>
  <c r="KO12" i="5"/>
  <c r="HB12" i="5"/>
  <c r="HK12" i="5"/>
  <c r="HU12" i="5"/>
  <c r="IF12" i="5"/>
  <c r="IP12" i="5"/>
  <c r="JA12" i="5"/>
  <c r="JR12" i="5"/>
  <c r="KE12" i="5"/>
  <c r="KX12" i="5"/>
  <c r="LK12" i="5"/>
  <c r="MO12" i="5"/>
  <c r="FK18" i="5" l="1"/>
  <c r="FN18" i="5"/>
  <c r="FJ18" i="5"/>
  <c r="FM18" i="5"/>
  <c r="FL18" i="5"/>
  <c r="FM12" i="5"/>
  <c r="FL12" i="5"/>
  <c r="FK12" i="5"/>
  <c r="FN12" i="5"/>
  <c r="FJ12" i="5"/>
  <c r="FX18" i="5"/>
  <c r="FT18" i="5"/>
  <c r="FW18" i="5"/>
  <c r="FV18" i="5"/>
  <c r="FU18" i="5"/>
  <c r="FV12" i="5"/>
  <c r="FU12" i="5"/>
  <c r="FX12" i="5"/>
  <c r="FT12" i="5"/>
  <c r="FW12" i="5"/>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GP18" i="5"/>
  <c r="GO18" i="5"/>
  <c r="GR18" i="5"/>
  <c r="GN18" i="5"/>
  <c r="GQ18" i="5"/>
  <c r="GR12" i="5"/>
  <c r="GN12" i="5"/>
  <c r="GQ12" i="5"/>
  <c r="GP12"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alcChain>
</file>

<file path=xl/sharedStrings.xml><?xml version="1.0" encoding="utf-8"?>
<sst xmlns="http://schemas.openxmlformats.org/spreadsheetml/2006/main" count="920" uniqueCount="264">
  <si>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</si>
  <si>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</si>
  <si>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</si>
  <si>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</si>
  <si>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</si>
  <si>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</si>
  <si>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</si>
  <si>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</si>
  <si>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</si>
  <si>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</si>
  <si>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</si>
  <si>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</si>
  <si>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</si>
  <si>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</si>
  <si>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</si>
  <si>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</si>
  <si>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</si>
  <si>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</si>
  <si>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</si>
  <si>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</si>
  <si>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</si>
  <si>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</si>
  <si>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</si>
  <si>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</si>
  <si>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</si>
  <si>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</si>
  <si>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</si>
  <si>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</si>
  <si>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</si>
  <si>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</si>
  <si>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</si>
  <si>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</si>
  <si>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</si>
  <si>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</si>
  <si>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</si>
  <si>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</si>
  <si>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</si>
  <si>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</si>
  <si>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</si>
  <si>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</si>
  <si>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</si>
  <si>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</si>
  <si>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</si>
  <si>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</si>
  <si>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</si>
  <si>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</si>
  <si>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</si>
  <si>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</si>
  <si>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</si>
  <si>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</si>
  <si>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</si>
  <si>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</si>
  <si>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</si>
  <si>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</si>
  <si>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</si>
  <si>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</si>
  <si>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</si>
  <si>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</si>
  <si>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</si>
  <si>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</si>
  <si>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</si>
  <si>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</si>
  <si>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</si>
  <si>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</si>
  <si>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</si>
  <si>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</si>
  <si>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</si>
  <si>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</si>
  <si>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</si>
  <si>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</si>
  <si>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</si>
  <si>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</si>
  <si>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</si>
  <si>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</si>
  <si>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</si>
  <si>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</si>
  <si>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</si>
  <si>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</si>
  <si>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</si>
  <si>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</si>
  <si>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</si>
  <si>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</si>
  <si>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</si>
  <si>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</si>
  <si>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</si>
  <si>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</si>
  <si>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</si>
  <si>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</si>
  <si>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</si>
  <si>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</si>
  <si>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</si>
  <si>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</si>
  <si>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</si>
  <si>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</si>
  <si>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</si>
  <si>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</si>
  <si>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</si>
  <si>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</si>
  <si>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</si>
  <si>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</si>
  <si>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</si>
  <si>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</si>
  <si>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</si>
  <si>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</si>
  <si>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</si>
  <si>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</si>
  <si>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</si>
  <si>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</si>
  <si>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</si>
  <si>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</si>
  <si>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</si>
  <si>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</si>
  <si>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</si>
  <si>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</si>
  <si>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</si>
  <si>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</si>
  <si>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240001</t>
  </si>
  <si>
    <t>46</t>
  </si>
  <si>
    <t>04</t>
  </si>
  <si>
    <t>0</t>
  </si>
  <si>
    <t>000</t>
  </si>
  <si>
    <t>三重県</t>
  </si>
  <si>
    <t>法適用</t>
  </si>
  <si>
    <t>電気事業</t>
  </si>
  <si>
    <t>自治体職員</t>
  </si>
  <si>
    <t>-</t>
  </si>
  <si>
    <t>平成30年3月31日　三重ごみ固形燃料発電所</t>
  </si>
  <si>
    <t>平成35年3月31日　三重ごみ固形燃料発電所</t>
  </si>
  <si>
    <t>無</t>
  </si>
  <si>
    <t>丸紅新電力株式会社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</si>
  <si>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</si>
  <si>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</si>
  <si>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</si>
  <si>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</si>
  <si>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</si>
  <si>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</si>
  <si>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</si>
  <si>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</si>
  <si>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</si>
  <si>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</si>
  <si>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</si>
  <si>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</si>
  <si>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</si>
  <si>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</si>
  <si>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</si>
  <si>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</si>
  <si>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</si>
  <si>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</si>
  <si>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</si>
  <si>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</si>
  <si>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</si>
  <si>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</si>
  <si>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</si>
  <si>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</si>
  <si>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</si>
  <si>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</si>
  <si>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</si>
  <si>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</si>
  <si>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</si>
  <si>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</si>
  <si>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</si>
  <si>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</si>
  <si>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</si>
  <si>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</si>
  <si>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</si>
  <si>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</si>
  <si>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</si>
  <si>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</si>
  <si>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</si>
  <si>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</si>
  <si>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</si>
  <si>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</si>
  <si>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</si>
  <si>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</si>
  <si>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</si>
  <si>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</si>
  <si>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</si>
  <si>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</si>
  <si>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</si>
  <si>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</si>
  <si>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</si>
  <si>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</si>
  <si>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</si>
  <si>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</si>
  <si>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</si>
  <si>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</si>
  <si>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</si>
  <si>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</si>
  <si>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</si>
  <si>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</si>
  <si>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</si>
  <si>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</si>
  <si>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</si>
  <si>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</si>
  <si>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</si>
  <si>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</si>
  <si>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</si>
  <si>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</si>
  <si>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</si>
  <si>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</si>
  <si>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</si>
  <si>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</si>
  <si>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</si>
  <si>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</si>
  <si>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</si>
  <si>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</si>
  <si>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</si>
  <si>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</si>
  <si>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</si>
  <si>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</si>
  <si>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</si>
  <si>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</si>
  <si>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</si>
  <si>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</si>
  <si>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</si>
  <si>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</si>
  <si>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</si>
  <si>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</si>
  <si>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</si>
  <si>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</si>
  <si>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</si>
  <si>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</si>
  <si>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</si>
  <si>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</si>
  <si>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</si>
  <si>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</si>
  <si>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</si>
  <si>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</si>
  <si>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</si>
  <si>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</si>
  <si>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</si>
  <si>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</si>
  <si>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</si>
  <si>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</si>
  <si>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</si>
  <si>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</si>
  <si>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</si>
  <si>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</si>
  <si>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</si>
  <si>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</si>
  <si>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</si>
  <si>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</si>
  <si>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</si>
  <si>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</si>
  <si>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</si>
  <si>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</si>
  <si>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</si>
  <si>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</si>
  <si>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</si>
  <si>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</si>
  <si>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</si>
  <si>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</si>
  <si>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</si>
  <si>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</si>
  <si>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</si>
  <si>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</si>
  <si>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</si>
  <si>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</si>
  <si>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</si>
  <si>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</si>
  <si>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①設備利用率は、所有する発電設備が1か所となった平成27年度からは、59.5%、59.6%、60.5%と安定しており、効率的な発電運用を行っていることから、これ以上の上昇は見込めないものと考えている。
　②修繕費比率は、分析欄「１．経営の状況について」のとおり、点検・整備業務委託費用が増加している。
　③企業債残高対料金収入比率は、全て償還を終えているため、指標はゼロとなっている。
　④有形固定資産減価償却率は67.2%と増加しており、減価償却は進んでいる。
　⑤FIT収入割合は、100%から58.1%と減少しているが、これは平成29年度よりFIT収入割合の条件が変更となったことで変動している。FIT調達期間内に事業終了となるため、調達期間終了によるリスクはない。
</t>
    <phoneticPr fontId="5"/>
  </si>
  <si>
    <t>欠損金があるため、利益剰余金の使途なし。</t>
    <phoneticPr fontId="5"/>
  </si>
  <si>
    <t xml:space="preserve">　平成27年度の水力発電事業の民間譲渡により、当庁電気事業はごみ固形燃料発電所１か所の経営となった。
　なお、民間譲渡後に行っていた水力発電事業の残務整理は、平成28年度で概ね終了した。
　ごみ固形燃料発電所は、当初計画では平成28年度で発電を終了する計画であったが、関係市町と県で構成する運営協議会の決定で平成32年度まで延長することとなった。発電所の建設と平成28年度までの維持管理を一括して契約していたが、平成28年度に、平成29から32年度までの4年間の施設の運転管理業務委託及び単年度ごとの点検・整備業務委託を契約した。施設の稼働から15年が経過していることから老朽化による維持修繕費用が増加している。
　①経常収支比率②営業収支比率は、それぞれ①67.9％②65.5％と下回っており、収益性は低下（悪化）している。
　③流動比率は、他会計への貸付金の回収による現金預金の増加により、3,895.0%と支払い能力は確保されている。
　④供給原価は、49,131.4円と平均値を上回っているが、元々火力発電は供給原価が高く、また安全性を確保する必要から、供給原価の増加はやむを得ないと考える。
　⑤EBITDAは、収益性の低下に伴い前年度に比べ低下している。
</t>
    <rPh sb="86" eb="87">
      <t>オオム</t>
    </rPh>
    <rPh sb="386" eb="388">
      <t>ゲンキン</t>
    </rPh>
    <phoneticPr fontId="5"/>
  </si>
  <si>
    <t xml:space="preserve">　平成30年7月19日に開催された運営協議会総会決議に基づき、製造団体は平成31年9月を軸に三重ごみ固形燃料発電所へのＲＤＦの搬入を終了し、新たなごみ処理体制に移行し、ごみ固形燃料発電所の発電を終了することとなった。
　平成29年度より維持管理費用が大幅に増加したことから、発電終了まで引き続き効率的な発電運用を行うことで電気料金収入の向上を図り、また、安全性を確保しつつ安定的な経営に努めたい。
</t>
    <rPh sb="31" eb="33">
      <t>セイゾウ</t>
    </rPh>
    <rPh sb="33" eb="35">
      <t>ダンタイ</t>
    </rPh>
    <rPh sb="44" eb="45">
      <t>ジク</t>
    </rPh>
    <rPh sb="46" eb="48">
      <t>ミエ</t>
    </rPh>
    <rPh sb="50" eb="52">
      <t>コケイ</t>
    </rPh>
    <rPh sb="52" eb="54">
      <t>ネンリョウ</t>
    </rPh>
    <rPh sb="54" eb="56">
      <t>ハツデン</t>
    </rPh>
    <rPh sb="56" eb="57">
      <t>ショ</t>
    </rPh>
    <rPh sb="63" eb="65">
      <t>ハンニュウ</t>
    </rPh>
    <rPh sb="66" eb="68">
      <t>シュウリョウ</t>
    </rPh>
    <rPh sb="70" eb="71">
      <t>アラ</t>
    </rPh>
    <rPh sb="75" eb="77">
      <t>ショリ</t>
    </rPh>
    <rPh sb="77" eb="79">
      <t>タイセイ</t>
    </rPh>
    <rPh sb="80" eb="8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</si>
</sst>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2"/>
      <color theme="1"/>
      <name val="ＭＳ ゴシック"/>
      <family val="3"/>
      <charset val="128"/>
    </font>
    <font>
      <sz val="22"/>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34" fillId="2" borderId="13" xfId="2" applyFont="1" applyFill="1" applyBorder="1" applyAlignment="1">
      <alignment horizontal="left" vertical="center" shrinkToFit="1"/>
    </xf>
    <xf numFmtId="0" fontId="34" fillId="2" borderId="14" xfId="2" applyFont="1" applyFill="1" applyBorder="1" applyAlignment="1">
      <alignment horizontal="left" vertical="center" shrinkToFit="1"/>
    </xf>
    <xf numFmtId="0" fontId="34"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34" fillId="2" borderId="16" xfId="2" applyFont="1" applyFill="1" applyBorder="1" applyAlignment="1">
      <alignment horizontal="left" vertical="center" shrinkToFit="1"/>
    </xf>
    <xf numFmtId="0" fontId="34" fillId="2" borderId="0" xfId="2" applyFont="1" applyFill="1" applyBorder="1" applyAlignment="1">
      <alignment horizontal="left" vertical="center" shrinkToFit="1"/>
    </xf>
    <xf numFmtId="0" fontId="34"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34" fillId="2" borderId="7" xfId="2" applyFont="1" applyFill="1" applyBorder="1" applyAlignment="1">
      <alignment horizontal="left" vertical="center" shrinkToFit="1"/>
    </xf>
    <xf numFmtId="0" fontId="34" fillId="2" borderId="8" xfId="2" applyFont="1" applyFill="1" applyBorder="1" applyAlignment="1">
      <alignment horizontal="left" vertical="center" shrinkToFit="1"/>
    </xf>
    <xf numFmtId="0" fontId="34" fillId="2" borderId="9" xfId="2" applyFont="1" applyFill="1" applyBorder="1" applyAlignment="1">
      <alignment horizontal="left" vertical="center" shrinkToFit="1"/>
    </xf>
    <xf numFmtId="0" fontId="34" fillId="2" borderId="4" xfId="2" applyFont="1" applyFill="1" applyBorder="1" applyAlignment="1">
      <alignment horizontal="center" vertical="center" shrinkToFit="1"/>
    </xf>
    <xf numFmtId="0" fontId="34" fillId="2" borderId="5" xfId="2" applyFont="1" applyFill="1" applyBorder="1" applyAlignment="1">
      <alignment horizontal="center" vertical="center" shrinkToFit="1"/>
    </xf>
    <xf numFmtId="0" fontId="34"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106.3</c:v>
                </c:pt>
                <c:pt idx="1">
                  <c:v>118.4</c:v>
                </c:pt>
                <c:pt idx="2">
                  <c:v>87.5</c:v>
                </c:pt>
                <c:pt idx="3">
                  <c:v>104.6</c:v>
                </c:pt>
                <c:pt idx="4">
                  <c:v>67.900000000000006</c:v>
                </c:pt>
              </c:numCache>
            </c:numRef>
          </c:val>
          <c:extLst xmlns:c16r2="http://schemas.microsoft.com/office/drawing/2015/06/chart">
            <c:ext xmlns:c16="http://schemas.microsoft.com/office/drawing/2014/chart" uri="{C3380CC4-5D6E-409C-BE32-E72D297353CC}">
              <c16:uniqueId val="{00000000-36C5-4F5E-B81C-86AAA5AC627B}"/>
            </c:ext>
          </c:extLst>
        </c:ser>
        <c:dLbls>
          <c:showLegendKey val="0"/>
          <c:showVal val="0"/>
          <c:showCatName val="0"/>
          <c:showSerName val="0"/>
          <c:showPercent val="0"/>
          <c:showBubbleSize val="0"/>
        </c:dLbls>
        <c:gapWidth val="180"/>
        <c:overlap val="-90"/>
        <c:axId val="442198368"/>
        <c:axId val="4427623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36C5-4F5E-B81C-86AAA5AC62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6C5-4F5E-B81C-86AAA5AC627B}"/>
            </c:ext>
          </c:extLst>
        </c:ser>
        <c:dLbls>
          <c:showLegendKey val="0"/>
          <c:showVal val="0"/>
          <c:showCatName val="0"/>
          <c:showSerName val="0"/>
          <c:showPercent val="0"/>
          <c:showBubbleSize val="0"/>
        </c:dLbls>
        <c:marker val="1"/>
        <c:smooth val="0"/>
        <c:axId val="442198368"/>
        <c:axId val="442762320"/>
      </c:lineChart>
      <c:catAx>
        <c:axId val="442198368"/>
        <c:scaling>
          <c:orientation val="minMax"/>
        </c:scaling>
        <c:delete val="0"/>
        <c:axPos val="b"/>
        <c:numFmt formatCode="ge" sourceLinked="1"/>
        <c:majorTickMark val="none"/>
        <c:minorTickMark val="none"/>
        <c:tickLblPos val="none"/>
        <c:crossAx val="442762320"/>
        <c:crosses val="autoZero"/>
        <c:auto val="0"/>
        <c:lblAlgn val="ctr"/>
        <c:lblOffset val="100"/>
        <c:noMultiLvlLbl val="1"/>
      </c:catAx>
      <c:valAx>
        <c:axId val="44276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71.5</c:v>
                </c:pt>
                <c:pt idx="1">
                  <c:v>54.3</c:v>
                </c:pt>
                <c:pt idx="2">
                  <c:v>71.900000000000006</c:v>
                </c:pt>
                <c:pt idx="3">
                  <c:v>97.5</c:v>
                </c:pt>
                <c:pt idx="4">
                  <c:v>65.5</c:v>
                </c:pt>
              </c:numCache>
            </c:numRef>
          </c:val>
          <c:extLst xmlns:c16r2="http://schemas.microsoft.com/office/drawing/2015/06/chart">
            <c:ext xmlns:c16="http://schemas.microsoft.com/office/drawing/2014/chart" uri="{C3380CC4-5D6E-409C-BE32-E72D297353CC}">
              <c16:uniqueId val="{00000000-0019-4F44-AE19-20DC235C41D9}"/>
            </c:ext>
          </c:extLst>
        </c:ser>
        <c:dLbls>
          <c:showLegendKey val="0"/>
          <c:showVal val="0"/>
          <c:showCatName val="0"/>
          <c:showSerName val="0"/>
          <c:showPercent val="0"/>
          <c:showBubbleSize val="0"/>
        </c:dLbls>
        <c:gapWidth val="180"/>
        <c:overlap val="-90"/>
        <c:axId val="440782048"/>
        <c:axId val="4407824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0019-4F44-AE19-20DC235C41D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019-4F44-AE19-20DC235C41D9}"/>
            </c:ext>
          </c:extLst>
        </c:ser>
        <c:dLbls>
          <c:showLegendKey val="0"/>
          <c:showVal val="0"/>
          <c:showCatName val="0"/>
          <c:showSerName val="0"/>
          <c:showPercent val="0"/>
          <c:showBubbleSize val="0"/>
        </c:dLbls>
        <c:marker val="1"/>
        <c:smooth val="0"/>
        <c:axId val="440782048"/>
        <c:axId val="440782440"/>
      </c:lineChart>
      <c:catAx>
        <c:axId val="440782048"/>
        <c:scaling>
          <c:orientation val="minMax"/>
        </c:scaling>
        <c:delete val="0"/>
        <c:axPos val="b"/>
        <c:numFmt formatCode="ge" sourceLinked="1"/>
        <c:majorTickMark val="none"/>
        <c:minorTickMark val="none"/>
        <c:tickLblPos val="none"/>
        <c:crossAx val="440782440"/>
        <c:crosses val="autoZero"/>
        <c:auto val="0"/>
        <c:lblAlgn val="ctr"/>
        <c:lblOffset val="100"/>
        <c:noMultiLvlLbl val="1"/>
      </c:catAx>
      <c:valAx>
        <c:axId val="44078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505.2</c:v>
                </c:pt>
                <c:pt idx="1">
                  <c:v>392.9</c:v>
                </c:pt>
                <c:pt idx="2">
                  <c:v>1954.9</c:v>
                </c:pt>
                <c:pt idx="3">
                  <c:v>3724.5</c:v>
                </c:pt>
                <c:pt idx="4">
                  <c:v>3895</c:v>
                </c:pt>
              </c:numCache>
            </c:numRef>
          </c:val>
          <c:extLst xmlns:c16r2="http://schemas.microsoft.com/office/drawing/2015/06/chart">
            <c:ext xmlns:c16="http://schemas.microsoft.com/office/drawing/2014/chart" uri="{C3380CC4-5D6E-409C-BE32-E72D297353CC}">
              <c16:uniqueId val="{00000000-1EB5-497A-BB79-5BB6CC05E2E8}"/>
            </c:ext>
          </c:extLst>
        </c:ser>
        <c:dLbls>
          <c:showLegendKey val="0"/>
          <c:showVal val="0"/>
          <c:showCatName val="0"/>
          <c:showSerName val="0"/>
          <c:showPercent val="0"/>
          <c:showBubbleSize val="0"/>
        </c:dLbls>
        <c:gapWidth val="180"/>
        <c:overlap val="-90"/>
        <c:axId val="440783224"/>
        <c:axId val="36590432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1EB5-497A-BB79-5BB6CC05E2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EB5-497A-BB79-5BB6CC05E2E8}"/>
            </c:ext>
          </c:extLst>
        </c:ser>
        <c:dLbls>
          <c:showLegendKey val="0"/>
          <c:showVal val="0"/>
          <c:showCatName val="0"/>
          <c:showSerName val="0"/>
          <c:showPercent val="0"/>
          <c:showBubbleSize val="0"/>
        </c:dLbls>
        <c:marker val="1"/>
        <c:smooth val="0"/>
        <c:axId val="440783224"/>
        <c:axId val="365904328"/>
      </c:lineChart>
      <c:catAx>
        <c:axId val="440783224"/>
        <c:scaling>
          <c:orientation val="minMax"/>
        </c:scaling>
        <c:delete val="0"/>
        <c:axPos val="b"/>
        <c:numFmt formatCode="ge" sourceLinked="1"/>
        <c:majorTickMark val="none"/>
        <c:minorTickMark val="none"/>
        <c:tickLblPos val="none"/>
        <c:crossAx val="365904328"/>
        <c:crosses val="autoZero"/>
        <c:auto val="0"/>
        <c:lblAlgn val="ctr"/>
        <c:lblOffset val="100"/>
        <c:noMultiLvlLbl val="1"/>
      </c:catAx>
      <c:valAx>
        <c:axId val="36590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10984.4</c:v>
                </c:pt>
                <c:pt idx="1">
                  <c:v>11473.1</c:v>
                </c:pt>
                <c:pt idx="2">
                  <c:v>38564.800000000003</c:v>
                </c:pt>
                <c:pt idx="3">
                  <c:v>28661.5</c:v>
                </c:pt>
                <c:pt idx="4">
                  <c:v>49131.4</c:v>
                </c:pt>
              </c:numCache>
            </c:numRef>
          </c:val>
          <c:extLst xmlns:c16r2="http://schemas.microsoft.com/office/drawing/2015/06/chart">
            <c:ext xmlns:c16="http://schemas.microsoft.com/office/drawing/2014/chart" uri="{C3380CC4-5D6E-409C-BE32-E72D297353CC}">
              <c16:uniqueId val="{00000000-DB78-4F1D-8BD9-6CEFE4C9D4FC}"/>
            </c:ext>
          </c:extLst>
        </c:ser>
        <c:dLbls>
          <c:showLegendKey val="0"/>
          <c:showVal val="0"/>
          <c:showCatName val="0"/>
          <c:showSerName val="0"/>
          <c:showPercent val="0"/>
          <c:showBubbleSize val="0"/>
        </c:dLbls>
        <c:gapWidth val="180"/>
        <c:overlap val="-90"/>
        <c:axId val="365905112"/>
        <c:axId val="3659055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DB78-4F1D-8BD9-6CEFE4C9D4FC}"/>
            </c:ext>
          </c:extLst>
        </c:ser>
        <c:dLbls>
          <c:showLegendKey val="0"/>
          <c:showVal val="0"/>
          <c:showCatName val="0"/>
          <c:showSerName val="0"/>
          <c:showPercent val="0"/>
          <c:showBubbleSize val="0"/>
        </c:dLbls>
        <c:marker val="1"/>
        <c:smooth val="0"/>
        <c:axId val="365905112"/>
        <c:axId val="365905504"/>
      </c:lineChart>
      <c:catAx>
        <c:axId val="365905112"/>
        <c:scaling>
          <c:orientation val="minMax"/>
        </c:scaling>
        <c:delete val="0"/>
        <c:axPos val="b"/>
        <c:numFmt formatCode="ge" sourceLinked="1"/>
        <c:majorTickMark val="none"/>
        <c:minorTickMark val="none"/>
        <c:tickLblPos val="none"/>
        <c:crossAx val="365905504"/>
        <c:crosses val="autoZero"/>
        <c:auto val="0"/>
        <c:lblAlgn val="ctr"/>
        <c:lblOffset val="100"/>
        <c:noMultiLvlLbl val="1"/>
      </c:catAx>
      <c:valAx>
        <c:axId val="36590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776386</c:v>
                </c:pt>
                <c:pt idx="1">
                  <c:v>35190</c:v>
                </c:pt>
                <c:pt idx="2">
                  <c:v>939187</c:v>
                </c:pt>
                <c:pt idx="3">
                  <c:v>157782</c:v>
                </c:pt>
                <c:pt idx="4">
                  <c:v>87079</c:v>
                </c:pt>
              </c:numCache>
            </c:numRef>
          </c:val>
          <c:extLst xmlns:c16r2="http://schemas.microsoft.com/office/drawing/2015/06/chart">
            <c:ext xmlns:c16="http://schemas.microsoft.com/office/drawing/2014/chart" uri="{C3380CC4-5D6E-409C-BE32-E72D297353CC}">
              <c16:uniqueId val="{00000000-418E-4614-B4E4-67C79B49F00F}"/>
            </c:ext>
          </c:extLst>
        </c:ser>
        <c:dLbls>
          <c:showLegendKey val="0"/>
          <c:showVal val="0"/>
          <c:showCatName val="0"/>
          <c:showSerName val="0"/>
          <c:showPercent val="0"/>
          <c:showBubbleSize val="0"/>
        </c:dLbls>
        <c:gapWidth val="180"/>
        <c:overlap val="-90"/>
        <c:axId val="440881984"/>
        <c:axId val="44088237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418E-4614-B4E4-67C79B49F00F}"/>
            </c:ext>
          </c:extLst>
        </c:ser>
        <c:dLbls>
          <c:showLegendKey val="0"/>
          <c:showVal val="0"/>
          <c:showCatName val="0"/>
          <c:showSerName val="0"/>
          <c:showPercent val="0"/>
          <c:showBubbleSize val="0"/>
        </c:dLbls>
        <c:marker val="1"/>
        <c:smooth val="0"/>
        <c:axId val="440881984"/>
        <c:axId val="440882376"/>
      </c:lineChart>
      <c:catAx>
        <c:axId val="440881984"/>
        <c:scaling>
          <c:orientation val="minMax"/>
        </c:scaling>
        <c:delete val="0"/>
        <c:axPos val="b"/>
        <c:numFmt formatCode="ge" sourceLinked="1"/>
        <c:majorTickMark val="none"/>
        <c:minorTickMark val="none"/>
        <c:tickLblPos val="none"/>
        <c:crossAx val="440882376"/>
        <c:crosses val="autoZero"/>
        <c:auto val="0"/>
        <c:lblAlgn val="ctr"/>
        <c:lblOffset val="100"/>
        <c:noMultiLvlLbl val="1"/>
      </c:catAx>
      <c:valAx>
        <c:axId val="4408823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27.3</c:v>
                </c:pt>
                <c:pt idx="1">
                  <c:v>32.200000000000003</c:v>
                </c:pt>
                <c:pt idx="2">
                  <c:v>59.5</c:v>
                </c:pt>
                <c:pt idx="3">
                  <c:v>59.6</c:v>
                </c:pt>
                <c:pt idx="4">
                  <c:v>60.5</c:v>
                </c:pt>
              </c:numCache>
            </c:numRef>
          </c:val>
          <c:extLst xmlns:c16r2="http://schemas.microsoft.com/office/drawing/2015/06/chart">
            <c:ext xmlns:c16="http://schemas.microsoft.com/office/drawing/2014/chart" uri="{C3380CC4-5D6E-409C-BE32-E72D297353CC}">
              <c16:uniqueId val="{00000000-6004-41E0-B160-CB7CA1C78F82}"/>
            </c:ext>
          </c:extLst>
        </c:ser>
        <c:dLbls>
          <c:showLegendKey val="0"/>
          <c:showVal val="0"/>
          <c:showCatName val="0"/>
          <c:showSerName val="0"/>
          <c:showPercent val="0"/>
          <c:showBubbleSize val="0"/>
        </c:dLbls>
        <c:gapWidth val="180"/>
        <c:overlap val="-90"/>
        <c:axId val="440883160"/>
        <c:axId val="44088355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6004-41E0-B160-CB7CA1C78F82}"/>
            </c:ext>
          </c:extLst>
        </c:ser>
        <c:dLbls>
          <c:showLegendKey val="0"/>
          <c:showVal val="0"/>
          <c:showCatName val="0"/>
          <c:showSerName val="0"/>
          <c:showPercent val="0"/>
          <c:showBubbleSize val="0"/>
        </c:dLbls>
        <c:marker val="1"/>
        <c:smooth val="0"/>
        <c:axId val="440883160"/>
        <c:axId val="440883552"/>
      </c:lineChart>
      <c:catAx>
        <c:axId val="440883160"/>
        <c:scaling>
          <c:orientation val="minMax"/>
        </c:scaling>
        <c:delete val="0"/>
        <c:axPos val="b"/>
        <c:numFmt formatCode="ge" sourceLinked="1"/>
        <c:majorTickMark val="none"/>
        <c:minorTickMark val="none"/>
        <c:tickLblPos val="none"/>
        <c:crossAx val="440883552"/>
        <c:crosses val="autoZero"/>
        <c:auto val="0"/>
        <c:lblAlgn val="ctr"/>
        <c:lblOffset val="100"/>
        <c:noMultiLvlLbl val="1"/>
      </c:catAx>
      <c:valAx>
        <c:axId val="4408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15.8</c:v>
                </c:pt>
                <c:pt idx="1">
                  <c:v>12.8</c:v>
                </c:pt>
                <c:pt idx="2">
                  <c:v>7.6</c:v>
                </c:pt>
                <c:pt idx="3">
                  <c:v>6.4</c:v>
                </c:pt>
                <c:pt idx="4">
                  <c:v>49.9</c:v>
                </c:pt>
              </c:numCache>
            </c:numRef>
          </c:val>
          <c:extLst xmlns:c16r2="http://schemas.microsoft.com/office/drawing/2015/06/chart">
            <c:ext xmlns:c16="http://schemas.microsoft.com/office/drawing/2014/chart" uri="{C3380CC4-5D6E-409C-BE32-E72D297353CC}">
              <c16:uniqueId val="{00000000-4A5B-4810-92F0-4A2FF2F4416C}"/>
            </c:ext>
          </c:extLst>
        </c:ser>
        <c:dLbls>
          <c:showLegendKey val="0"/>
          <c:showVal val="0"/>
          <c:showCatName val="0"/>
          <c:showSerName val="0"/>
          <c:showPercent val="0"/>
          <c:showBubbleSize val="0"/>
        </c:dLbls>
        <c:gapWidth val="180"/>
        <c:overlap val="-90"/>
        <c:axId val="505740792"/>
        <c:axId val="5057411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4A5B-4810-92F0-4A2FF2F4416C}"/>
            </c:ext>
          </c:extLst>
        </c:ser>
        <c:dLbls>
          <c:showLegendKey val="0"/>
          <c:showVal val="0"/>
          <c:showCatName val="0"/>
          <c:showSerName val="0"/>
          <c:showPercent val="0"/>
          <c:showBubbleSize val="0"/>
        </c:dLbls>
        <c:marker val="1"/>
        <c:smooth val="0"/>
        <c:axId val="505740792"/>
        <c:axId val="505741184"/>
      </c:lineChart>
      <c:catAx>
        <c:axId val="505740792"/>
        <c:scaling>
          <c:orientation val="minMax"/>
        </c:scaling>
        <c:delete val="0"/>
        <c:axPos val="b"/>
        <c:numFmt formatCode="ge" sourceLinked="1"/>
        <c:majorTickMark val="none"/>
        <c:minorTickMark val="none"/>
        <c:tickLblPos val="none"/>
        <c:crossAx val="505741184"/>
        <c:crosses val="autoZero"/>
        <c:auto val="0"/>
        <c:lblAlgn val="ctr"/>
        <c:lblOffset val="100"/>
        <c:noMultiLvlLbl val="1"/>
      </c:catAx>
      <c:valAx>
        <c:axId val="505741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740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69.7</c:v>
                </c:pt>
                <c:pt idx="1">
                  <c:v>60.5</c:v>
                </c:pt>
                <c:pt idx="2">
                  <c:v>0</c:v>
                </c:pt>
                <c:pt idx="3">
                  <c:v>0</c:v>
                </c:pt>
                <c:pt idx="4">
                  <c:v>0</c:v>
                </c:pt>
              </c:numCache>
            </c:numRef>
          </c:val>
          <c:extLst xmlns:c16r2="http://schemas.microsoft.com/office/drawing/2015/06/chart">
            <c:ext xmlns:c16="http://schemas.microsoft.com/office/drawing/2014/chart" uri="{C3380CC4-5D6E-409C-BE32-E72D297353CC}">
              <c16:uniqueId val="{00000000-DD9E-45D3-B465-8D7DECC22D65}"/>
            </c:ext>
          </c:extLst>
        </c:ser>
        <c:dLbls>
          <c:showLegendKey val="0"/>
          <c:showVal val="0"/>
          <c:showCatName val="0"/>
          <c:showSerName val="0"/>
          <c:showPercent val="0"/>
          <c:showBubbleSize val="0"/>
        </c:dLbls>
        <c:gapWidth val="180"/>
        <c:overlap val="-90"/>
        <c:axId val="505741968"/>
        <c:axId val="5056277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DD9E-45D3-B465-8D7DECC22D65}"/>
            </c:ext>
          </c:extLst>
        </c:ser>
        <c:dLbls>
          <c:showLegendKey val="0"/>
          <c:showVal val="0"/>
          <c:showCatName val="0"/>
          <c:showSerName val="0"/>
          <c:showPercent val="0"/>
          <c:showBubbleSize val="0"/>
        </c:dLbls>
        <c:marker val="1"/>
        <c:smooth val="0"/>
        <c:axId val="505741968"/>
        <c:axId val="505627784"/>
      </c:lineChart>
      <c:catAx>
        <c:axId val="505741968"/>
        <c:scaling>
          <c:orientation val="minMax"/>
        </c:scaling>
        <c:delete val="0"/>
        <c:axPos val="b"/>
        <c:numFmt formatCode="ge" sourceLinked="1"/>
        <c:majorTickMark val="none"/>
        <c:minorTickMark val="none"/>
        <c:tickLblPos val="none"/>
        <c:crossAx val="505627784"/>
        <c:crosses val="autoZero"/>
        <c:auto val="0"/>
        <c:lblAlgn val="ctr"/>
        <c:lblOffset val="100"/>
        <c:noMultiLvlLbl val="1"/>
      </c:catAx>
      <c:valAx>
        <c:axId val="505627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74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62.4</c:v>
                </c:pt>
                <c:pt idx="1">
                  <c:v>59.1</c:v>
                </c:pt>
                <c:pt idx="2">
                  <c:v>58.8</c:v>
                </c:pt>
                <c:pt idx="3">
                  <c:v>63.1</c:v>
                </c:pt>
                <c:pt idx="4">
                  <c:v>67.2</c:v>
                </c:pt>
              </c:numCache>
            </c:numRef>
          </c:val>
          <c:extLst xmlns:c16r2="http://schemas.microsoft.com/office/drawing/2015/06/chart">
            <c:ext xmlns:c16="http://schemas.microsoft.com/office/drawing/2014/chart" uri="{C3380CC4-5D6E-409C-BE32-E72D297353CC}">
              <c16:uniqueId val="{00000000-61CE-4C04-A9CA-3DBF95750526}"/>
            </c:ext>
          </c:extLst>
        </c:ser>
        <c:dLbls>
          <c:showLegendKey val="0"/>
          <c:showVal val="0"/>
          <c:showCatName val="0"/>
          <c:showSerName val="0"/>
          <c:showPercent val="0"/>
          <c:showBubbleSize val="0"/>
        </c:dLbls>
        <c:gapWidth val="180"/>
        <c:overlap val="-90"/>
        <c:axId val="505628568"/>
        <c:axId val="50562896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61CE-4C04-A9CA-3DBF95750526}"/>
            </c:ext>
          </c:extLst>
        </c:ser>
        <c:dLbls>
          <c:showLegendKey val="0"/>
          <c:showVal val="0"/>
          <c:showCatName val="0"/>
          <c:showSerName val="0"/>
          <c:showPercent val="0"/>
          <c:showBubbleSize val="0"/>
        </c:dLbls>
        <c:marker val="1"/>
        <c:smooth val="0"/>
        <c:axId val="505628568"/>
        <c:axId val="505628960"/>
      </c:lineChart>
      <c:catAx>
        <c:axId val="505628568"/>
        <c:scaling>
          <c:orientation val="minMax"/>
        </c:scaling>
        <c:delete val="0"/>
        <c:axPos val="b"/>
        <c:numFmt formatCode="ge" sourceLinked="1"/>
        <c:majorTickMark val="none"/>
        <c:minorTickMark val="none"/>
        <c:tickLblPos val="none"/>
        <c:crossAx val="505628960"/>
        <c:crosses val="autoZero"/>
        <c:auto val="0"/>
        <c:lblAlgn val="ctr"/>
        <c:lblOffset val="100"/>
        <c:noMultiLvlLbl val="1"/>
      </c:catAx>
      <c:valAx>
        <c:axId val="50562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628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22.9</c:v>
                </c:pt>
                <c:pt idx="1">
                  <c:v>36.1</c:v>
                </c:pt>
                <c:pt idx="2">
                  <c:v>100</c:v>
                </c:pt>
                <c:pt idx="3">
                  <c:v>100</c:v>
                </c:pt>
                <c:pt idx="4">
                  <c:v>58.1</c:v>
                </c:pt>
              </c:numCache>
            </c:numRef>
          </c:val>
          <c:extLst xmlns:c16r2="http://schemas.microsoft.com/office/drawing/2015/06/chart">
            <c:ext xmlns:c16="http://schemas.microsoft.com/office/drawing/2014/chart" uri="{C3380CC4-5D6E-409C-BE32-E72D297353CC}">
              <c16:uniqueId val="{00000000-C14E-4606-98D3-0CC2823D5C7D}"/>
            </c:ext>
          </c:extLst>
        </c:ser>
        <c:dLbls>
          <c:showLegendKey val="0"/>
          <c:showVal val="0"/>
          <c:showCatName val="0"/>
          <c:showSerName val="0"/>
          <c:showPercent val="0"/>
          <c:showBubbleSize val="0"/>
        </c:dLbls>
        <c:gapWidth val="180"/>
        <c:overlap val="-90"/>
        <c:axId val="366295408"/>
        <c:axId val="36629580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C14E-4606-98D3-0CC2823D5C7D}"/>
            </c:ext>
          </c:extLst>
        </c:ser>
        <c:dLbls>
          <c:showLegendKey val="0"/>
          <c:showVal val="0"/>
          <c:showCatName val="0"/>
          <c:showSerName val="0"/>
          <c:showPercent val="0"/>
          <c:showBubbleSize val="0"/>
        </c:dLbls>
        <c:marker val="1"/>
        <c:smooth val="0"/>
        <c:axId val="366295408"/>
        <c:axId val="366295800"/>
      </c:lineChart>
      <c:catAx>
        <c:axId val="366295408"/>
        <c:scaling>
          <c:orientation val="minMax"/>
        </c:scaling>
        <c:delete val="0"/>
        <c:axPos val="b"/>
        <c:numFmt formatCode="ge" sourceLinked="1"/>
        <c:majorTickMark val="none"/>
        <c:minorTickMark val="none"/>
        <c:tickLblPos val="none"/>
        <c:crossAx val="366295800"/>
        <c:crosses val="autoZero"/>
        <c:auto val="0"/>
        <c:lblAlgn val="ctr"/>
        <c:lblOffset val="100"/>
        <c:noMultiLvlLbl val="1"/>
      </c:catAx>
      <c:valAx>
        <c:axId val="36629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9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22.6</c:v>
                </c:pt>
                <c:pt idx="1">
                  <c:v>22.7</c:v>
                </c:pt>
                <c:pt idx="2">
                  <c:v>#N/A</c:v>
                </c:pt>
                <c:pt idx="3">
                  <c:v>#N/A</c:v>
                </c:pt>
                <c:pt idx="4">
                  <c:v>#N/A</c:v>
                </c:pt>
              </c:numCache>
            </c:numRef>
          </c:val>
          <c:extLst xmlns:c16r2="http://schemas.microsoft.com/office/drawing/2015/06/chart">
            <c:ext xmlns:c16="http://schemas.microsoft.com/office/drawing/2014/chart" uri="{C3380CC4-5D6E-409C-BE32-E72D297353CC}">
              <c16:uniqueId val="{00000000-960B-4D15-B594-97A8D64FA1A0}"/>
            </c:ext>
          </c:extLst>
        </c:ser>
        <c:dLbls>
          <c:showLegendKey val="0"/>
          <c:showVal val="0"/>
          <c:showCatName val="0"/>
          <c:showSerName val="0"/>
          <c:showPercent val="0"/>
          <c:showBubbleSize val="0"/>
        </c:dLbls>
        <c:gapWidth val="180"/>
        <c:overlap val="-90"/>
        <c:axId val="366296584"/>
        <c:axId val="3662969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960B-4D15-B594-97A8D64FA1A0}"/>
            </c:ext>
          </c:extLst>
        </c:ser>
        <c:dLbls>
          <c:showLegendKey val="0"/>
          <c:showVal val="0"/>
          <c:showCatName val="0"/>
          <c:showSerName val="0"/>
          <c:showPercent val="0"/>
          <c:showBubbleSize val="0"/>
        </c:dLbls>
        <c:marker val="1"/>
        <c:smooth val="0"/>
        <c:axId val="366296584"/>
        <c:axId val="366296976"/>
      </c:lineChart>
      <c:catAx>
        <c:axId val="366296584"/>
        <c:scaling>
          <c:orientation val="minMax"/>
        </c:scaling>
        <c:delete val="0"/>
        <c:axPos val="b"/>
        <c:numFmt formatCode="ge" sourceLinked="1"/>
        <c:majorTickMark val="none"/>
        <c:minorTickMark val="none"/>
        <c:tickLblPos val="none"/>
        <c:crossAx val="366296976"/>
        <c:crosses val="autoZero"/>
        <c:auto val="0"/>
        <c:lblAlgn val="ctr"/>
        <c:lblOffset val="100"/>
        <c:noMultiLvlLbl val="1"/>
      </c:catAx>
      <c:valAx>
        <c:axId val="36629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96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25.4</c:v>
                </c:pt>
                <c:pt idx="1">
                  <c:v>24.8</c:v>
                </c:pt>
                <c:pt idx="2">
                  <c:v>#N/A</c:v>
                </c:pt>
                <c:pt idx="3">
                  <c:v>#N/A</c:v>
                </c:pt>
                <c:pt idx="4">
                  <c:v>#N/A</c:v>
                </c:pt>
              </c:numCache>
            </c:numRef>
          </c:val>
          <c:extLst xmlns:c16r2="http://schemas.microsoft.com/office/drawing/2015/06/chart">
            <c:ext xmlns:c16="http://schemas.microsoft.com/office/drawing/2014/chart" uri="{C3380CC4-5D6E-409C-BE32-E72D297353CC}">
              <c16:uniqueId val="{00000000-102D-4932-B2F6-E6D0FD1F459E}"/>
            </c:ext>
          </c:extLst>
        </c:ser>
        <c:dLbls>
          <c:showLegendKey val="0"/>
          <c:showVal val="0"/>
          <c:showCatName val="0"/>
          <c:showSerName val="0"/>
          <c:showPercent val="0"/>
          <c:showBubbleSize val="0"/>
        </c:dLbls>
        <c:gapWidth val="180"/>
        <c:overlap val="-90"/>
        <c:axId val="439567136"/>
        <c:axId val="4395675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102D-4932-B2F6-E6D0FD1F459E}"/>
            </c:ext>
          </c:extLst>
        </c:ser>
        <c:dLbls>
          <c:showLegendKey val="0"/>
          <c:showVal val="0"/>
          <c:showCatName val="0"/>
          <c:showSerName val="0"/>
          <c:showPercent val="0"/>
          <c:showBubbleSize val="0"/>
        </c:dLbls>
        <c:marker val="1"/>
        <c:smooth val="0"/>
        <c:axId val="439567136"/>
        <c:axId val="439567528"/>
      </c:lineChart>
      <c:catAx>
        <c:axId val="439567136"/>
        <c:scaling>
          <c:orientation val="minMax"/>
        </c:scaling>
        <c:delete val="0"/>
        <c:axPos val="b"/>
        <c:numFmt formatCode="ge" sourceLinked="1"/>
        <c:majorTickMark val="none"/>
        <c:minorTickMark val="none"/>
        <c:tickLblPos val="none"/>
        <c:crossAx val="439567528"/>
        <c:crosses val="autoZero"/>
        <c:auto val="0"/>
        <c:lblAlgn val="ctr"/>
        <c:lblOffset val="100"/>
        <c:noMultiLvlLbl val="1"/>
      </c:catAx>
      <c:valAx>
        <c:axId val="43956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69.3</c:v>
                </c:pt>
                <c:pt idx="1">
                  <c:v>60.2</c:v>
                </c:pt>
                <c:pt idx="2">
                  <c:v>#N/A</c:v>
                </c:pt>
                <c:pt idx="3">
                  <c:v>#N/A</c:v>
                </c:pt>
                <c:pt idx="4">
                  <c:v>#N/A</c:v>
                </c:pt>
              </c:numCache>
            </c:numRef>
          </c:val>
          <c:extLst xmlns:c16r2="http://schemas.microsoft.com/office/drawing/2015/06/chart">
            <c:ext xmlns:c16="http://schemas.microsoft.com/office/drawing/2014/chart" uri="{C3380CC4-5D6E-409C-BE32-E72D297353CC}">
              <c16:uniqueId val="{00000000-A920-4D1A-AD59-D24F19721100}"/>
            </c:ext>
          </c:extLst>
        </c:ser>
        <c:dLbls>
          <c:showLegendKey val="0"/>
          <c:showVal val="0"/>
          <c:showCatName val="0"/>
          <c:showSerName val="0"/>
          <c:showPercent val="0"/>
          <c:showBubbleSize val="0"/>
        </c:dLbls>
        <c:gapWidth val="180"/>
        <c:overlap val="-90"/>
        <c:axId val="439568312"/>
        <c:axId val="5056175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A920-4D1A-AD59-D24F19721100}"/>
            </c:ext>
          </c:extLst>
        </c:ser>
        <c:dLbls>
          <c:showLegendKey val="0"/>
          <c:showVal val="0"/>
          <c:showCatName val="0"/>
          <c:showSerName val="0"/>
          <c:showPercent val="0"/>
          <c:showBubbleSize val="0"/>
        </c:dLbls>
        <c:marker val="1"/>
        <c:smooth val="0"/>
        <c:axId val="439568312"/>
        <c:axId val="505617544"/>
      </c:lineChart>
      <c:catAx>
        <c:axId val="439568312"/>
        <c:scaling>
          <c:orientation val="minMax"/>
        </c:scaling>
        <c:delete val="0"/>
        <c:axPos val="b"/>
        <c:numFmt formatCode="ge" sourceLinked="1"/>
        <c:majorTickMark val="none"/>
        <c:minorTickMark val="none"/>
        <c:tickLblPos val="none"/>
        <c:crossAx val="505617544"/>
        <c:crosses val="autoZero"/>
        <c:auto val="0"/>
        <c:lblAlgn val="ctr"/>
        <c:lblOffset val="100"/>
        <c:noMultiLvlLbl val="1"/>
      </c:catAx>
      <c:valAx>
        <c:axId val="50561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5683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64</c:v>
                </c:pt>
                <c:pt idx="1">
                  <c:v>58.5</c:v>
                </c:pt>
                <c:pt idx="2">
                  <c:v>21</c:v>
                </c:pt>
                <c:pt idx="3">
                  <c:v>18.399999999999999</c:v>
                </c:pt>
                <c:pt idx="4">
                  <c:v>18.600000000000001</c:v>
                </c:pt>
              </c:numCache>
            </c:numRef>
          </c:val>
          <c:extLst xmlns:c16r2="http://schemas.microsoft.com/office/drawing/2015/06/chart">
            <c:ext xmlns:c16="http://schemas.microsoft.com/office/drawing/2014/chart" uri="{C3380CC4-5D6E-409C-BE32-E72D297353CC}">
              <c16:uniqueId val="{00000000-B7B1-4553-B743-256AA840E5FF}"/>
            </c:ext>
          </c:extLst>
        </c:ser>
        <c:dLbls>
          <c:showLegendKey val="0"/>
          <c:showVal val="0"/>
          <c:showCatName val="0"/>
          <c:showSerName val="0"/>
          <c:showPercent val="0"/>
          <c:showBubbleSize val="0"/>
        </c:dLbls>
        <c:gapWidth val="180"/>
        <c:overlap val="-90"/>
        <c:axId val="505618328"/>
        <c:axId val="5056187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B7B1-4553-B743-256AA840E5FF}"/>
            </c:ext>
          </c:extLst>
        </c:ser>
        <c:dLbls>
          <c:showLegendKey val="0"/>
          <c:showVal val="0"/>
          <c:showCatName val="0"/>
          <c:showSerName val="0"/>
          <c:showPercent val="0"/>
          <c:showBubbleSize val="0"/>
        </c:dLbls>
        <c:marker val="1"/>
        <c:smooth val="0"/>
        <c:axId val="505618328"/>
        <c:axId val="505618720"/>
      </c:lineChart>
      <c:catAx>
        <c:axId val="505618328"/>
        <c:scaling>
          <c:orientation val="minMax"/>
        </c:scaling>
        <c:delete val="0"/>
        <c:axPos val="b"/>
        <c:numFmt formatCode="ge" sourceLinked="1"/>
        <c:majorTickMark val="none"/>
        <c:minorTickMark val="none"/>
        <c:tickLblPos val="none"/>
        <c:crossAx val="505618720"/>
        <c:crosses val="autoZero"/>
        <c:auto val="0"/>
        <c:lblAlgn val="ctr"/>
        <c:lblOffset val="100"/>
        <c:noMultiLvlLbl val="1"/>
      </c:catAx>
      <c:valAx>
        <c:axId val="50561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#N/A</c:v>
                </c:pt>
                <c:pt idx="3">
                  <c:v>#N/A</c:v>
                </c:pt>
                <c:pt idx="4">
                  <c:v>#N/A</c:v>
                </c:pt>
              </c:numCache>
            </c:numRef>
          </c:val>
          <c:extLst xmlns:c16r2="http://schemas.microsoft.com/office/drawing/2015/06/chart">
            <c:ext xmlns:c16="http://schemas.microsoft.com/office/drawing/2014/chart" uri="{C3380CC4-5D6E-409C-BE32-E72D297353CC}">
              <c16:uniqueId val="{00000000-BB57-45BA-92C5-F3D340A8199F}"/>
            </c:ext>
          </c:extLst>
        </c:ser>
        <c:dLbls>
          <c:showLegendKey val="0"/>
          <c:showVal val="0"/>
          <c:showCatName val="0"/>
          <c:showSerName val="0"/>
          <c:showPercent val="0"/>
          <c:showBubbleSize val="0"/>
        </c:dLbls>
        <c:gapWidth val="180"/>
        <c:overlap val="-90"/>
        <c:axId val="84756136"/>
        <c:axId val="847565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BB57-45BA-92C5-F3D340A8199F}"/>
            </c:ext>
          </c:extLst>
        </c:ser>
        <c:dLbls>
          <c:showLegendKey val="0"/>
          <c:showVal val="0"/>
          <c:showCatName val="0"/>
          <c:showSerName val="0"/>
          <c:showPercent val="0"/>
          <c:showBubbleSize val="0"/>
        </c:dLbls>
        <c:marker val="1"/>
        <c:smooth val="0"/>
        <c:axId val="84756136"/>
        <c:axId val="84756528"/>
      </c:lineChart>
      <c:catAx>
        <c:axId val="84756136"/>
        <c:scaling>
          <c:orientation val="minMax"/>
        </c:scaling>
        <c:delete val="0"/>
        <c:axPos val="b"/>
        <c:numFmt formatCode="ge" sourceLinked="1"/>
        <c:majorTickMark val="none"/>
        <c:minorTickMark val="none"/>
        <c:tickLblPos val="none"/>
        <c:crossAx val="84756528"/>
        <c:crosses val="autoZero"/>
        <c:auto val="0"/>
        <c:lblAlgn val="ctr"/>
        <c:lblOffset val="100"/>
        <c:noMultiLvlLbl val="1"/>
      </c:catAx>
      <c:valAx>
        <c:axId val="8475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756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64.2</c:v>
                </c:pt>
                <c:pt idx="1">
                  <c:v>60.3</c:v>
                </c:pt>
                <c:pt idx="2">
                  <c:v>59.5</c:v>
                </c:pt>
                <c:pt idx="3">
                  <c:v>59.6</c:v>
                </c:pt>
                <c:pt idx="4">
                  <c:v>60.5</c:v>
                </c:pt>
              </c:numCache>
            </c:numRef>
          </c:val>
          <c:extLst xmlns:c16r2="http://schemas.microsoft.com/office/drawing/2015/06/chart">
            <c:ext xmlns:c16="http://schemas.microsoft.com/office/drawing/2014/chart" uri="{C3380CC4-5D6E-409C-BE32-E72D297353CC}">
              <c16:uniqueId val="{00000000-3D2A-4A6F-9E5B-2FDE27040E20}"/>
            </c:ext>
          </c:extLst>
        </c:ser>
        <c:dLbls>
          <c:showLegendKey val="0"/>
          <c:showVal val="0"/>
          <c:showCatName val="0"/>
          <c:showSerName val="0"/>
          <c:showPercent val="0"/>
          <c:showBubbleSize val="0"/>
        </c:dLbls>
        <c:gapWidth val="180"/>
        <c:overlap val="-90"/>
        <c:axId val="84757312"/>
        <c:axId val="8475770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33.9</c:v>
                </c:pt>
                <c:pt idx="1">
                  <c:v>31.4</c:v>
                </c:pt>
                <c:pt idx="2">
                  <c:v>31.3</c:v>
                </c:pt>
                <c:pt idx="3">
                  <c:v>30.4</c:v>
                </c:pt>
                <c:pt idx="4">
                  <c:v>31.1</c:v>
                </c:pt>
              </c:numCache>
            </c:numRef>
          </c:val>
          <c:smooth val="0"/>
          <c:extLst xmlns:c16r2="http://schemas.microsoft.com/office/drawing/2015/06/chart">
            <c:ext xmlns:c16="http://schemas.microsoft.com/office/drawing/2014/chart" uri="{C3380CC4-5D6E-409C-BE32-E72D297353CC}">
              <c16:uniqueId val="{00000001-3D2A-4A6F-9E5B-2FDE27040E20}"/>
            </c:ext>
          </c:extLst>
        </c:ser>
        <c:dLbls>
          <c:showLegendKey val="0"/>
          <c:showVal val="0"/>
          <c:showCatName val="0"/>
          <c:showSerName val="0"/>
          <c:showPercent val="0"/>
          <c:showBubbleSize val="0"/>
        </c:dLbls>
        <c:marker val="1"/>
        <c:smooth val="0"/>
        <c:axId val="84757312"/>
        <c:axId val="84757704"/>
      </c:lineChart>
      <c:catAx>
        <c:axId val="84757312"/>
        <c:scaling>
          <c:orientation val="minMax"/>
        </c:scaling>
        <c:delete val="0"/>
        <c:axPos val="b"/>
        <c:numFmt formatCode="ge" sourceLinked="1"/>
        <c:majorTickMark val="none"/>
        <c:minorTickMark val="none"/>
        <c:tickLblPos val="none"/>
        <c:crossAx val="84757704"/>
        <c:crosses val="autoZero"/>
        <c:auto val="0"/>
        <c:lblAlgn val="ctr"/>
        <c:lblOffset val="100"/>
        <c:noMultiLvlLbl val="1"/>
      </c:catAx>
      <c:valAx>
        <c:axId val="84757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75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0</c:v>
                </c:pt>
                <c:pt idx="1">
                  <c:v>0</c:v>
                </c:pt>
                <c:pt idx="2">
                  <c:v>7.6</c:v>
                </c:pt>
                <c:pt idx="3">
                  <c:v>6.4</c:v>
                </c:pt>
                <c:pt idx="4">
                  <c:v>49.9</c:v>
                </c:pt>
              </c:numCache>
            </c:numRef>
          </c:val>
          <c:extLst xmlns:c16r2="http://schemas.microsoft.com/office/drawing/2015/06/chart">
            <c:ext xmlns:c16="http://schemas.microsoft.com/office/drawing/2014/chart" uri="{C3380CC4-5D6E-409C-BE32-E72D297353CC}">
              <c16:uniqueId val="{00000000-2CF2-4FAA-A623-BA1C69D8F7DF}"/>
            </c:ext>
          </c:extLst>
        </c:ser>
        <c:dLbls>
          <c:showLegendKey val="0"/>
          <c:showVal val="0"/>
          <c:showCatName val="0"/>
          <c:showSerName val="0"/>
          <c:showPercent val="0"/>
          <c:showBubbleSize val="0"/>
        </c:dLbls>
        <c:gapWidth val="180"/>
        <c:overlap val="-90"/>
        <c:axId val="366025800"/>
        <c:axId val="3660261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1.8</c:v>
                </c:pt>
                <c:pt idx="1">
                  <c:v>4</c:v>
                </c:pt>
                <c:pt idx="2">
                  <c:v>8.4</c:v>
                </c:pt>
                <c:pt idx="3">
                  <c:v>7.2</c:v>
                </c:pt>
                <c:pt idx="4">
                  <c:v>45.8</c:v>
                </c:pt>
              </c:numCache>
            </c:numRef>
          </c:val>
          <c:smooth val="0"/>
          <c:extLst xmlns:c16r2="http://schemas.microsoft.com/office/drawing/2015/06/chart">
            <c:ext xmlns:c16="http://schemas.microsoft.com/office/drawing/2014/chart" uri="{C3380CC4-5D6E-409C-BE32-E72D297353CC}">
              <c16:uniqueId val="{00000001-2CF2-4FAA-A623-BA1C69D8F7DF}"/>
            </c:ext>
          </c:extLst>
        </c:ser>
        <c:dLbls>
          <c:showLegendKey val="0"/>
          <c:showVal val="0"/>
          <c:showCatName val="0"/>
          <c:showSerName val="0"/>
          <c:showPercent val="0"/>
          <c:showBubbleSize val="0"/>
        </c:dLbls>
        <c:marker val="1"/>
        <c:smooth val="0"/>
        <c:axId val="366025800"/>
        <c:axId val="366026192"/>
      </c:lineChart>
      <c:catAx>
        <c:axId val="366025800"/>
        <c:scaling>
          <c:orientation val="minMax"/>
        </c:scaling>
        <c:delete val="0"/>
        <c:axPos val="b"/>
        <c:numFmt formatCode="ge" sourceLinked="1"/>
        <c:majorTickMark val="none"/>
        <c:minorTickMark val="none"/>
        <c:tickLblPos val="none"/>
        <c:crossAx val="366026192"/>
        <c:crosses val="autoZero"/>
        <c:auto val="0"/>
        <c:lblAlgn val="ctr"/>
        <c:lblOffset val="100"/>
        <c:noMultiLvlLbl val="1"/>
      </c:catAx>
      <c:valAx>
        <c:axId val="36602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02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42DA-47A5-AFBA-29C8AA7CE1DE}"/>
            </c:ext>
          </c:extLst>
        </c:ser>
        <c:dLbls>
          <c:showLegendKey val="0"/>
          <c:showVal val="0"/>
          <c:showCatName val="0"/>
          <c:showSerName val="0"/>
          <c:showPercent val="0"/>
          <c:showBubbleSize val="0"/>
        </c:dLbls>
        <c:gapWidth val="180"/>
        <c:overlap val="-90"/>
        <c:axId val="443386408"/>
        <c:axId val="4433868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1.7</c:v>
                </c:pt>
                <c:pt idx="1">
                  <c:v>0.8</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2DA-47A5-AFBA-29C8AA7CE1DE}"/>
            </c:ext>
          </c:extLst>
        </c:ser>
        <c:dLbls>
          <c:showLegendKey val="0"/>
          <c:showVal val="0"/>
          <c:showCatName val="0"/>
          <c:showSerName val="0"/>
          <c:showPercent val="0"/>
          <c:showBubbleSize val="0"/>
        </c:dLbls>
        <c:marker val="1"/>
        <c:smooth val="0"/>
        <c:axId val="443386408"/>
        <c:axId val="443386800"/>
      </c:lineChart>
      <c:catAx>
        <c:axId val="443386408"/>
        <c:scaling>
          <c:orientation val="minMax"/>
        </c:scaling>
        <c:delete val="0"/>
        <c:axPos val="b"/>
        <c:numFmt formatCode="ge" sourceLinked="1"/>
        <c:majorTickMark val="none"/>
        <c:minorTickMark val="none"/>
        <c:tickLblPos val="none"/>
        <c:crossAx val="443386800"/>
        <c:crosses val="autoZero"/>
        <c:auto val="0"/>
        <c:lblAlgn val="ctr"/>
        <c:lblOffset val="100"/>
        <c:noMultiLvlLbl val="1"/>
      </c:catAx>
      <c:valAx>
        <c:axId val="44338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86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37.1</c:v>
                </c:pt>
                <c:pt idx="1">
                  <c:v>63.9</c:v>
                </c:pt>
                <c:pt idx="2">
                  <c:v>69.3</c:v>
                </c:pt>
                <c:pt idx="3">
                  <c:v>74.8</c:v>
                </c:pt>
                <c:pt idx="4">
                  <c:v>79.099999999999994</c:v>
                </c:pt>
              </c:numCache>
            </c:numRef>
          </c:val>
          <c:extLst xmlns:c16r2="http://schemas.microsoft.com/office/drawing/2015/06/chart">
            <c:ext xmlns:c16="http://schemas.microsoft.com/office/drawing/2014/chart" uri="{C3380CC4-5D6E-409C-BE32-E72D297353CC}">
              <c16:uniqueId val="{00000000-953F-4311-A3C1-A518252C7AA0}"/>
            </c:ext>
          </c:extLst>
        </c:ser>
        <c:dLbls>
          <c:showLegendKey val="0"/>
          <c:showVal val="0"/>
          <c:showCatName val="0"/>
          <c:showSerName val="0"/>
          <c:showPercent val="0"/>
          <c:showBubbleSize val="0"/>
        </c:dLbls>
        <c:gapWidth val="180"/>
        <c:overlap val="-90"/>
        <c:axId val="443387192"/>
        <c:axId val="44338758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59.4</c:v>
                </c:pt>
                <c:pt idx="1">
                  <c:v>70.8</c:v>
                </c:pt>
                <c:pt idx="2">
                  <c:v>73</c:v>
                </c:pt>
                <c:pt idx="3">
                  <c:v>76.599999999999994</c:v>
                </c:pt>
                <c:pt idx="4">
                  <c:v>80.400000000000006</c:v>
                </c:pt>
              </c:numCache>
            </c:numRef>
          </c:val>
          <c:smooth val="0"/>
          <c:extLst xmlns:c16r2="http://schemas.microsoft.com/office/drawing/2015/06/chart">
            <c:ext xmlns:c16="http://schemas.microsoft.com/office/drawing/2014/chart" uri="{C3380CC4-5D6E-409C-BE32-E72D297353CC}">
              <c16:uniqueId val="{00000001-953F-4311-A3C1-A518252C7AA0}"/>
            </c:ext>
          </c:extLst>
        </c:ser>
        <c:dLbls>
          <c:showLegendKey val="0"/>
          <c:showVal val="0"/>
          <c:showCatName val="0"/>
          <c:showSerName val="0"/>
          <c:showPercent val="0"/>
          <c:showBubbleSize val="0"/>
        </c:dLbls>
        <c:marker val="1"/>
        <c:smooth val="0"/>
        <c:axId val="443387192"/>
        <c:axId val="443387584"/>
      </c:lineChart>
      <c:catAx>
        <c:axId val="443387192"/>
        <c:scaling>
          <c:orientation val="minMax"/>
        </c:scaling>
        <c:delete val="0"/>
        <c:axPos val="b"/>
        <c:numFmt formatCode="ge" sourceLinked="1"/>
        <c:majorTickMark val="none"/>
        <c:minorTickMark val="none"/>
        <c:tickLblPos val="none"/>
        <c:crossAx val="443387584"/>
        <c:crosses val="autoZero"/>
        <c:auto val="0"/>
        <c:lblAlgn val="ctr"/>
        <c:lblOffset val="100"/>
        <c:noMultiLvlLbl val="1"/>
      </c:catAx>
      <c:valAx>
        <c:axId val="4433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8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100</c:v>
                </c:pt>
                <c:pt idx="1">
                  <c:v>100</c:v>
                </c:pt>
                <c:pt idx="2">
                  <c:v>100</c:v>
                </c:pt>
                <c:pt idx="3">
                  <c:v>100</c:v>
                </c:pt>
                <c:pt idx="4">
                  <c:v>58.1</c:v>
                </c:pt>
              </c:numCache>
            </c:numRef>
          </c:val>
          <c:extLst xmlns:c16r2="http://schemas.microsoft.com/office/drawing/2015/06/chart">
            <c:ext xmlns:c16="http://schemas.microsoft.com/office/drawing/2014/chart" uri="{C3380CC4-5D6E-409C-BE32-E72D297353CC}">
              <c16:uniqueId val="{00000000-DD45-4B0F-ACDC-0348AEC820C1}"/>
            </c:ext>
          </c:extLst>
        </c:ser>
        <c:dLbls>
          <c:showLegendKey val="0"/>
          <c:showVal val="0"/>
          <c:showCatName val="0"/>
          <c:showSerName val="0"/>
          <c:showPercent val="0"/>
          <c:showBubbleSize val="0"/>
        </c:dLbls>
        <c:gapWidth val="180"/>
        <c:overlap val="-90"/>
        <c:axId val="443240544"/>
        <c:axId val="4432409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83.1</c:v>
                </c:pt>
                <c:pt idx="1">
                  <c:v>85.4</c:v>
                </c:pt>
                <c:pt idx="2">
                  <c:v>82.1</c:v>
                </c:pt>
                <c:pt idx="3">
                  <c:v>81.3</c:v>
                </c:pt>
                <c:pt idx="4">
                  <c:v>47.5</c:v>
                </c:pt>
              </c:numCache>
            </c:numRef>
          </c:val>
          <c:smooth val="0"/>
          <c:extLst xmlns:c16r2="http://schemas.microsoft.com/office/drawing/2015/06/chart">
            <c:ext xmlns:c16="http://schemas.microsoft.com/office/drawing/2014/chart" uri="{C3380CC4-5D6E-409C-BE32-E72D297353CC}">
              <c16:uniqueId val="{00000001-DD45-4B0F-ACDC-0348AEC820C1}"/>
            </c:ext>
          </c:extLst>
        </c:ser>
        <c:dLbls>
          <c:showLegendKey val="0"/>
          <c:showVal val="0"/>
          <c:showCatName val="0"/>
          <c:showSerName val="0"/>
          <c:showPercent val="0"/>
          <c:showBubbleSize val="0"/>
        </c:dLbls>
        <c:marker val="1"/>
        <c:smooth val="0"/>
        <c:axId val="443240544"/>
        <c:axId val="443240936"/>
      </c:lineChart>
      <c:catAx>
        <c:axId val="443240544"/>
        <c:scaling>
          <c:orientation val="minMax"/>
        </c:scaling>
        <c:delete val="0"/>
        <c:axPos val="b"/>
        <c:numFmt formatCode="ge" sourceLinked="1"/>
        <c:majorTickMark val="none"/>
        <c:minorTickMark val="none"/>
        <c:tickLblPos val="none"/>
        <c:crossAx val="443240936"/>
        <c:crosses val="autoZero"/>
        <c:auto val="0"/>
        <c:lblAlgn val="ctr"/>
        <c:lblOffset val="100"/>
        <c:noMultiLvlLbl val="1"/>
      </c:catAx>
      <c:valAx>
        <c:axId val="443240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84-4801-A5FE-553C6B963D07}"/>
            </c:ext>
          </c:extLst>
        </c:ser>
        <c:dLbls>
          <c:showLegendKey val="0"/>
          <c:showVal val="0"/>
          <c:showCatName val="0"/>
          <c:showSerName val="0"/>
          <c:showPercent val="0"/>
          <c:showBubbleSize val="0"/>
        </c:dLbls>
        <c:gapWidth val="180"/>
        <c:overlap val="-90"/>
        <c:axId val="443241720"/>
        <c:axId val="4432421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4-4801-A5FE-553C6B963D07}"/>
            </c:ext>
          </c:extLst>
        </c:ser>
        <c:dLbls>
          <c:showLegendKey val="0"/>
          <c:showVal val="0"/>
          <c:showCatName val="0"/>
          <c:showSerName val="0"/>
          <c:showPercent val="0"/>
          <c:showBubbleSize val="0"/>
        </c:dLbls>
        <c:marker val="1"/>
        <c:smooth val="0"/>
        <c:axId val="443241720"/>
        <c:axId val="443242112"/>
      </c:lineChart>
      <c:catAx>
        <c:axId val="443241720"/>
        <c:scaling>
          <c:orientation val="minMax"/>
        </c:scaling>
        <c:delete val="0"/>
        <c:axPos val="b"/>
        <c:numFmt formatCode="ge" sourceLinked="1"/>
        <c:majorTickMark val="none"/>
        <c:minorTickMark val="none"/>
        <c:tickLblPos val="none"/>
        <c:crossAx val="443242112"/>
        <c:crosses val="autoZero"/>
        <c:auto val="0"/>
        <c:lblAlgn val="ctr"/>
        <c:lblOffset val="100"/>
        <c:noMultiLvlLbl val="1"/>
      </c:catAx>
      <c:valAx>
        <c:axId val="44324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1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D9-4544-9FF6-614FBE3BA5D0}"/>
            </c:ext>
          </c:extLst>
        </c:ser>
        <c:dLbls>
          <c:showLegendKey val="0"/>
          <c:showVal val="0"/>
          <c:showCatName val="0"/>
          <c:showSerName val="0"/>
          <c:showPercent val="0"/>
          <c:showBubbleSize val="0"/>
        </c:dLbls>
        <c:gapWidth val="180"/>
        <c:overlap val="-90"/>
        <c:axId val="505648656"/>
        <c:axId val="5056490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D9-4544-9FF6-614FBE3BA5D0}"/>
            </c:ext>
          </c:extLst>
        </c:ser>
        <c:dLbls>
          <c:showLegendKey val="0"/>
          <c:showVal val="0"/>
          <c:showCatName val="0"/>
          <c:showSerName val="0"/>
          <c:showPercent val="0"/>
          <c:showBubbleSize val="0"/>
        </c:dLbls>
        <c:marker val="1"/>
        <c:smooth val="0"/>
        <c:axId val="505648656"/>
        <c:axId val="505649048"/>
      </c:lineChart>
      <c:catAx>
        <c:axId val="505648656"/>
        <c:scaling>
          <c:orientation val="minMax"/>
        </c:scaling>
        <c:delete val="0"/>
        <c:axPos val="b"/>
        <c:numFmt formatCode="ge" sourceLinked="1"/>
        <c:majorTickMark val="none"/>
        <c:minorTickMark val="none"/>
        <c:tickLblPos val="none"/>
        <c:crossAx val="505649048"/>
        <c:crosses val="autoZero"/>
        <c:auto val="0"/>
        <c:lblAlgn val="ctr"/>
        <c:lblOffset val="100"/>
        <c:noMultiLvlLbl val="1"/>
      </c:catAx>
      <c:valAx>
        <c:axId val="505649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A9-4E72-8B98-0DEF529B8F8F}"/>
            </c:ext>
          </c:extLst>
        </c:ser>
        <c:dLbls>
          <c:showLegendKey val="0"/>
          <c:showVal val="0"/>
          <c:showCatName val="0"/>
          <c:showSerName val="0"/>
          <c:showPercent val="0"/>
          <c:showBubbleSize val="0"/>
        </c:dLbls>
        <c:gapWidth val="180"/>
        <c:overlap val="-90"/>
        <c:axId val="505649832"/>
        <c:axId val="5059210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A9-4E72-8B98-0DEF529B8F8F}"/>
            </c:ext>
          </c:extLst>
        </c:ser>
        <c:dLbls>
          <c:showLegendKey val="0"/>
          <c:showVal val="0"/>
          <c:showCatName val="0"/>
          <c:showSerName val="0"/>
          <c:showPercent val="0"/>
          <c:showBubbleSize val="0"/>
        </c:dLbls>
        <c:marker val="1"/>
        <c:smooth val="0"/>
        <c:axId val="505649832"/>
        <c:axId val="505921080"/>
      </c:lineChart>
      <c:catAx>
        <c:axId val="505649832"/>
        <c:scaling>
          <c:orientation val="minMax"/>
        </c:scaling>
        <c:delete val="0"/>
        <c:axPos val="b"/>
        <c:numFmt formatCode="ge" sourceLinked="1"/>
        <c:majorTickMark val="none"/>
        <c:minorTickMark val="none"/>
        <c:tickLblPos val="none"/>
        <c:crossAx val="505921080"/>
        <c:crosses val="autoZero"/>
        <c:auto val="0"/>
        <c:lblAlgn val="ctr"/>
        <c:lblOffset val="100"/>
        <c:noMultiLvlLbl val="1"/>
      </c:catAx>
      <c:valAx>
        <c:axId val="50592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9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44-41FC-8AA3-E4769C13659A}"/>
            </c:ext>
          </c:extLst>
        </c:ser>
        <c:dLbls>
          <c:showLegendKey val="0"/>
          <c:showVal val="0"/>
          <c:showCatName val="0"/>
          <c:showSerName val="0"/>
          <c:showPercent val="0"/>
          <c:showBubbleSize val="0"/>
        </c:dLbls>
        <c:gapWidth val="180"/>
        <c:overlap val="-90"/>
        <c:axId val="505921864"/>
        <c:axId val="50592225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44-41FC-8AA3-E4769C13659A}"/>
            </c:ext>
          </c:extLst>
        </c:ser>
        <c:dLbls>
          <c:showLegendKey val="0"/>
          <c:showVal val="0"/>
          <c:showCatName val="0"/>
          <c:showSerName val="0"/>
          <c:showPercent val="0"/>
          <c:showBubbleSize val="0"/>
        </c:dLbls>
        <c:marker val="1"/>
        <c:smooth val="0"/>
        <c:axId val="505921864"/>
        <c:axId val="505922256"/>
      </c:lineChart>
      <c:catAx>
        <c:axId val="505921864"/>
        <c:scaling>
          <c:orientation val="minMax"/>
        </c:scaling>
        <c:delete val="0"/>
        <c:axPos val="b"/>
        <c:numFmt formatCode="ge" sourceLinked="1"/>
        <c:majorTickMark val="none"/>
        <c:minorTickMark val="none"/>
        <c:tickLblPos val="none"/>
        <c:crossAx val="505922256"/>
        <c:crosses val="autoZero"/>
        <c:auto val="0"/>
        <c:lblAlgn val="ctr"/>
        <c:lblOffset val="100"/>
        <c:noMultiLvlLbl val="1"/>
      </c:catAx>
      <c:valAx>
        <c:axId val="50592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18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6B-471D-BE97-6AA858E80B10}"/>
            </c:ext>
          </c:extLst>
        </c:ser>
        <c:dLbls>
          <c:showLegendKey val="0"/>
          <c:showVal val="0"/>
          <c:showCatName val="0"/>
          <c:showSerName val="0"/>
          <c:showPercent val="0"/>
          <c:showBubbleSize val="0"/>
        </c:dLbls>
        <c:gapWidth val="180"/>
        <c:overlap val="-90"/>
        <c:axId val="497877264"/>
        <c:axId val="4978776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6B-471D-BE97-6AA858E80B10}"/>
            </c:ext>
          </c:extLst>
        </c:ser>
        <c:dLbls>
          <c:showLegendKey val="0"/>
          <c:showVal val="0"/>
          <c:showCatName val="0"/>
          <c:showSerName val="0"/>
          <c:showPercent val="0"/>
          <c:showBubbleSize val="0"/>
        </c:dLbls>
        <c:marker val="1"/>
        <c:smooth val="0"/>
        <c:axId val="497877264"/>
        <c:axId val="497877656"/>
      </c:lineChart>
      <c:catAx>
        <c:axId val="497877264"/>
        <c:scaling>
          <c:orientation val="minMax"/>
        </c:scaling>
        <c:delete val="0"/>
        <c:axPos val="b"/>
        <c:numFmt formatCode="ge" sourceLinked="1"/>
        <c:majorTickMark val="none"/>
        <c:minorTickMark val="none"/>
        <c:tickLblPos val="none"/>
        <c:crossAx val="497877656"/>
        <c:crosses val="autoZero"/>
        <c:auto val="0"/>
        <c:lblAlgn val="ctr"/>
        <c:lblOffset val="100"/>
        <c:noMultiLvlLbl val="1"/>
      </c:catAx>
      <c:valAx>
        <c:axId val="49787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15-4C00-9ACE-20CB1D1BF4E7}"/>
            </c:ext>
          </c:extLst>
        </c:ser>
        <c:dLbls>
          <c:showLegendKey val="0"/>
          <c:showVal val="0"/>
          <c:showCatName val="0"/>
          <c:showSerName val="0"/>
          <c:showPercent val="0"/>
          <c:showBubbleSize val="0"/>
        </c:dLbls>
        <c:gapWidth val="180"/>
        <c:overlap val="-90"/>
        <c:axId val="497878440"/>
        <c:axId val="4978788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15-4C00-9ACE-20CB1D1BF4E7}"/>
            </c:ext>
          </c:extLst>
        </c:ser>
        <c:dLbls>
          <c:showLegendKey val="0"/>
          <c:showVal val="0"/>
          <c:showCatName val="0"/>
          <c:showSerName val="0"/>
          <c:showPercent val="0"/>
          <c:showBubbleSize val="0"/>
        </c:dLbls>
        <c:marker val="1"/>
        <c:smooth val="0"/>
        <c:axId val="497878440"/>
        <c:axId val="497878832"/>
      </c:lineChart>
      <c:catAx>
        <c:axId val="497878440"/>
        <c:scaling>
          <c:orientation val="minMax"/>
        </c:scaling>
        <c:delete val="0"/>
        <c:axPos val="b"/>
        <c:numFmt formatCode="ge" sourceLinked="1"/>
        <c:majorTickMark val="none"/>
        <c:minorTickMark val="none"/>
        <c:tickLblPos val="none"/>
        <c:crossAx val="497878832"/>
        <c:crosses val="autoZero"/>
        <c:auto val="0"/>
        <c:lblAlgn val="ctr"/>
        <c:lblOffset val="100"/>
        <c:noMultiLvlLbl val="1"/>
      </c:catAx>
      <c:valAx>
        <c:axId val="49787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8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80-4844-BDAC-C0FDB2D30AD6}"/>
            </c:ext>
          </c:extLst>
        </c:ser>
        <c:dLbls>
          <c:showLegendKey val="0"/>
          <c:showVal val="0"/>
          <c:showCatName val="0"/>
          <c:showSerName val="0"/>
          <c:showPercent val="0"/>
          <c:showBubbleSize val="0"/>
        </c:dLbls>
        <c:gapWidth val="180"/>
        <c:overlap val="-90"/>
        <c:axId val="440749968"/>
        <c:axId val="44075036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80-4844-BDAC-C0FDB2D30AD6}"/>
            </c:ext>
          </c:extLst>
        </c:ser>
        <c:dLbls>
          <c:showLegendKey val="0"/>
          <c:showVal val="0"/>
          <c:showCatName val="0"/>
          <c:showSerName val="0"/>
          <c:showPercent val="0"/>
          <c:showBubbleSize val="0"/>
        </c:dLbls>
        <c:marker val="1"/>
        <c:smooth val="0"/>
        <c:axId val="440749968"/>
        <c:axId val="440750360"/>
      </c:lineChart>
      <c:catAx>
        <c:axId val="440749968"/>
        <c:scaling>
          <c:orientation val="minMax"/>
        </c:scaling>
        <c:delete val="0"/>
        <c:axPos val="b"/>
        <c:numFmt formatCode="ge" sourceLinked="1"/>
        <c:majorTickMark val="none"/>
        <c:minorTickMark val="none"/>
        <c:tickLblPos val="none"/>
        <c:crossAx val="440750360"/>
        <c:crosses val="autoZero"/>
        <c:auto val="0"/>
        <c:lblAlgn val="ctr"/>
        <c:lblOffset val="100"/>
        <c:noMultiLvlLbl val="1"/>
      </c:catAx>
      <c:valAx>
        <c:axId val="440750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49-44B6-BE03-CBFDC74274A8}"/>
            </c:ext>
          </c:extLst>
        </c:ser>
        <c:dLbls>
          <c:showLegendKey val="0"/>
          <c:showVal val="0"/>
          <c:showCatName val="0"/>
          <c:showSerName val="0"/>
          <c:showPercent val="0"/>
          <c:showBubbleSize val="0"/>
        </c:dLbls>
        <c:gapWidth val="180"/>
        <c:overlap val="-90"/>
        <c:axId val="440751144"/>
        <c:axId val="36563616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49-44B6-BE03-CBFDC74274A8}"/>
            </c:ext>
          </c:extLst>
        </c:ser>
        <c:dLbls>
          <c:showLegendKey val="0"/>
          <c:showVal val="0"/>
          <c:showCatName val="0"/>
          <c:showSerName val="0"/>
          <c:showPercent val="0"/>
          <c:showBubbleSize val="0"/>
        </c:dLbls>
        <c:marker val="1"/>
        <c:smooth val="0"/>
        <c:axId val="440751144"/>
        <c:axId val="365636168"/>
      </c:lineChart>
      <c:catAx>
        <c:axId val="440751144"/>
        <c:scaling>
          <c:orientation val="minMax"/>
        </c:scaling>
        <c:delete val="0"/>
        <c:axPos val="b"/>
        <c:numFmt formatCode="ge" sourceLinked="1"/>
        <c:majorTickMark val="none"/>
        <c:minorTickMark val="none"/>
        <c:tickLblPos val="none"/>
        <c:crossAx val="365636168"/>
        <c:crosses val="autoZero"/>
        <c:auto val="0"/>
        <c:lblAlgn val="ctr"/>
        <c:lblOffset val="100"/>
        <c:noMultiLvlLbl val="1"/>
      </c:catAx>
      <c:valAx>
        <c:axId val="365636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EA-4697-9902-1079DB343E99}"/>
            </c:ext>
          </c:extLst>
        </c:ser>
        <c:dLbls>
          <c:showLegendKey val="0"/>
          <c:showVal val="0"/>
          <c:showCatName val="0"/>
          <c:showSerName val="0"/>
          <c:showPercent val="0"/>
          <c:showBubbleSize val="0"/>
        </c:dLbls>
        <c:gapWidth val="180"/>
        <c:overlap val="-90"/>
        <c:axId val="365636952"/>
        <c:axId val="36563734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A-4697-9902-1079DB343E99}"/>
            </c:ext>
          </c:extLst>
        </c:ser>
        <c:dLbls>
          <c:showLegendKey val="0"/>
          <c:showVal val="0"/>
          <c:showCatName val="0"/>
          <c:showSerName val="0"/>
          <c:showPercent val="0"/>
          <c:showBubbleSize val="0"/>
        </c:dLbls>
        <c:marker val="1"/>
        <c:smooth val="0"/>
        <c:axId val="365636952"/>
        <c:axId val="365637344"/>
      </c:lineChart>
      <c:catAx>
        <c:axId val="365636952"/>
        <c:scaling>
          <c:orientation val="minMax"/>
        </c:scaling>
        <c:delete val="0"/>
        <c:axPos val="b"/>
        <c:numFmt formatCode="ge" sourceLinked="1"/>
        <c:majorTickMark val="none"/>
        <c:minorTickMark val="none"/>
        <c:tickLblPos val="none"/>
        <c:crossAx val="365637344"/>
        <c:crosses val="autoZero"/>
        <c:auto val="0"/>
        <c:lblAlgn val="ctr"/>
        <c:lblOffset val="100"/>
        <c:noMultiLvlLbl val="1"/>
      </c:catAx>
      <c:valAx>
        <c:axId val="36563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63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1B-4084-B5DD-1095A5FD399D}"/>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1B-4084-B5DD-1095A5FD399D}"/>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587105"/>
          <a:ext cx="5196596" cy="315301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922830" y="7587105"/>
          <a:ext cx="5107879" cy="315301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302550" y="7587105"/>
          <a:ext cx="5196597" cy="315301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759831" y="7587105"/>
          <a:ext cx="5132643" cy="315301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182005" y="7587105"/>
          <a:ext cx="5206121" cy="315301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620105"/>
          <a:ext cx="5194775" cy="299368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774786"/>
          <a:ext cx="5194775" cy="298744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940549"/>
          <a:ext cx="5194775" cy="298744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2088995"/>
          <a:ext cx="5194775" cy="298745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5197263"/>
          <a:ext cx="5194775" cy="298744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94576" y="12620105"/>
          <a:ext cx="4700487" cy="299368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94576" y="15774786"/>
          <a:ext cx="4700487" cy="298744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94576" y="18940549"/>
          <a:ext cx="4700487" cy="298744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94576" y="22088995"/>
          <a:ext cx="4700487" cy="298745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94576" y="25197263"/>
          <a:ext cx="4700487" cy="298744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65288" y="12620105"/>
          <a:ext cx="4700488" cy="299368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65288" y="15774786"/>
          <a:ext cx="4700488" cy="298744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65288" y="18940549"/>
          <a:ext cx="4700488" cy="298744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65288" y="22088995"/>
          <a:ext cx="4700488" cy="298745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65288" y="25197263"/>
          <a:ext cx="4700488" cy="298744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7058415" y="12620105"/>
          <a:ext cx="4700488" cy="299368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7058415" y="15774786"/>
          <a:ext cx="4700488" cy="298744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7058415" y="18940549"/>
          <a:ext cx="4700488" cy="298744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7058415" y="22088995"/>
          <a:ext cx="4700488" cy="298745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7058415" y="25197263"/>
          <a:ext cx="4700488" cy="298744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481082" y="12620105"/>
          <a:ext cx="4700487" cy="299368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481082" y="15774786"/>
          <a:ext cx="4700487" cy="298744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481082" y="18940549"/>
          <a:ext cx="4700487" cy="298744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481082" y="22088995"/>
          <a:ext cx="4700487" cy="298745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481082" y="25197263"/>
          <a:ext cx="4700487" cy="298744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2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2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2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2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2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25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25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25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25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25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25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26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26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26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26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26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26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26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26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26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26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27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27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27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27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27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27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27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27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27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279"/>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280"/>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281"/>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282"/>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283"/>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3284"/>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3285"/>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3286"/>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3287"/>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3288"/>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25" zoomScaleNormal="25" workbookViewId="0">
      <selection activeCell="AK97" sqref="AK97:AQ9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三重県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95.1</v>
      </c>
      <c r="O3" s="176"/>
      <c r="P3" s="176"/>
      <c r="Q3" s="177"/>
      <c r="R3" s="1"/>
      <c r="S3" s="178" t="s">
        <v>261</v>
      </c>
      <c r="T3" s="179"/>
      <c r="U3" s="179"/>
      <c r="V3" s="179"/>
      <c r="W3" s="179"/>
      <c r="X3" s="179"/>
      <c r="Y3" s="179"/>
      <c r="Z3" s="179"/>
      <c r="AA3" s="179"/>
      <c r="AB3" s="179"/>
      <c r="AC3" s="179"/>
      <c r="AD3" s="179"/>
      <c r="AE3" s="179"/>
      <c r="AF3" s="179"/>
      <c r="AG3" s="179"/>
      <c r="AH3" s="180"/>
      <c r="AI3" s="1"/>
      <c r="AJ3" s="1"/>
      <c r="AK3" s="112" t="s">
        <v>262</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f>データ!N6</f>
        <v>1</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126</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f>データ!W6</f>
        <v>186616</v>
      </c>
      <c r="G12" s="151"/>
      <c r="H12" s="150">
        <f>データ!X6</f>
        <v>69842</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f>データ!AB6</f>
        <v>67725</v>
      </c>
      <c r="G13" s="151"/>
      <c r="H13" s="150">
        <f>データ!AC6</f>
        <v>63611</v>
      </c>
      <c r="I13" s="151"/>
      <c r="J13" s="150">
        <f>データ!AD6</f>
        <v>63006</v>
      </c>
      <c r="K13" s="151"/>
      <c r="L13" s="150">
        <f>データ!AE6</f>
        <v>62867</v>
      </c>
      <c r="M13" s="151"/>
      <c r="N13" s="152">
        <f>データ!AF6</f>
        <v>63868</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f>データ!AQ6</f>
        <v>254341</v>
      </c>
      <c r="G16" s="146"/>
      <c r="H16" s="146">
        <f>データ!AR6</f>
        <v>133453</v>
      </c>
      <c r="I16" s="146"/>
      <c r="J16" s="146">
        <f>データ!AS6</f>
        <v>63006</v>
      </c>
      <c r="K16" s="146"/>
      <c r="L16" s="146">
        <f>データ!AT6</f>
        <v>62867</v>
      </c>
      <c r="M16" s="146"/>
      <c r="N16" s="138">
        <f>データ!AU6</f>
        <v>63868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f>データ!AV6</f>
        <v>285734</v>
      </c>
      <c r="G19" s="136"/>
      <c r="H19" s="136"/>
      <c r="I19" s="136">
        <f>データ!AW6</f>
        <v>395556</v>
      </c>
      <c r="J19" s="136"/>
      <c r="K19" s="136"/>
      <c r="L19" s="136">
        <f>データ!AX6</f>
        <v>681290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260</v>
      </c>
      <c r="AL40" s="113"/>
      <c r="AM40" s="113"/>
      <c r="AN40" s="113"/>
      <c r="AO40" s="113"/>
      <c r="AP40" s="113"/>
      <c r="AQ40" s="114"/>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263</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DCvbvx8LpzCxwKrxX+cvbAZRopstUjuG73/Np15UPem4LDUZgI2JdXtX6UN59zsEZ4kcOU5DSn8y7Ac0OIQIlQ==" saltValue="yIUqzSFVhBcEPk7H4GCL3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c r="A6" s="49" t="s">
        <v>114</v>
      </c>
      <c r="B6" s="67" t="str">
        <f>B7</f>
        <v>2017</v>
      </c>
      <c r="C6" s="67" t="str">
        <f t="shared" ref="C6:AX6" si="6">C7</f>
        <v>240001</v>
      </c>
      <c r="D6" s="67" t="str">
        <f t="shared" si="6"/>
        <v>46</v>
      </c>
      <c r="E6" s="67" t="str">
        <f t="shared" si="6"/>
        <v>04</v>
      </c>
      <c r="F6" s="67" t="str">
        <f t="shared" si="6"/>
        <v>0</v>
      </c>
      <c r="G6" s="67" t="str">
        <f t="shared" si="6"/>
        <v>000</v>
      </c>
      <c r="H6" s="67" t="str">
        <f t="shared" si="6"/>
        <v>三重県</v>
      </c>
      <c r="I6" s="67" t="str">
        <f t="shared" si="6"/>
        <v>法適用</v>
      </c>
      <c r="J6" s="67" t="str">
        <f t="shared" si="6"/>
        <v>電気事業</v>
      </c>
      <c r="K6" s="67" t="str">
        <f t="shared" si="6"/>
        <v>自治体職員</v>
      </c>
      <c r="L6" s="68">
        <f t="shared" si="6"/>
        <v>95.1</v>
      </c>
      <c r="M6" s="69" t="str">
        <f t="shared" si="6"/>
        <v>-</v>
      </c>
      <c r="N6" s="69">
        <f t="shared" si="6"/>
        <v>1</v>
      </c>
      <c r="O6" s="69" t="str">
        <f t="shared" si="6"/>
        <v>-</v>
      </c>
      <c r="P6" s="69" t="str">
        <f t="shared" si="6"/>
        <v>-</v>
      </c>
      <c r="Q6" s="69" t="str">
        <f t="shared" si="6"/>
        <v>-</v>
      </c>
      <c r="R6" s="70" t="str">
        <f>R7</f>
        <v>平成30年3月31日　三重ごみ固形燃料発電所</v>
      </c>
      <c r="S6" s="71" t="str">
        <f t="shared" si="6"/>
        <v>平成35年3月31日　三重ごみ固形燃料発電所</v>
      </c>
      <c r="T6" s="67" t="str">
        <f t="shared" si="6"/>
        <v>無</v>
      </c>
      <c r="U6" s="71" t="str">
        <f t="shared" si="6"/>
        <v>丸紅新電力株式会社</v>
      </c>
      <c r="V6" s="68" t="str">
        <f t="shared" si="6"/>
        <v>-</v>
      </c>
      <c r="W6" s="69">
        <f>W7</f>
        <v>186616</v>
      </c>
      <c r="X6" s="69">
        <f t="shared" si="6"/>
        <v>69842</v>
      </c>
      <c r="Y6" s="69" t="str">
        <f t="shared" si="6"/>
        <v>-</v>
      </c>
      <c r="Z6" s="69" t="str">
        <f t="shared" si="6"/>
        <v>-</v>
      </c>
      <c r="AA6" s="69" t="str">
        <f t="shared" si="6"/>
        <v>-</v>
      </c>
      <c r="AB6" s="69">
        <f t="shared" si="6"/>
        <v>67725</v>
      </c>
      <c r="AC6" s="69">
        <f t="shared" si="6"/>
        <v>63611</v>
      </c>
      <c r="AD6" s="69">
        <f t="shared" si="6"/>
        <v>63006</v>
      </c>
      <c r="AE6" s="69">
        <f t="shared" si="6"/>
        <v>62867</v>
      </c>
      <c r="AF6" s="69">
        <f t="shared" si="6"/>
        <v>63868</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254341</v>
      </c>
      <c r="AR6" s="69">
        <f t="shared" si="6"/>
        <v>133453</v>
      </c>
      <c r="AS6" s="69">
        <f t="shared" si="6"/>
        <v>63006</v>
      </c>
      <c r="AT6" s="69">
        <f t="shared" si="6"/>
        <v>62867</v>
      </c>
      <c r="AU6" s="69">
        <f t="shared" si="6"/>
        <v>63868</v>
      </c>
      <c r="AV6" s="69">
        <f t="shared" si="6"/>
        <v>285734</v>
      </c>
      <c r="AW6" s="69">
        <f t="shared" si="6"/>
        <v>395556</v>
      </c>
      <c r="AX6" s="69">
        <f t="shared" si="6"/>
        <v>681290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115</v>
      </c>
      <c r="C7" s="77" t="s">
        <v>116</v>
      </c>
      <c r="D7" s="77" t="s">
        <v>117</v>
      </c>
      <c r="E7" s="77" t="s">
        <v>118</v>
      </c>
      <c r="F7" s="77" t="s">
        <v>119</v>
      </c>
      <c r="G7" s="77" t="s">
        <v>120</v>
      </c>
      <c r="H7" s="77" t="s">
        <v>121</v>
      </c>
      <c r="I7" s="77" t="s">
        <v>122</v>
      </c>
      <c r="J7" s="77" t="s">
        <v>123</v>
      </c>
      <c r="K7" s="77" t="s">
        <v>124</v>
      </c>
      <c r="L7" s="78">
        <v>95.1</v>
      </c>
      <c r="M7" s="79" t="s">
        <v>125</v>
      </c>
      <c r="N7" s="79">
        <v>1</v>
      </c>
      <c r="O7" s="80" t="s">
        <v>125</v>
      </c>
      <c r="P7" s="80" t="s">
        <v>125</v>
      </c>
      <c r="Q7" s="80" t="s">
        <v>125</v>
      </c>
      <c r="R7" s="81" t="s">
        <v>126</v>
      </c>
      <c r="S7" s="81" t="s">
        <v>127</v>
      </c>
      <c r="T7" s="82" t="s">
        <v>128</v>
      </c>
      <c r="U7" s="81" t="s">
        <v>129</v>
      </c>
      <c r="V7" s="78" t="s">
        <v>125</v>
      </c>
      <c r="W7" s="80">
        <v>186616</v>
      </c>
      <c r="X7" s="80">
        <v>69842</v>
      </c>
      <c r="Y7" s="80" t="s">
        <v>125</v>
      </c>
      <c r="Z7" s="80" t="s">
        <v>125</v>
      </c>
      <c r="AA7" s="80" t="s">
        <v>125</v>
      </c>
      <c r="AB7" s="80">
        <v>67725</v>
      </c>
      <c r="AC7" s="80">
        <v>63611</v>
      </c>
      <c r="AD7" s="80">
        <v>63006</v>
      </c>
      <c r="AE7" s="80">
        <v>62867</v>
      </c>
      <c r="AF7" s="80">
        <v>63868</v>
      </c>
      <c r="AG7" s="80" t="s">
        <v>125</v>
      </c>
      <c r="AH7" s="80" t="s">
        <v>125</v>
      </c>
      <c r="AI7" s="80" t="s">
        <v>125</v>
      </c>
      <c r="AJ7" s="80" t="s">
        <v>125</v>
      </c>
      <c r="AK7" s="80" t="s">
        <v>125</v>
      </c>
      <c r="AL7" s="80" t="s">
        <v>125</v>
      </c>
      <c r="AM7" s="80" t="s">
        <v>125</v>
      </c>
      <c r="AN7" s="80" t="s">
        <v>125</v>
      </c>
      <c r="AO7" s="80" t="s">
        <v>125</v>
      </c>
      <c r="AP7" s="80" t="s">
        <v>125</v>
      </c>
      <c r="AQ7" s="80">
        <v>254341</v>
      </c>
      <c r="AR7" s="80">
        <v>133453</v>
      </c>
      <c r="AS7" s="80">
        <v>63006</v>
      </c>
      <c r="AT7" s="80">
        <v>62867</v>
      </c>
      <c r="AU7" s="80">
        <v>63868</v>
      </c>
      <c r="AV7" s="80">
        <v>285734</v>
      </c>
      <c r="AW7" s="80">
        <v>395556</v>
      </c>
      <c r="AX7" s="80">
        <v>681290</v>
      </c>
      <c r="AY7" s="83">
        <v>106.3</v>
      </c>
      <c r="AZ7" s="83">
        <v>118.4</v>
      </c>
      <c r="BA7" s="83">
        <v>87.5</v>
      </c>
      <c r="BB7" s="83">
        <v>104.6</v>
      </c>
      <c r="BC7" s="83">
        <v>67.900000000000006</v>
      </c>
      <c r="BD7" s="83">
        <v>119.7</v>
      </c>
      <c r="BE7" s="83">
        <v>125.7</v>
      </c>
      <c r="BF7" s="83">
        <v>129.69999999999999</v>
      </c>
      <c r="BG7" s="83">
        <v>135.9</v>
      </c>
      <c r="BH7" s="83">
        <v>130.5</v>
      </c>
      <c r="BI7" s="83">
        <v>100</v>
      </c>
      <c r="BJ7" s="83">
        <v>71.5</v>
      </c>
      <c r="BK7" s="83">
        <v>54.3</v>
      </c>
      <c r="BL7" s="83">
        <v>71.900000000000006</v>
      </c>
      <c r="BM7" s="83">
        <v>97.5</v>
      </c>
      <c r="BN7" s="83">
        <v>65.5</v>
      </c>
      <c r="BO7" s="83">
        <v>121.8</v>
      </c>
      <c r="BP7" s="83">
        <v>124.8</v>
      </c>
      <c r="BQ7" s="83">
        <v>130.4</v>
      </c>
      <c r="BR7" s="83">
        <v>136.30000000000001</v>
      </c>
      <c r="BS7" s="83">
        <v>130.69999999999999</v>
      </c>
      <c r="BT7" s="83">
        <v>100</v>
      </c>
      <c r="BU7" s="83">
        <v>505.2</v>
      </c>
      <c r="BV7" s="83">
        <v>392.9</v>
      </c>
      <c r="BW7" s="83">
        <v>1954.9</v>
      </c>
      <c r="BX7" s="83">
        <v>3724.5</v>
      </c>
      <c r="BY7" s="83">
        <v>3895</v>
      </c>
      <c r="BZ7" s="83">
        <v>992.4</v>
      </c>
      <c r="CA7" s="83">
        <v>638.79999999999995</v>
      </c>
      <c r="CB7" s="83">
        <v>716.7</v>
      </c>
      <c r="CC7" s="83">
        <v>688</v>
      </c>
      <c r="CD7" s="83">
        <v>707.7</v>
      </c>
      <c r="CE7" s="83">
        <v>100</v>
      </c>
      <c r="CF7" s="83">
        <v>10984.4</v>
      </c>
      <c r="CG7" s="83">
        <v>11473.1</v>
      </c>
      <c r="CH7" s="83">
        <v>38564.800000000003</v>
      </c>
      <c r="CI7" s="83">
        <v>28661.5</v>
      </c>
      <c r="CJ7" s="83">
        <v>49131.4</v>
      </c>
      <c r="CK7" s="83">
        <v>7914.4</v>
      </c>
      <c r="CL7" s="83">
        <v>7493.6</v>
      </c>
      <c r="CM7" s="83">
        <v>8014.2</v>
      </c>
      <c r="CN7" s="83">
        <v>8260</v>
      </c>
      <c r="CO7" s="83">
        <v>8600.1</v>
      </c>
      <c r="CP7" s="80">
        <v>776386</v>
      </c>
      <c r="CQ7" s="80">
        <v>35190</v>
      </c>
      <c r="CR7" s="80">
        <v>939187</v>
      </c>
      <c r="CS7" s="80">
        <v>157782</v>
      </c>
      <c r="CT7" s="80">
        <v>87079</v>
      </c>
      <c r="CU7" s="80">
        <v>1160012</v>
      </c>
      <c r="CV7" s="80">
        <v>1146099</v>
      </c>
      <c r="CW7" s="80">
        <v>1494682</v>
      </c>
      <c r="CX7" s="80">
        <v>1543942</v>
      </c>
      <c r="CY7" s="80">
        <v>1467681</v>
      </c>
      <c r="CZ7" s="80">
        <v>12050</v>
      </c>
      <c r="DA7" s="83">
        <v>27.3</v>
      </c>
      <c r="DB7" s="83">
        <v>32.200000000000003</v>
      </c>
      <c r="DC7" s="83">
        <v>59.5</v>
      </c>
      <c r="DD7" s="83">
        <v>59.6</v>
      </c>
      <c r="DE7" s="83">
        <v>60.5</v>
      </c>
      <c r="DF7" s="83">
        <v>36.299999999999997</v>
      </c>
      <c r="DG7" s="83">
        <v>38.4</v>
      </c>
      <c r="DH7" s="83">
        <v>37.700000000000003</v>
      </c>
      <c r="DI7" s="83">
        <v>36.200000000000003</v>
      </c>
      <c r="DJ7" s="83">
        <v>36.5</v>
      </c>
      <c r="DK7" s="83">
        <v>15.8</v>
      </c>
      <c r="DL7" s="83">
        <v>12.8</v>
      </c>
      <c r="DM7" s="83">
        <v>7.6</v>
      </c>
      <c r="DN7" s="83">
        <v>6.4</v>
      </c>
      <c r="DO7" s="83">
        <v>49.9</v>
      </c>
      <c r="DP7" s="83">
        <v>22.1</v>
      </c>
      <c r="DQ7" s="83">
        <v>21.1</v>
      </c>
      <c r="DR7" s="83">
        <v>20</v>
      </c>
      <c r="DS7" s="83">
        <v>18.2</v>
      </c>
      <c r="DT7" s="83">
        <v>20.9</v>
      </c>
      <c r="DU7" s="83">
        <v>69.7</v>
      </c>
      <c r="DV7" s="83">
        <v>60.5</v>
      </c>
      <c r="DW7" s="83">
        <v>0</v>
      </c>
      <c r="DX7" s="83">
        <v>0</v>
      </c>
      <c r="DY7" s="83">
        <v>0</v>
      </c>
      <c r="DZ7" s="83">
        <v>130.19999999999999</v>
      </c>
      <c r="EA7" s="83">
        <v>128.80000000000001</v>
      </c>
      <c r="EB7" s="83">
        <v>109.9</v>
      </c>
      <c r="EC7" s="83">
        <v>103.6</v>
      </c>
      <c r="ED7" s="83">
        <v>95.7</v>
      </c>
      <c r="EE7" s="83">
        <v>62.4</v>
      </c>
      <c r="EF7" s="83">
        <v>59.1</v>
      </c>
      <c r="EG7" s="83">
        <v>58.8</v>
      </c>
      <c r="EH7" s="83">
        <v>63.1</v>
      </c>
      <c r="EI7" s="83">
        <v>67.2</v>
      </c>
      <c r="EJ7" s="83">
        <v>57.7</v>
      </c>
      <c r="EK7" s="83">
        <v>59.8</v>
      </c>
      <c r="EL7" s="83">
        <v>59.6</v>
      </c>
      <c r="EM7" s="83">
        <v>60.3</v>
      </c>
      <c r="EN7" s="83">
        <v>60.2</v>
      </c>
      <c r="EO7" s="83">
        <v>22.9</v>
      </c>
      <c r="EP7" s="83">
        <v>36.1</v>
      </c>
      <c r="EQ7" s="83">
        <v>100</v>
      </c>
      <c r="ER7" s="83">
        <v>100</v>
      </c>
      <c r="ES7" s="83">
        <v>58.1</v>
      </c>
      <c r="ET7" s="83">
        <v>15.3</v>
      </c>
      <c r="EU7" s="83">
        <v>16.2</v>
      </c>
      <c r="EV7" s="83">
        <v>18.7</v>
      </c>
      <c r="EW7" s="83">
        <v>20.5</v>
      </c>
      <c r="EX7" s="83">
        <v>21.4</v>
      </c>
      <c r="EY7" s="80" t="s">
        <v>125</v>
      </c>
      <c r="EZ7" s="83">
        <v>22.6</v>
      </c>
      <c r="FA7" s="83">
        <v>22.7</v>
      </c>
      <c r="FB7" s="83" t="s">
        <v>125</v>
      </c>
      <c r="FC7" s="83" t="s">
        <v>125</v>
      </c>
      <c r="FD7" s="83" t="s">
        <v>125</v>
      </c>
      <c r="FE7" s="83">
        <v>37</v>
      </c>
      <c r="FF7" s="83">
        <v>39.5</v>
      </c>
      <c r="FG7" s="83">
        <v>39.1</v>
      </c>
      <c r="FH7" s="83">
        <v>37.299999999999997</v>
      </c>
      <c r="FI7" s="83">
        <v>38</v>
      </c>
      <c r="FJ7" s="83">
        <v>25.4</v>
      </c>
      <c r="FK7" s="83">
        <v>24.8</v>
      </c>
      <c r="FL7" s="83" t="s">
        <v>125</v>
      </c>
      <c r="FM7" s="83" t="s">
        <v>125</v>
      </c>
      <c r="FN7" s="83" t="s">
        <v>125</v>
      </c>
      <c r="FO7" s="83">
        <v>22.6</v>
      </c>
      <c r="FP7" s="83">
        <v>22</v>
      </c>
      <c r="FQ7" s="83">
        <v>21.4</v>
      </c>
      <c r="FR7" s="83">
        <v>19.3</v>
      </c>
      <c r="FS7" s="83">
        <v>20.6</v>
      </c>
      <c r="FT7" s="83">
        <v>69.3</v>
      </c>
      <c r="FU7" s="83">
        <v>60.2</v>
      </c>
      <c r="FV7" s="83" t="s">
        <v>125</v>
      </c>
      <c r="FW7" s="83" t="s">
        <v>125</v>
      </c>
      <c r="FX7" s="83" t="s">
        <v>125</v>
      </c>
      <c r="FY7" s="83">
        <v>120.9</v>
      </c>
      <c r="FZ7" s="83">
        <v>105.7</v>
      </c>
      <c r="GA7" s="83">
        <v>89.4</v>
      </c>
      <c r="GB7" s="83">
        <v>83.3</v>
      </c>
      <c r="GC7" s="83">
        <v>73.2</v>
      </c>
      <c r="GD7" s="83">
        <v>64</v>
      </c>
      <c r="GE7" s="83">
        <v>58.5</v>
      </c>
      <c r="GF7" s="83">
        <v>21</v>
      </c>
      <c r="GG7" s="83">
        <v>18.399999999999999</v>
      </c>
      <c r="GH7" s="83">
        <v>18.600000000000001</v>
      </c>
      <c r="GI7" s="83">
        <v>58.6</v>
      </c>
      <c r="GJ7" s="83">
        <v>61.3</v>
      </c>
      <c r="GK7" s="83">
        <v>61.7</v>
      </c>
      <c r="GL7" s="83">
        <v>62.1</v>
      </c>
      <c r="GM7" s="83">
        <v>62.6</v>
      </c>
      <c r="GN7" s="83">
        <v>0</v>
      </c>
      <c r="GO7" s="83">
        <v>0</v>
      </c>
      <c r="GP7" s="83" t="s">
        <v>125</v>
      </c>
      <c r="GQ7" s="83" t="s">
        <v>125</v>
      </c>
      <c r="GR7" s="83" t="s">
        <v>125</v>
      </c>
      <c r="GS7" s="83">
        <v>12.2</v>
      </c>
      <c r="GT7" s="83">
        <v>11.9</v>
      </c>
      <c r="GU7" s="83">
        <v>13.3</v>
      </c>
      <c r="GV7" s="83">
        <v>14.4</v>
      </c>
      <c r="GW7" s="83">
        <v>15.3</v>
      </c>
      <c r="GX7" s="80">
        <v>12050</v>
      </c>
      <c r="GY7" s="83">
        <v>64.2</v>
      </c>
      <c r="GZ7" s="83">
        <v>60.3</v>
      </c>
      <c r="HA7" s="83">
        <v>59.5</v>
      </c>
      <c r="HB7" s="83">
        <v>59.6</v>
      </c>
      <c r="HC7" s="83">
        <v>60.5</v>
      </c>
      <c r="HD7" s="83">
        <v>33.9</v>
      </c>
      <c r="HE7" s="83">
        <v>31.4</v>
      </c>
      <c r="HF7" s="83">
        <v>31.3</v>
      </c>
      <c r="HG7" s="83">
        <v>30.4</v>
      </c>
      <c r="HH7" s="83">
        <v>31.1</v>
      </c>
      <c r="HI7" s="83">
        <v>0</v>
      </c>
      <c r="HJ7" s="83">
        <v>0</v>
      </c>
      <c r="HK7" s="83">
        <v>7.6</v>
      </c>
      <c r="HL7" s="83">
        <v>6.4</v>
      </c>
      <c r="HM7" s="83">
        <v>49.9</v>
      </c>
      <c r="HN7" s="83">
        <v>1.8</v>
      </c>
      <c r="HO7" s="83">
        <v>4</v>
      </c>
      <c r="HP7" s="83">
        <v>8.4</v>
      </c>
      <c r="HQ7" s="83">
        <v>7.2</v>
      </c>
      <c r="HR7" s="83">
        <v>45.8</v>
      </c>
      <c r="HS7" s="83" t="s">
        <v>125</v>
      </c>
      <c r="HT7" s="83" t="s">
        <v>125</v>
      </c>
      <c r="HU7" s="83">
        <v>0</v>
      </c>
      <c r="HV7" s="83">
        <v>0</v>
      </c>
      <c r="HW7" s="83">
        <v>0</v>
      </c>
      <c r="HX7" s="83">
        <v>1.7</v>
      </c>
      <c r="HY7" s="83">
        <v>0.8</v>
      </c>
      <c r="HZ7" s="83">
        <v>0</v>
      </c>
      <c r="IA7" s="83">
        <v>0</v>
      </c>
      <c r="IB7" s="83">
        <v>0</v>
      </c>
      <c r="IC7" s="83">
        <v>37.1</v>
      </c>
      <c r="ID7" s="83">
        <v>63.9</v>
      </c>
      <c r="IE7" s="83">
        <v>69.3</v>
      </c>
      <c r="IF7" s="83">
        <v>74.8</v>
      </c>
      <c r="IG7" s="83">
        <v>79.099999999999994</v>
      </c>
      <c r="IH7" s="83">
        <v>59.4</v>
      </c>
      <c r="II7" s="83">
        <v>70.8</v>
      </c>
      <c r="IJ7" s="83">
        <v>73</v>
      </c>
      <c r="IK7" s="83">
        <v>76.599999999999994</v>
      </c>
      <c r="IL7" s="83">
        <v>80.400000000000006</v>
      </c>
      <c r="IM7" s="83">
        <v>100</v>
      </c>
      <c r="IN7" s="83">
        <v>100</v>
      </c>
      <c r="IO7" s="83">
        <v>100</v>
      </c>
      <c r="IP7" s="83">
        <v>100</v>
      </c>
      <c r="IQ7" s="83">
        <v>58.1</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t="s">
        <v>125</v>
      </c>
      <c r="KW7" s="83" t="s">
        <v>125</v>
      </c>
      <c r="KX7" s="83" t="s">
        <v>125</v>
      </c>
      <c r="KY7" s="83" t="s">
        <v>125</v>
      </c>
      <c r="KZ7" s="83" t="s">
        <v>125</v>
      </c>
      <c r="LA7" s="83" t="s">
        <v>125</v>
      </c>
      <c r="LB7" s="83">
        <v>7.1</v>
      </c>
      <c r="LC7" s="83">
        <v>8.9</v>
      </c>
      <c r="LD7" s="83">
        <v>11.8</v>
      </c>
      <c r="LE7" s="83">
        <v>15.3</v>
      </c>
      <c r="LF7" s="83">
        <v>15.4</v>
      </c>
      <c r="LG7" s="83" t="s">
        <v>125</v>
      </c>
      <c r="LH7" s="83" t="s">
        <v>125</v>
      </c>
      <c r="LI7" s="83" t="s">
        <v>125</v>
      </c>
      <c r="LJ7" s="83" t="s">
        <v>125</v>
      </c>
      <c r="LK7" s="83" t="s">
        <v>125</v>
      </c>
      <c r="LL7" s="83">
        <v>8.6</v>
      </c>
      <c r="LM7" s="83">
        <v>2</v>
      </c>
      <c r="LN7" s="83">
        <v>1.4</v>
      </c>
      <c r="LO7" s="83">
        <v>2.4</v>
      </c>
      <c r="LP7" s="83">
        <v>4.0999999999999996</v>
      </c>
      <c r="LQ7" s="83" t="s">
        <v>125</v>
      </c>
      <c r="LR7" s="83" t="s">
        <v>125</v>
      </c>
      <c r="LS7" s="83" t="s">
        <v>125</v>
      </c>
      <c r="LT7" s="83" t="s">
        <v>125</v>
      </c>
      <c r="LU7" s="83" t="s">
        <v>125</v>
      </c>
      <c r="LV7" s="83">
        <v>1092.0999999999999</v>
      </c>
      <c r="LW7" s="83">
        <v>1128.5999999999999</v>
      </c>
      <c r="LX7" s="83">
        <v>596.79999999999995</v>
      </c>
      <c r="LY7" s="83">
        <v>494.6</v>
      </c>
      <c r="LZ7" s="83">
        <v>469.5</v>
      </c>
      <c r="MA7" s="83" t="s">
        <v>125</v>
      </c>
      <c r="MB7" s="83" t="s">
        <v>125</v>
      </c>
      <c r="MC7" s="83" t="s">
        <v>125</v>
      </c>
      <c r="MD7" s="83" t="s">
        <v>125</v>
      </c>
      <c r="ME7" s="83" t="s">
        <v>125</v>
      </c>
      <c r="MF7" s="83">
        <v>2.9</v>
      </c>
      <c r="MG7" s="83">
        <v>3.4</v>
      </c>
      <c r="MH7" s="83">
        <v>5.6</v>
      </c>
      <c r="MI7" s="83">
        <v>11.5</v>
      </c>
      <c r="MJ7" s="83">
        <v>16.100000000000001</v>
      </c>
      <c r="MK7" s="83" t="s">
        <v>125</v>
      </c>
      <c r="ML7" s="83" t="s">
        <v>125</v>
      </c>
      <c r="MM7" s="83" t="s">
        <v>125</v>
      </c>
      <c r="MN7" s="83" t="s">
        <v>125</v>
      </c>
      <c r="MO7" s="83" t="s">
        <v>125</v>
      </c>
      <c r="MP7" s="83">
        <v>100</v>
      </c>
      <c r="MQ7" s="83">
        <v>100</v>
      </c>
      <c r="MR7" s="83">
        <v>100</v>
      </c>
      <c r="MS7" s="83">
        <v>100</v>
      </c>
      <c r="MT7" s="83">
        <v>100</v>
      </c>
      <c r="MU7" s="83">
        <v>8</v>
      </c>
      <c r="MV7" s="83">
        <v>5</v>
      </c>
      <c r="MW7" s="83">
        <v>8</v>
      </c>
      <c r="MX7" s="83" t="s">
        <v>125</v>
      </c>
      <c r="MY7" s="83">
        <v>1</v>
      </c>
      <c r="MZ7" s="83">
        <v>1</v>
      </c>
      <c r="NA7" s="83">
        <v>1</v>
      </c>
      <c r="NB7" s="83">
        <v>1</v>
      </c>
      <c r="NC7" s="83" t="s">
        <v>125</v>
      </c>
      <c r="ND7" s="83" t="s">
        <v>125</v>
      </c>
      <c r="NE7" s="83" t="s">
        <v>125</v>
      </c>
      <c r="NF7" s="83" t="s">
        <v>125</v>
      </c>
      <c r="NG7" s="83" t="s">
        <v>125</v>
      </c>
      <c r="NH7" s="83" t="s">
        <v>125</v>
      </c>
      <c r="NI7" s="83" t="s">
        <v>125</v>
      </c>
      <c r="NJ7" s="83" t="s">
        <v>125</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1</v>
      </c>
      <c r="GZ8" s="87" t="s">
        <v>130</v>
      </c>
      <c r="HA8" s="85"/>
      <c r="HB8" s="85"/>
      <c r="HC8" s="85"/>
      <c r="HD8" s="85"/>
      <c r="HE8" s="86"/>
      <c r="HF8" s="85"/>
      <c r="HG8" s="85"/>
      <c r="HH8" s="85" t="str">
        <f>HI4</f>
        <v>修繕費比率（％）</v>
      </c>
      <c r="HI8" s="85" t="b">
        <f>IF(SUM($N$7,$MY$7:$NB$7)=0,FALSE,TRUE)</f>
        <v>1</v>
      </c>
      <c r="HJ8" s="87" t="s">
        <v>130</v>
      </c>
      <c r="HK8" s="85"/>
      <c r="HL8" s="85"/>
      <c r="HM8" s="85"/>
      <c r="HN8" s="85"/>
      <c r="HO8" s="85"/>
      <c r="HP8" s="86"/>
      <c r="HQ8" s="85"/>
      <c r="HR8" s="85" t="str">
        <f>HS4</f>
        <v>企業債残高対料金収入比率（％）</v>
      </c>
      <c r="HS8" s="85" t="b">
        <f>IF(SUM($N$7,$MY$7:$NB$7)=0,FALSE,TRUE)</f>
        <v>1</v>
      </c>
      <c r="HT8" s="87" t="s">
        <v>130</v>
      </c>
      <c r="HU8" s="85"/>
      <c r="HV8" s="85"/>
      <c r="HW8" s="85"/>
      <c r="HX8" s="85"/>
      <c r="HY8" s="85"/>
      <c r="HZ8" s="85"/>
      <c r="IA8" s="86"/>
      <c r="IB8" s="85" t="str">
        <f>IC4</f>
        <v>有形固定資産減価償却率（％）</v>
      </c>
      <c r="IC8" s="85" t="b">
        <f>IF(SUM($N$7,$MY$7:$NB$7)=0,FALSE,TRUE)</f>
        <v>1</v>
      </c>
      <c r="ID8" s="87" t="s">
        <v>130</v>
      </c>
      <c r="IE8" s="85"/>
      <c r="IF8" s="85"/>
      <c r="IG8" s="85"/>
      <c r="IH8" s="85"/>
      <c r="II8" s="85"/>
      <c r="IJ8" s="85"/>
      <c r="IK8" s="85"/>
      <c r="IL8" s="85" t="str">
        <f>IM4</f>
        <v>FIT収入割合（％）</v>
      </c>
      <c r="IM8" s="85" t="b">
        <f>IF(SUM($N$7,$MY$7:$NB$7)=0,FALSE,TRUE)</f>
        <v>1</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（最大出力合計12,050kW）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（最大出力合計12,050kW）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106.3</v>
      </c>
      <c r="AZ11" s="95">
        <f>AZ7</f>
        <v>118.4</v>
      </c>
      <c r="BA11" s="95">
        <f>BA7</f>
        <v>87.5</v>
      </c>
      <c r="BB11" s="95">
        <f>BB7</f>
        <v>104.6</v>
      </c>
      <c r="BC11" s="95">
        <f>BC7</f>
        <v>67.900000000000006</v>
      </c>
      <c r="BD11" s="84"/>
      <c r="BE11" s="84"/>
      <c r="BF11" s="84"/>
      <c r="BG11" s="84"/>
      <c r="BH11" s="84"/>
      <c r="BI11" s="94" t="s">
        <v>138</v>
      </c>
      <c r="BJ11" s="95">
        <f>BJ7</f>
        <v>71.5</v>
      </c>
      <c r="BK11" s="95">
        <f>BK7</f>
        <v>54.3</v>
      </c>
      <c r="BL11" s="95">
        <f>BL7</f>
        <v>71.900000000000006</v>
      </c>
      <c r="BM11" s="95">
        <f>BM7</f>
        <v>97.5</v>
      </c>
      <c r="BN11" s="95">
        <f>BN7</f>
        <v>65.5</v>
      </c>
      <c r="BO11" s="84"/>
      <c r="BP11" s="84"/>
      <c r="BQ11" s="84"/>
      <c r="BR11" s="84"/>
      <c r="BS11" s="84"/>
      <c r="BT11" s="94" t="s">
        <v>138</v>
      </c>
      <c r="BU11" s="95">
        <f>BU7</f>
        <v>505.2</v>
      </c>
      <c r="BV11" s="95">
        <f>BV7</f>
        <v>392.9</v>
      </c>
      <c r="BW11" s="95">
        <f>BW7</f>
        <v>1954.9</v>
      </c>
      <c r="BX11" s="95">
        <f>BX7</f>
        <v>3724.5</v>
      </c>
      <c r="BY11" s="95">
        <f>BY7</f>
        <v>3895</v>
      </c>
      <c r="BZ11" s="84"/>
      <c r="CA11" s="84"/>
      <c r="CB11" s="84"/>
      <c r="CC11" s="84"/>
      <c r="CD11" s="84"/>
      <c r="CE11" s="94" t="s">
        <v>138</v>
      </c>
      <c r="CF11" s="95">
        <f>CF7</f>
        <v>10984.4</v>
      </c>
      <c r="CG11" s="95">
        <f>CG7</f>
        <v>11473.1</v>
      </c>
      <c r="CH11" s="95">
        <f>CH7</f>
        <v>38564.800000000003</v>
      </c>
      <c r="CI11" s="95">
        <f>CI7</f>
        <v>28661.5</v>
      </c>
      <c r="CJ11" s="95">
        <f>CJ7</f>
        <v>49131.4</v>
      </c>
      <c r="CK11" s="84"/>
      <c r="CL11" s="84"/>
      <c r="CM11" s="84"/>
      <c r="CN11" s="84"/>
      <c r="CO11" s="94" t="s">
        <v>138</v>
      </c>
      <c r="CP11" s="96">
        <f>CP7</f>
        <v>776386</v>
      </c>
      <c r="CQ11" s="96">
        <f>CQ7</f>
        <v>35190</v>
      </c>
      <c r="CR11" s="96">
        <f>CR7</f>
        <v>939187</v>
      </c>
      <c r="CS11" s="96">
        <f>CS7</f>
        <v>157782</v>
      </c>
      <c r="CT11" s="96">
        <f>CT7</f>
        <v>87079</v>
      </c>
      <c r="CU11" s="84"/>
      <c r="CV11" s="84"/>
      <c r="CW11" s="84"/>
      <c r="CX11" s="84"/>
      <c r="CY11" s="84"/>
      <c r="CZ11" s="94" t="s">
        <v>138</v>
      </c>
      <c r="DA11" s="95">
        <f>DA7</f>
        <v>27.3</v>
      </c>
      <c r="DB11" s="95">
        <f>DB7</f>
        <v>32.200000000000003</v>
      </c>
      <c r="DC11" s="95">
        <f>DC7</f>
        <v>59.5</v>
      </c>
      <c r="DD11" s="95">
        <f>DD7</f>
        <v>59.6</v>
      </c>
      <c r="DE11" s="95">
        <f>DE7</f>
        <v>60.5</v>
      </c>
      <c r="DF11" s="84"/>
      <c r="DG11" s="84"/>
      <c r="DH11" s="84"/>
      <c r="DI11" s="84"/>
      <c r="DJ11" s="94" t="s">
        <v>138</v>
      </c>
      <c r="DK11" s="95">
        <f>DK7</f>
        <v>15.8</v>
      </c>
      <c r="DL11" s="95">
        <f>DL7</f>
        <v>12.8</v>
      </c>
      <c r="DM11" s="95">
        <f>DM7</f>
        <v>7.6</v>
      </c>
      <c r="DN11" s="95">
        <f>DN7</f>
        <v>6.4</v>
      </c>
      <c r="DO11" s="95">
        <f>DO7</f>
        <v>49.9</v>
      </c>
      <c r="DP11" s="84"/>
      <c r="DQ11" s="84"/>
      <c r="DR11" s="84"/>
      <c r="DS11" s="84"/>
      <c r="DT11" s="94" t="s">
        <v>138</v>
      </c>
      <c r="DU11" s="95">
        <f>DU7</f>
        <v>69.7</v>
      </c>
      <c r="DV11" s="95">
        <f>DV7</f>
        <v>60.5</v>
      </c>
      <c r="DW11" s="95">
        <f>DW7</f>
        <v>0</v>
      </c>
      <c r="DX11" s="95">
        <f>DX7</f>
        <v>0</v>
      </c>
      <c r="DY11" s="95">
        <f>DY7</f>
        <v>0</v>
      </c>
      <c r="DZ11" s="84"/>
      <c r="EA11" s="84"/>
      <c r="EB11" s="84"/>
      <c r="EC11" s="84"/>
      <c r="ED11" s="94" t="s">
        <v>138</v>
      </c>
      <c r="EE11" s="95">
        <f>EE7</f>
        <v>62.4</v>
      </c>
      <c r="EF11" s="95">
        <f>EF7</f>
        <v>59.1</v>
      </c>
      <c r="EG11" s="95">
        <f>EG7</f>
        <v>58.8</v>
      </c>
      <c r="EH11" s="95">
        <f>EH7</f>
        <v>63.1</v>
      </c>
      <c r="EI11" s="95">
        <f>EI7</f>
        <v>67.2</v>
      </c>
      <c r="EJ11" s="84"/>
      <c r="EK11" s="84"/>
      <c r="EL11" s="84"/>
      <c r="EM11" s="84"/>
      <c r="EN11" s="94" t="s">
        <v>138</v>
      </c>
      <c r="EO11" s="95">
        <f>EO7</f>
        <v>22.9</v>
      </c>
      <c r="EP11" s="95">
        <f>EP7</f>
        <v>36.1</v>
      </c>
      <c r="EQ11" s="95">
        <f>EQ7</f>
        <v>100</v>
      </c>
      <c r="ER11" s="95">
        <f>ER7</f>
        <v>100</v>
      </c>
      <c r="ES11" s="95">
        <f>ES7</f>
        <v>58.1</v>
      </c>
      <c r="ET11" s="84"/>
      <c r="EU11" s="84"/>
      <c r="EV11" s="84"/>
      <c r="EW11" s="84"/>
      <c r="EX11" s="84"/>
      <c r="EY11" s="94" t="s">
        <v>138</v>
      </c>
      <c r="EZ11" s="95">
        <f>EZ7</f>
        <v>22.6</v>
      </c>
      <c r="FA11" s="95">
        <f>FA7</f>
        <v>22.7</v>
      </c>
      <c r="FB11" s="95" t="str">
        <f>FB7</f>
        <v>-</v>
      </c>
      <c r="FC11" s="95" t="str">
        <f>FC7</f>
        <v>-</v>
      </c>
      <c r="FD11" s="95" t="str">
        <f>FD7</f>
        <v>-</v>
      </c>
      <c r="FE11" s="84"/>
      <c r="FF11" s="84"/>
      <c r="FG11" s="84"/>
      <c r="FH11" s="84"/>
      <c r="FI11" s="94" t="s">
        <v>138</v>
      </c>
      <c r="FJ11" s="95">
        <f>FJ7</f>
        <v>25.4</v>
      </c>
      <c r="FK11" s="95">
        <f>FK7</f>
        <v>24.8</v>
      </c>
      <c r="FL11" s="95" t="str">
        <f>FL7</f>
        <v>-</v>
      </c>
      <c r="FM11" s="95" t="str">
        <f>FM7</f>
        <v>-</v>
      </c>
      <c r="FN11" s="95" t="str">
        <f>FN7</f>
        <v>-</v>
      </c>
      <c r="FO11" s="84"/>
      <c r="FP11" s="84"/>
      <c r="FQ11" s="84"/>
      <c r="FR11" s="84"/>
      <c r="FS11" s="94" t="s">
        <v>138</v>
      </c>
      <c r="FT11" s="95">
        <f>FT7</f>
        <v>69.3</v>
      </c>
      <c r="FU11" s="95">
        <f>FU7</f>
        <v>60.2</v>
      </c>
      <c r="FV11" s="95" t="str">
        <f>FV7</f>
        <v>-</v>
      </c>
      <c r="FW11" s="95" t="str">
        <f>FW7</f>
        <v>-</v>
      </c>
      <c r="FX11" s="95" t="str">
        <f>FX7</f>
        <v>-</v>
      </c>
      <c r="FY11" s="84"/>
      <c r="FZ11" s="84"/>
      <c r="GA11" s="84"/>
      <c r="GB11" s="84"/>
      <c r="GC11" s="94" t="s">
        <v>138</v>
      </c>
      <c r="GD11" s="95">
        <f>GD7</f>
        <v>64</v>
      </c>
      <c r="GE11" s="95">
        <f>GE7</f>
        <v>58.5</v>
      </c>
      <c r="GF11" s="95">
        <f>GF7</f>
        <v>21</v>
      </c>
      <c r="GG11" s="95">
        <f>GG7</f>
        <v>18.399999999999999</v>
      </c>
      <c r="GH11" s="95">
        <f>GH7</f>
        <v>18.600000000000001</v>
      </c>
      <c r="GI11" s="84"/>
      <c r="GJ11" s="84"/>
      <c r="GK11" s="84"/>
      <c r="GL11" s="84"/>
      <c r="GM11" s="94" t="s">
        <v>138</v>
      </c>
      <c r="GN11" s="95">
        <f>GN7</f>
        <v>0</v>
      </c>
      <c r="GO11" s="95">
        <f>GO7</f>
        <v>0</v>
      </c>
      <c r="GP11" s="95" t="str">
        <f>GP7</f>
        <v>-</v>
      </c>
      <c r="GQ11" s="95" t="str">
        <f>GQ7</f>
        <v>-</v>
      </c>
      <c r="GR11" s="95" t="str">
        <f>GR7</f>
        <v>-</v>
      </c>
      <c r="GS11" s="84"/>
      <c r="GT11" s="84"/>
      <c r="GU11" s="84"/>
      <c r="GV11" s="84"/>
      <c r="GW11" s="84"/>
      <c r="GX11" s="94" t="s">
        <v>138</v>
      </c>
      <c r="GY11" s="95">
        <f>GY7</f>
        <v>64.2</v>
      </c>
      <c r="GZ11" s="95">
        <f>GZ7</f>
        <v>60.3</v>
      </c>
      <c r="HA11" s="95">
        <f>HA7</f>
        <v>59.5</v>
      </c>
      <c r="HB11" s="95">
        <f>HB7</f>
        <v>59.6</v>
      </c>
      <c r="HC11" s="95">
        <f>HC7</f>
        <v>60.5</v>
      </c>
      <c r="HD11" s="84"/>
      <c r="HE11" s="84"/>
      <c r="HF11" s="84"/>
      <c r="HG11" s="84"/>
      <c r="HH11" s="94" t="s">
        <v>138</v>
      </c>
      <c r="HI11" s="95">
        <f>HI7</f>
        <v>0</v>
      </c>
      <c r="HJ11" s="95">
        <f>HJ7</f>
        <v>0</v>
      </c>
      <c r="HK11" s="95">
        <f>HK7</f>
        <v>7.6</v>
      </c>
      <c r="HL11" s="95">
        <f>HL7</f>
        <v>6.4</v>
      </c>
      <c r="HM11" s="95">
        <f>HM7</f>
        <v>49.9</v>
      </c>
      <c r="HN11" s="84"/>
      <c r="HO11" s="84"/>
      <c r="HP11" s="84"/>
      <c r="HQ11" s="84"/>
      <c r="HR11" s="94" t="s">
        <v>138</v>
      </c>
      <c r="HS11" s="95" t="str">
        <f>HS7</f>
        <v>-</v>
      </c>
      <c r="HT11" s="95" t="str">
        <f>HT7</f>
        <v>-</v>
      </c>
      <c r="HU11" s="95">
        <f>HU7</f>
        <v>0</v>
      </c>
      <c r="HV11" s="95">
        <f>HV7</f>
        <v>0</v>
      </c>
      <c r="HW11" s="95">
        <f>HW7</f>
        <v>0</v>
      </c>
      <c r="HX11" s="84"/>
      <c r="HY11" s="84"/>
      <c r="HZ11" s="84"/>
      <c r="IA11" s="84"/>
      <c r="IB11" s="94" t="s">
        <v>138</v>
      </c>
      <c r="IC11" s="95">
        <f>IC7</f>
        <v>37.1</v>
      </c>
      <c r="ID11" s="95">
        <f>ID7</f>
        <v>63.9</v>
      </c>
      <c r="IE11" s="95">
        <f>IE7</f>
        <v>69.3</v>
      </c>
      <c r="IF11" s="95">
        <f>IF7</f>
        <v>74.8</v>
      </c>
      <c r="IG11" s="95">
        <f>IG7</f>
        <v>79.099999999999994</v>
      </c>
      <c r="IH11" s="84"/>
      <c r="II11" s="84"/>
      <c r="IJ11" s="84"/>
      <c r="IK11" s="84"/>
      <c r="IL11" s="94" t="s">
        <v>138</v>
      </c>
      <c r="IM11" s="95">
        <f>IM7</f>
        <v>100</v>
      </c>
      <c r="IN11" s="95">
        <f>IN7</f>
        <v>100</v>
      </c>
      <c r="IO11" s="95">
        <f>IO7</f>
        <v>100</v>
      </c>
      <c r="IP11" s="95">
        <f>IP7</f>
        <v>100</v>
      </c>
      <c r="IQ11" s="95">
        <f>IQ7</f>
        <v>58.1</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141</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142</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f>IF($GY$8,HD7,"-")</f>
        <v>33.9</v>
      </c>
      <c r="GZ12" s="95">
        <f>IF($GY$8,HE7,"-")</f>
        <v>31.4</v>
      </c>
      <c r="HA12" s="95">
        <f>IF($GY$8,HF7,"-")</f>
        <v>31.3</v>
      </c>
      <c r="HB12" s="95">
        <f>IF($GY$8,HG7,"-")</f>
        <v>30.4</v>
      </c>
      <c r="HC12" s="95">
        <f>IF($GY$8,HH7,"-")</f>
        <v>31.1</v>
      </c>
      <c r="HD12" s="84"/>
      <c r="HE12" s="84"/>
      <c r="HF12" s="84"/>
      <c r="HG12" s="84"/>
      <c r="HH12" s="94" t="s">
        <v>142</v>
      </c>
      <c r="HI12" s="95">
        <f>IF($HI$8,HN7,"-")</f>
        <v>1.8</v>
      </c>
      <c r="HJ12" s="95">
        <f>IF($HI$8,HO7,"-")</f>
        <v>4</v>
      </c>
      <c r="HK12" s="95">
        <f>IF($HI$8,HP7,"-")</f>
        <v>8.4</v>
      </c>
      <c r="HL12" s="95">
        <f>IF($HI$8,HQ7,"-")</f>
        <v>7.2</v>
      </c>
      <c r="HM12" s="95">
        <f>IF($HI$8,HR7,"-")</f>
        <v>45.8</v>
      </c>
      <c r="HN12" s="84"/>
      <c r="HO12" s="84"/>
      <c r="HP12" s="84"/>
      <c r="HQ12" s="84"/>
      <c r="HR12" s="94" t="s">
        <v>142</v>
      </c>
      <c r="HS12" s="95">
        <f>IF($HS$8,HX7,"-")</f>
        <v>1.7</v>
      </c>
      <c r="HT12" s="95">
        <f>IF($HS$8,HY7,"-")</f>
        <v>0.8</v>
      </c>
      <c r="HU12" s="95">
        <f>IF($HS$8,HZ7,"-")</f>
        <v>0</v>
      </c>
      <c r="HV12" s="95">
        <f>IF($HS$8,IA7,"-")</f>
        <v>0</v>
      </c>
      <c r="HW12" s="95">
        <f>IF($HS$8,IB7,"-")</f>
        <v>0</v>
      </c>
      <c r="HX12" s="84"/>
      <c r="HY12" s="84"/>
      <c r="HZ12" s="84"/>
      <c r="IA12" s="84"/>
      <c r="IB12" s="94" t="s">
        <v>142</v>
      </c>
      <c r="IC12" s="95">
        <f>IF($IC$8,IH7,"-")</f>
        <v>59.4</v>
      </c>
      <c r="ID12" s="95">
        <f>IF($IC$8,II7,"-")</f>
        <v>70.8</v>
      </c>
      <c r="IE12" s="95">
        <f>IF($IC$8,IJ7,"-")</f>
        <v>73</v>
      </c>
      <c r="IF12" s="95">
        <f>IF($IC$8,IK7,"-")</f>
        <v>76.599999999999994</v>
      </c>
      <c r="IG12" s="95">
        <f>IF($IC$8,IL7,"-")</f>
        <v>80.400000000000006</v>
      </c>
      <c r="IH12" s="84"/>
      <c r="II12" s="84"/>
      <c r="IJ12" s="84"/>
      <c r="IK12" s="84"/>
      <c r="IL12" s="94" t="s">
        <v>139</v>
      </c>
      <c r="IM12" s="95">
        <f>IF($IM$8,IR7,"-")</f>
        <v>83.1</v>
      </c>
      <c r="IN12" s="95">
        <f>IF($IM$8,IS7,"-")</f>
        <v>85.4</v>
      </c>
      <c r="IO12" s="95">
        <f>IF($IM$8,IT7,"-")</f>
        <v>82.1</v>
      </c>
      <c r="IP12" s="95">
        <f>IF($IM$8,IU7,"-")</f>
        <v>81.3</v>
      </c>
      <c r="IQ12" s="95">
        <f>IF($IM$8,IV7,"-")</f>
        <v>47.5</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106.3</v>
      </c>
      <c r="AZ17" s="106">
        <f t="shared" ref="AZ17:BC17" si="9">IF(AZ7="-",NA(),AZ7)</f>
        <v>118.4</v>
      </c>
      <c r="BA17" s="106">
        <f t="shared" si="9"/>
        <v>87.5</v>
      </c>
      <c r="BB17" s="106">
        <f t="shared" si="9"/>
        <v>104.6</v>
      </c>
      <c r="BC17" s="106">
        <f t="shared" si="9"/>
        <v>67.900000000000006</v>
      </c>
      <c r="BD17" s="100"/>
      <c r="BE17" s="100"/>
      <c r="BF17" s="100"/>
      <c r="BG17" s="100"/>
      <c r="BH17" s="100"/>
      <c r="BI17" s="105" t="s">
        <v>157</v>
      </c>
      <c r="BJ17" s="106">
        <f>IF(BJ7="-",NA(),BJ7)</f>
        <v>71.5</v>
      </c>
      <c r="BK17" s="106">
        <f t="shared" ref="BK17:BN17" si="10">IF(BK7="-",NA(),BK7)</f>
        <v>54.3</v>
      </c>
      <c r="BL17" s="106">
        <f t="shared" si="10"/>
        <v>71.900000000000006</v>
      </c>
      <c r="BM17" s="106">
        <f t="shared" si="10"/>
        <v>97.5</v>
      </c>
      <c r="BN17" s="106">
        <f t="shared" si="10"/>
        <v>65.5</v>
      </c>
      <c r="BO17" s="100"/>
      <c r="BP17" s="100"/>
      <c r="BQ17" s="100"/>
      <c r="BR17" s="100"/>
      <c r="BS17" s="100"/>
      <c r="BT17" s="105" t="s">
        <v>157</v>
      </c>
      <c r="BU17" s="106">
        <f>IF(BU7="-",NA(),BU7)</f>
        <v>505.2</v>
      </c>
      <c r="BV17" s="106">
        <f t="shared" ref="BV17:BY17" si="11">IF(BV7="-",NA(),BV7)</f>
        <v>392.9</v>
      </c>
      <c r="BW17" s="106">
        <f t="shared" si="11"/>
        <v>1954.9</v>
      </c>
      <c r="BX17" s="106">
        <f t="shared" si="11"/>
        <v>3724.5</v>
      </c>
      <c r="BY17" s="106">
        <f t="shared" si="11"/>
        <v>3895</v>
      </c>
      <c r="BZ17" s="100"/>
      <c r="CA17" s="100"/>
      <c r="CB17" s="100"/>
      <c r="CC17" s="100"/>
      <c r="CD17" s="100"/>
      <c r="CE17" s="105" t="s">
        <v>157</v>
      </c>
      <c r="CF17" s="106">
        <f>IF(CF7="-",NA(),CF7)</f>
        <v>10984.4</v>
      </c>
      <c r="CG17" s="106">
        <f t="shared" ref="CG17:CJ17" si="12">IF(CG7="-",NA(),CG7)</f>
        <v>11473.1</v>
      </c>
      <c r="CH17" s="106">
        <f t="shared" si="12"/>
        <v>38564.800000000003</v>
      </c>
      <c r="CI17" s="106">
        <f t="shared" si="12"/>
        <v>28661.5</v>
      </c>
      <c r="CJ17" s="106">
        <f t="shared" si="12"/>
        <v>49131.4</v>
      </c>
      <c r="CK17" s="100"/>
      <c r="CL17" s="100"/>
      <c r="CM17" s="100"/>
      <c r="CN17" s="100"/>
      <c r="CO17" s="105" t="s">
        <v>157</v>
      </c>
      <c r="CP17" s="107">
        <f>IF(CP7="-",NA(),CP7)</f>
        <v>776386</v>
      </c>
      <c r="CQ17" s="107">
        <f t="shared" ref="CQ17:CT17" si="13">IF(CQ7="-",NA(),CQ7)</f>
        <v>35190</v>
      </c>
      <c r="CR17" s="107">
        <f t="shared" si="13"/>
        <v>939187</v>
      </c>
      <c r="CS17" s="107">
        <f t="shared" si="13"/>
        <v>157782</v>
      </c>
      <c r="CT17" s="107">
        <f t="shared" si="13"/>
        <v>87079</v>
      </c>
      <c r="CU17" s="100"/>
      <c r="CV17" s="100"/>
      <c r="CW17" s="100"/>
      <c r="CX17" s="100"/>
      <c r="CY17" s="100"/>
      <c r="CZ17" s="105" t="s">
        <v>157</v>
      </c>
      <c r="DA17" s="106">
        <f>IF(DA7="-",NA(),DA7)</f>
        <v>27.3</v>
      </c>
      <c r="DB17" s="106">
        <f t="shared" ref="DB17:DE17" si="14">IF(DB7="-",NA(),DB7)</f>
        <v>32.200000000000003</v>
      </c>
      <c r="DC17" s="106">
        <f t="shared" si="14"/>
        <v>59.5</v>
      </c>
      <c r="DD17" s="106">
        <f t="shared" si="14"/>
        <v>59.6</v>
      </c>
      <c r="DE17" s="106">
        <f t="shared" si="14"/>
        <v>60.5</v>
      </c>
      <c r="DF17" s="100"/>
      <c r="DG17" s="100"/>
      <c r="DH17" s="100"/>
      <c r="DI17" s="100"/>
      <c r="DJ17" s="105" t="s">
        <v>157</v>
      </c>
      <c r="DK17" s="106">
        <f>IF(DK7="-",NA(),DK7)</f>
        <v>15.8</v>
      </c>
      <c r="DL17" s="106">
        <f t="shared" ref="DL17:DO17" si="15">IF(DL7="-",NA(),DL7)</f>
        <v>12.8</v>
      </c>
      <c r="DM17" s="106">
        <f t="shared" si="15"/>
        <v>7.6</v>
      </c>
      <c r="DN17" s="106">
        <f t="shared" si="15"/>
        <v>6.4</v>
      </c>
      <c r="DO17" s="106">
        <f t="shared" si="15"/>
        <v>49.9</v>
      </c>
      <c r="DP17" s="100"/>
      <c r="DQ17" s="100"/>
      <c r="DR17" s="100"/>
      <c r="DS17" s="100"/>
      <c r="DT17" s="105" t="s">
        <v>157</v>
      </c>
      <c r="DU17" s="106">
        <f>IF(DU7="-",NA(),DU7)</f>
        <v>69.7</v>
      </c>
      <c r="DV17" s="106">
        <f t="shared" ref="DV17:DY17" si="16">IF(DV7="-",NA(),DV7)</f>
        <v>60.5</v>
      </c>
      <c r="DW17" s="106">
        <f t="shared" si="16"/>
        <v>0</v>
      </c>
      <c r="DX17" s="106">
        <f t="shared" si="16"/>
        <v>0</v>
      </c>
      <c r="DY17" s="106">
        <f t="shared" si="16"/>
        <v>0</v>
      </c>
      <c r="DZ17" s="100"/>
      <c r="EA17" s="100"/>
      <c r="EB17" s="100"/>
      <c r="EC17" s="100"/>
      <c r="ED17" s="105" t="s">
        <v>157</v>
      </c>
      <c r="EE17" s="106">
        <f>IF(EE7="-",NA(),EE7)</f>
        <v>62.4</v>
      </c>
      <c r="EF17" s="106">
        <f t="shared" ref="EF17:EI17" si="17">IF(EF7="-",NA(),EF7)</f>
        <v>59.1</v>
      </c>
      <c r="EG17" s="106">
        <f t="shared" si="17"/>
        <v>58.8</v>
      </c>
      <c r="EH17" s="106">
        <f t="shared" si="17"/>
        <v>63.1</v>
      </c>
      <c r="EI17" s="106">
        <f t="shared" si="17"/>
        <v>67.2</v>
      </c>
      <c r="EJ17" s="100"/>
      <c r="EK17" s="100"/>
      <c r="EL17" s="100"/>
      <c r="EM17" s="100"/>
      <c r="EN17" s="105" t="s">
        <v>158</v>
      </c>
      <c r="EO17" s="106">
        <f>IF(EO7="-",NA(),EO7)</f>
        <v>22.9</v>
      </c>
      <c r="EP17" s="106">
        <f t="shared" ref="EP17:ES17" si="18">IF(EP7="-",NA(),EP7)</f>
        <v>36.1</v>
      </c>
      <c r="EQ17" s="106">
        <f t="shared" si="18"/>
        <v>100</v>
      </c>
      <c r="ER17" s="106">
        <f t="shared" si="18"/>
        <v>100</v>
      </c>
      <c r="ES17" s="106">
        <f t="shared" si="18"/>
        <v>58.1</v>
      </c>
      <c r="ET17" s="100"/>
      <c r="EU17" s="100"/>
      <c r="EV17" s="100"/>
      <c r="EW17" s="100"/>
      <c r="EX17" s="100"/>
      <c r="EY17" s="105" t="s">
        <v>157</v>
      </c>
      <c r="EZ17" s="106">
        <f>IF(EZ7="-",NA(),EZ7)</f>
        <v>22.6</v>
      </c>
      <c r="FA17" s="106">
        <f t="shared" ref="FA17:FD17" si="19">IF(FA7="-",NA(),FA7)</f>
        <v>22.7</v>
      </c>
      <c r="FB17" s="106" t="e">
        <f t="shared" si="19"/>
        <v>#N/A</v>
      </c>
      <c r="FC17" s="106" t="e">
        <f t="shared" si="19"/>
        <v>#N/A</v>
      </c>
      <c r="FD17" s="106" t="e">
        <f t="shared" si="19"/>
        <v>#N/A</v>
      </c>
      <c r="FE17" s="100"/>
      <c r="FF17" s="100"/>
      <c r="FG17" s="100"/>
      <c r="FH17" s="100"/>
      <c r="FI17" s="105" t="s">
        <v>157</v>
      </c>
      <c r="FJ17" s="106">
        <f>IF(FJ7="-",NA(),FJ7)</f>
        <v>25.4</v>
      </c>
      <c r="FK17" s="106">
        <f t="shared" ref="FK17:FN17" si="20">IF(FK7="-",NA(),FK7)</f>
        <v>24.8</v>
      </c>
      <c r="FL17" s="106" t="e">
        <f t="shared" si="20"/>
        <v>#N/A</v>
      </c>
      <c r="FM17" s="106" t="e">
        <f t="shared" si="20"/>
        <v>#N/A</v>
      </c>
      <c r="FN17" s="106" t="e">
        <f t="shared" si="20"/>
        <v>#N/A</v>
      </c>
      <c r="FO17" s="100"/>
      <c r="FP17" s="100"/>
      <c r="FQ17" s="100"/>
      <c r="FR17" s="100"/>
      <c r="FS17" s="105" t="s">
        <v>157</v>
      </c>
      <c r="FT17" s="106">
        <f>IF(FT7="-",NA(),FT7)</f>
        <v>69.3</v>
      </c>
      <c r="FU17" s="106">
        <f t="shared" ref="FU17:FX17" si="21">IF(FU7="-",NA(),FU7)</f>
        <v>60.2</v>
      </c>
      <c r="FV17" s="106" t="e">
        <f t="shared" si="21"/>
        <v>#N/A</v>
      </c>
      <c r="FW17" s="106" t="e">
        <f t="shared" si="21"/>
        <v>#N/A</v>
      </c>
      <c r="FX17" s="106" t="e">
        <f t="shared" si="21"/>
        <v>#N/A</v>
      </c>
      <c r="FY17" s="100"/>
      <c r="FZ17" s="100"/>
      <c r="GA17" s="100"/>
      <c r="GB17" s="100"/>
      <c r="GC17" s="105" t="s">
        <v>157</v>
      </c>
      <c r="GD17" s="106">
        <f>IF(GD7="-",NA(),GD7)</f>
        <v>64</v>
      </c>
      <c r="GE17" s="106">
        <f t="shared" ref="GE17:GH17" si="22">IF(GE7="-",NA(),GE7)</f>
        <v>58.5</v>
      </c>
      <c r="GF17" s="106">
        <f t="shared" si="22"/>
        <v>21</v>
      </c>
      <c r="GG17" s="106">
        <f t="shared" si="22"/>
        <v>18.399999999999999</v>
      </c>
      <c r="GH17" s="106">
        <f t="shared" si="22"/>
        <v>18.600000000000001</v>
      </c>
      <c r="GI17" s="100"/>
      <c r="GJ17" s="100"/>
      <c r="GK17" s="100"/>
      <c r="GL17" s="100"/>
      <c r="GM17" s="105" t="s">
        <v>157</v>
      </c>
      <c r="GN17" s="106">
        <f>IF(GN7="-",NA(),GN7)</f>
        <v>0</v>
      </c>
      <c r="GO17" s="106">
        <f t="shared" ref="GO17:GR17" si="23">IF(GO7="-",NA(),GO7)</f>
        <v>0</v>
      </c>
      <c r="GP17" s="106" t="e">
        <f t="shared" si="23"/>
        <v>#N/A</v>
      </c>
      <c r="GQ17" s="106" t="e">
        <f t="shared" si="23"/>
        <v>#N/A</v>
      </c>
      <c r="GR17" s="106" t="e">
        <f t="shared" si="23"/>
        <v>#N/A</v>
      </c>
      <c r="GS17" s="100"/>
      <c r="GT17" s="100"/>
      <c r="GU17" s="100"/>
      <c r="GV17" s="100"/>
      <c r="GW17" s="100"/>
      <c r="GX17" s="105" t="s">
        <v>157</v>
      </c>
      <c r="GY17" s="106">
        <f>IF(GY7="-",NA(),GY7)</f>
        <v>64.2</v>
      </c>
      <c r="GZ17" s="106">
        <f t="shared" ref="GZ17:HC17" si="24">IF(GZ7="-",NA(),GZ7)</f>
        <v>60.3</v>
      </c>
      <c r="HA17" s="106">
        <f t="shared" si="24"/>
        <v>59.5</v>
      </c>
      <c r="HB17" s="106">
        <f t="shared" si="24"/>
        <v>59.6</v>
      </c>
      <c r="HC17" s="106">
        <f t="shared" si="24"/>
        <v>60.5</v>
      </c>
      <c r="HD17" s="100"/>
      <c r="HE17" s="100"/>
      <c r="HF17" s="100"/>
      <c r="HG17" s="100"/>
      <c r="HH17" s="105" t="s">
        <v>157</v>
      </c>
      <c r="HI17" s="106">
        <f>IF(HI7="-",NA(),HI7)</f>
        <v>0</v>
      </c>
      <c r="HJ17" s="106">
        <f t="shared" ref="HJ17:HM17" si="25">IF(HJ7="-",NA(),HJ7)</f>
        <v>0</v>
      </c>
      <c r="HK17" s="106">
        <f t="shared" si="25"/>
        <v>7.6</v>
      </c>
      <c r="HL17" s="106">
        <f t="shared" si="25"/>
        <v>6.4</v>
      </c>
      <c r="HM17" s="106">
        <f t="shared" si="25"/>
        <v>49.9</v>
      </c>
      <c r="HN17" s="100"/>
      <c r="HO17" s="100"/>
      <c r="HP17" s="100"/>
      <c r="HQ17" s="100"/>
      <c r="HR17" s="105" t="s">
        <v>157</v>
      </c>
      <c r="HS17" s="106" t="e">
        <f>IF(HS7="-",NA(),HS7)</f>
        <v>#N/A</v>
      </c>
      <c r="HT17" s="106" t="e">
        <f t="shared" ref="HT17:HW17" si="26">IF(HT7="-",NA(),HT7)</f>
        <v>#N/A</v>
      </c>
      <c r="HU17" s="106">
        <f t="shared" si="26"/>
        <v>0</v>
      </c>
      <c r="HV17" s="106">
        <f t="shared" si="26"/>
        <v>0</v>
      </c>
      <c r="HW17" s="106">
        <f t="shared" si="26"/>
        <v>0</v>
      </c>
      <c r="HX17" s="100"/>
      <c r="HY17" s="100"/>
      <c r="HZ17" s="100"/>
      <c r="IA17" s="100"/>
      <c r="IB17" s="105" t="s">
        <v>157</v>
      </c>
      <c r="IC17" s="106">
        <f>IF(IC7="-",NA(),IC7)</f>
        <v>37.1</v>
      </c>
      <c r="ID17" s="106">
        <f t="shared" ref="ID17:IG17" si="27">IF(ID7="-",NA(),ID7)</f>
        <v>63.9</v>
      </c>
      <c r="IE17" s="106">
        <f t="shared" si="27"/>
        <v>69.3</v>
      </c>
      <c r="IF17" s="106">
        <f t="shared" si="27"/>
        <v>74.8</v>
      </c>
      <c r="IG17" s="106">
        <f t="shared" si="27"/>
        <v>79.099999999999994</v>
      </c>
      <c r="IH17" s="100"/>
      <c r="II17" s="100"/>
      <c r="IJ17" s="100"/>
      <c r="IK17" s="100"/>
      <c r="IL17" s="105" t="s">
        <v>157</v>
      </c>
      <c r="IM17" s="106">
        <f>IF(IM7="-",NA(),IM7)</f>
        <v>100</v>
      </c>
      <c r="IN17" s="106">
        <f t="shared" ref="IN17:IQ17" si="28">IF(IN7="-",NA(),IN7)</f>
        <v>100</v>
      </c>
      <c r="IO17" s="106">
        <f t="shared" si="28"/>
        <v>100</v>
      </c>
      <c r="IP17" s="106">
        <f t="shared" si="28"/>
        <v>100</v>
      </c>
      <c r="IQ17" s="106">
        <f t="shared" si="28"/>
        <v>58.1</v>
      </c>
      <c r="IR17" s="100"/>
      <c r="IS17" s="100"/>
      <c r="IT17" s="100"/>
      <c r="IU17" s="100"/>
      <c r="IV17" s="100"/>
      <c r="IW17" s="105" t="s">
        <v>157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160</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160</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160</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160</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161</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160</v>
      </c>
      <c r="DK18" s="106">
        <f>IF(DP7="-",NA(),DP7)</f>
        <v>22.1</v>
      </c>
      <c r="DL18" s="106">
        <f t="shared" ref="DL18:DO18" si="45">IF(DQ7="-",NA(),DQ7)</f>
        <v>21.1</v>
      </c>
      <c r="DM18" s="106">
        <f t="shared" si="45"/>
        <v>20</v>
      </c>
      <c r="DN18" s="106">
        <f t="shared" si="45"/>
        <v>18.2</v>
      </c>
      <c r="DO18" s="106">
        <f t="shared" si="45"/>
        <v>20.9</v>
      </c>
      <c r="DP18" s="100"/>
      <c r="DQ18" s="100"/>
      <c r="DR18" s="100"/>
      <c r="DS18" s="100"/>
      <c r="DT18" s="105" t="s">
        <v>160</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160</v>
      </c>
      <c r="EE18" s="106">
        <f>IF(EJ7="-",NA(),EJ7)</f>
        <v>57.7</v>
      </c>
      <c r="EF18" s="106">
        <f t="shared" ref="EF18:EI18" si="47">IF(EK7="-",NA(),EK7)</f>
        <v>59.8</v>
      </c>
      <c r="EG18" s="106">
        <f t="shared" si="47"/>
        <v>59.6</v>
      </c>
      <c r="EH18" s="106">
        <f t="shared" si="47"/>
        <v>60.3</v>
      </c>
      <c r="EI18" s="106">
        <f t="shared" si="47"/>
        <v>60.2</v>
      </c>
      <c r="EJ18" s="100"/>
      <c r="EK18" s="100"/>
      <c r="EL18" s="100"/>
      <c r="EM18" s="100"/>
      <c r="EN18" s="105" t="s">
        <v>160</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160</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160</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160</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160</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160</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160</v>
      </c>
      <c r="GY18" s="106">
        <f>IF(OR(NOT($GY$8),HD7="-"),NA(),HD7)</f>
        <v>33.9</v>
      </c>
      <c r="GZ18" s="106">
        <f>IF(OR(NOT($GY$8),HE7="-"),NA(),HE7)</f>
        <v>31.4</v>
      </c>
      <c r="HA18" s="106">
        <f>IF(OR(NOT($GY$8),HF7="-"),NA(),HF7)</f>
        <v>31.3</v>
      </c>
      <c r="HB18" s="106">
        <f>IF(OR(NOT($GY$8),HG7="-"),NA(),HG7)</f>
        <v>30.4</v>
      </c>
      <c r="HC18" s="106">
        <f>IF(OR(NOT($GY$8),HH7="-"),NA(),HH7)</f>
        <v>31.1</v>
      </c>
      <c r="HD18" s="100"/>
      <c r="HE18" s="100"/>
      <c r="HF18" s="100"/>
      <c r="HG18" s="100"/>
      <c r="HH18" s="105" t="s">
        <v>160</v>
      </c>
      <c r="HI18" s="106">
        <f>IF(OR(NOT($HI$8),HN7="-"),NA(),HN7)</f>
        <v>1.8</v>
      </c>
      <c r="HJ18" s="106">
        <f>IF(OR(NOT($HI$8),HO7="-"),NA(),HO7)</f>
        <v>4</v>
      </c>
      <c r="HK18" s="106">
        <f>IF(OR(NOT($HI$8),HP7="-"),NA(),HP7)</f>
        <v>8.4</v>
      </c>
      <c r="HL18" s="106">
        <f>IF(OR(NOT($HI$8),HQ7="-"),NA(),HQ7)</f>
        <v>7.2</v>
      </c>
      <c r="HM18" s="106">
        <f>IF(OR(NOT($HI$8),HR7="-"),NA(),HR7)</f>
        <v>45.8</v>
      </c>
      <c r="HN18" s="100"/>
      <c r="HO18" s="100"/>
      <c r="HP18" s="100"/>
      <c r="HQ18" s="100"/>
      <c r="HR18" s="105" t="s">
        <v>160</v>
      </c>
      <c r="HS18" s="106">
        <f>IF(OR(NOT($HS$8),HX7="-"),NA(),HX7)</f>
        <v>1.7</v>
      </c>
      <c r="HT18" s="106">
        <f>IF(OR(NOT($HS$8),HY7="-"),NA(),HY7)</f>
        <v>0.8</v>
      </c>
      <c r="HU18" s="106">
        <f>IF(OR(NOT($HS$8),HZ7="-"),NA(),HZ7)</f>
        <v>0</v>
      </c>
      <c r="HV18" s="106">
        <f>IF(OR(NOT($HS$8),IA7="-"),NA(),IA7)</f>
        <v>0</v>
      </c>
      <c r="HW18" s="106">
        <f>IF(OR(NOT($HS$8),IB7="-"),NA(),IB7)</f>
        <v>0</v>
      </c>
      <c r="HX18" s="100"/>
      <c r="HY18" s="100"/>
      <c r="HZ18" s="100"/>
      <c r="IA18" s="100"/>
      <c r="IB18" s="105" t="s">
        <v>160</v>
      </c>
      <c r="IC18" s="106">
        <f>IF(OR(NOT($IC$8),IH7="-"),NA(),IH7)</f>
        <v>59.4</v>
      </c>
      <c r="ID18" s="106">
        <f>IF(OR(NOT($IC$8),II7="-"),NA(),II7)</f>
        <v>70.8</v>
      </c>
      <c r="IE18" s="106">
        <f>IF(OR(NOT($IC$8),IJ7="-"),NA(),IJ7)</f>
        <v>73</v>
      </c>
      <c r="IF18" s="106">
        <f>IF(OR(NOT($IC$8),IK7="-"),NA(),IK7)</f>
        <v>76.599999999999994</v>
      </c>
      <c r="IG18" s="106">
        <f>IF(OR(NOT($IC$8),IL7="-"),NA(),IL7)</f>
        <v>80.400000000000006</v>
      </c>
      <c r="IH18" s="100"/>
      <c r="II18" s="100"/>
      <c r="IJ18" s="100"/>
      <c r="IK18" s="100"/>
      <c r="IL18" s="105" t="s">
        <v>160</v>
      </c>
      <c r="IM18" s="106">
        <f>IF(OR(NOT($IM$8),IR7="-"),NA(),IR7)</f>
        <v>83.1</v>
      </c>
      <c r="IN18" s="106">
        <f>IF(OR(NOT($IM$8),IS7="-"),NA(),IS7)</f>
        <v>85.4</v>
      </c>
      <c r="IO18" s="106">
        <f>IF(OR(NOT($IM$8),IT7="-"),NA(),IT7)</f>
        <v>82.1</v>
      </c>
      <c r="IP18" s="106">
        <f>IF(OR(NOT($IM$8),IU7="-"),NA(),IU7)</f>
        <v>81.3</v>
      </c>
      <c r="IQ18" s="106">
        <f>IF(OR(NOT($IM$8),IV7="-"),NA(),IV7)</f>
        <v>47.5</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163</v>
      </c>
      <c r="C20" s="196"/>
      <c r="D20" s="100"/>
    </row>
    <row r="21" spans="1:374">
      <c r="A21" s="97">
        <f t="shared" si="7"/>
        <v>7</v>
      </c>
      <c r="B21" s="196" t="s">
        <v>164</v>
      </c>
      <c r="C21" s="196"/>
      <c r="D21" s="100"/>
    </row>
    <row r="22" spans="1:374">
      <c r="A22" s="97">
        <f t="shared" si="7"/>
        <v>8</v>
      </c>
      <c r="B22" s="196" t="s">
        <v>165</v>
      </c>
      <c r="C22" s="196"/>
      <c r="D22" s="100"/>
      <c r="E22" s="197" t="s">
        <v>166</v>
      </c>
      <c r="F22" s="198"/>
      <c r="G22" s="198"/>
      <c r="H22" s="198"/>
      <c r="I22" s="199"/>
    </row>
    <row r="23" spans="1:374">
      <c r="A23" s="97">
        <f t="shared" si="7"/>
        <v>9</v>
      </c>
      <c r="B23" s="196" t="s">
        <v>167</v>
      </c>
      <c r="C23" s="196"/>
      <c r="D23" s="100"/>
      <c r="E23" s="200"/>
      <c r="F23" s="201"/>
      <c r="G23" s="201"/>
      <c r="H23" s="201"/>
      <c r="I23" s="202"/>
    </row>
    <row r="24" spans="1:374">
      <c r="A24" s="97">
        <f t="shared" si="7"/>
        <v>10</v>
      </c>
      <c r="B24" s="196" t="s">
        <v>168</v>
      </c>
      <c r="C24" s="196"/>
      <c r="D24" s="100"/>
      <c r="E24" s="200"/>
      <c r="F24" s="201"/>
      <c r="G24" s="201"/>
      <c r="H24" s="201"/>
      <c r="I24" s="202"/>
    </row>
    <row r="25" spans="1:374">
      <c r="A25" s="97">
        <f t="shared" si="7"/>
        <v>11</v>
      </c>
      <c r="B25" s="196" t="s">
        <v>169</v>
      </c>
      <c r="C25" s="196"/>
      <c r="D25" s="100"/>
      <c r="E25" s="200"/>
      <c r="F25" s="201"/>
      <c r="G25" s="201"/>
      <c r="H25" s="201"/>
      <c r="I25" s="202"/>
    </row>
    <row r="26" spans="1:374">
      <c r="A26" s="97">
        <f t="shared" si="7"/>
        <v>12</v>
      </c>
      <c r="B26" s="196" t="s">
        <v>170</v>
      </c>
      <c r="C26" s="196"/>
      <c r="D26" s="100"/>
      <c r="E26" s="200"/>
      <c r="F26" s="201"/>
      <c r="G26" s="201"/>
      <c r="H26" s="201"/>
      <c r="I26" s="202"/>
    </row>
    <row r="27" spans="1:374">
      <c r="A27" s="97">
        <f t="shared" si="7"/>
        <v>13</v>
      </c>
      <c r="B27" s="196" t="s">
        <v>171</v>
      </c>
      <c r="C27" s="196"/>
      <c r="D27" s="100"/>
      <c r="E27" s="200"/>
      <c r="F27" s="201"/>
      <c r="G27" s="201"/>
      <c r="H27" s="201"/>
      <c r="I27" s="202"/>
    </row>
    <row r="28" spans="1:374">
      <c r="A28" s="97">
        <f t="shared" si="7"/>
        <v>14</v>
      </c>
      <c r="B28" s="196" t="s">
        <v>172</v>
      </c>
      <c r="C28" s="196"/>
      <c r="D28" s="100"/>
      <c r="E28" s="200"/>
      <c r="F28" s="201"/>
      <c r="G28" s="201"/>
      <c r="H28" s="201"/>
      <c r="I28" s="202"/>
    </row>
    <row r="29" spans="1:374">
      <c r="A29" s="97">
        <f t="shared" si="7"/>
        <v>15</v>
      </c>
      <c r="B29" s="196" t="s">
        <v>173</v>
      </c>
      <c r="C29" s="196"/>
      <c r="D29" s="100"/>
      <c r="E29" s="200"/>
      <c r="F29" s="201"/>
      <c r="G29" s="201"/>
      <c r="H29" s="201"/>
      <c r="I29" s="202"/>
    </row>
    <row r="30" spans="1:374">
      <c r="A30" s="97">
        <f t="shared" si="7"/>
        <v>16</v>
      </c>
      <c r="B30" s="196" t="s">
        <v>174</v>
      </c>
      <c r="C30" s="196"/>
      <c r="D30" s="100"/>
      <c r="E30" s="200"/>
      <c r="F30" s="201"/>
      <c r="G30" s="201"/>
      <c r="H30" s="201"/>
      <c r="I30" s="202"/>
    </row>
    <row r="31" spans="1:374">
      <c r="A31" s="97">
        <f t="shared" si="7"/>
        <v>17</v>
      </c>
      <c r="B31" s="196" t="s">
        <v>175</v>
      </c>
      <c r="C31" s="196"/>
      <c r="D31" s="100"/>
      <c r="E31" s="200"/>
      <c r="F31" s="201"/>
      <c r="G31" s="201"/>
      <c r="H31" s="201"/>
      <c r="I31" s="202"/>
    </row>
    <row r="32" spans="1:374">
      <c r="A32" s="97">
        <f t="shared" si="7"/>
        <v>18</v>
      </c>
      <c r="B32" s="196" t="s">
        <v>176</v>
      </c>
      <c r="C32" s="196"/>
      <c r="D32" s="100"/>
      <c r="E32" s="200"/>
      <c r="F32" s="201"/>
      <c r="G32" s="201"/>
      <c r="H32" s="201"/>
      <c r="I32" s="202"/>
    </row>
    <row r="33" spans="1:9">
      <c r="A33" s="97">
        <f t="shared" si="7"/>
        <v>19</v>
      </c>
      <c r="B33" s="196" t="s">
        <v>177</v>
      </c>
      <c r="C33" s="196"/>
      <c r="D33" s="100"/>
      <c r="E33" s="200"/>
      <c r="F33" s="201"/>
      <c r="G33" s="201"/>
      <c r="H33" s="201"/>
      <c r="I33" s="202"/>
    </row>
    <row r="34" spans="1:9">
      <c r="A34" s="97">
        <f t="shared" si="7"/>
        <v>20</v>
      </c>
      <c r="B34" s="196" t="s">
        <v>178</v>
      </c>
      <c r="C34" s="196"/>
      <c r="D34" s="100"/>
      <c r="E34" s="200"/>
      <c r="F34" s="201"/>
      <c r="G34" s="201"/>
      <c r="H34" s="201"/>
      <c r="I34" s="202"/>
    </row>
    <row r="35" spans="1:9" ht="25.5" customHeight="1">
      <c r="E35" s="203"/>
      <c r="F35" s="204"/>
      <c r="G35" s="204"/>
      <c r="H35" s="204"/>
      <c r="I35" s="205"/>
    </row>
    <row r="36" spans="1:9">
      <c r="A36" t="s">
        <v>179</v>
      </c>
      <c r="B36" t="s">
        <v>180</v>
      </c>
    </row>
    <row r="37" spans="1:9">
      <c r="A37" t="s">
        <v>181</v>
      </c>
      <c r="B37" t="s">
        <v>182</v>
      </c>
    </row>
    <row r="38" spans="1:9">
      <c r="A38" t="s">
        <v>183</v>
      </c>
      <c r="B38" t="s">
        <v>184</v>
      </c>
    </row>
    <row r="39" spans="1:9">
      <c r="A39" t="s">
        <v>185</v>
      </c>
      <c r="B39" t="s">
        <v>186</v>
      </c>
    </row>
    <row r="40" spans="1:9">
      <c r="A40" t="s">
        <v>187</v>
      </c>
      <c r="B40" t="s">
        <v>188</v>
      </c>
    </row>
    <row r="41" spans="1:9">
      <c r="A41" t="s">
        <v>189</v>
      </c>
      <c r="B41" t="s">
        <v>190</v>
      </c>
    </row>
    <row r="42" spans="1:9">
      <c r="A42" t="s">
        <v>191</v>
      </c>
      <c r="B42" t="s">
        <v>192</v>
      </c>
    </row>
    <row r="43" spans="1:9">
      <c r="A43" t="s">
        <v>193</v>
      </c>
      <c r="B43" t="s">
        <v>194</v>
      </c>
    </row>
    <row r="44" spans="1:9">
      <c r="A44" t="s">
        <v>195</v>
      </c>
      <c r="B44" t="s">
        <v>196</v>
      </c>
    </row>
    <row r="45" spans="1:9">
      <c r="A45" t="s">
        <v>197</v>
      </c>
      <c r="B45" t="s">
        <v>198</v>
      </c>
    </row>
    <row r="46" spans="1:9">
      <c r="A46" t="s">
        <v>199</v>
      </c>
      <c r="B46" t="s">
        <v>200</v>
      </c>
    </row>
    <row r="47" spans="1:9">
      <c r="A47" t="s">
        <v>201</v>
      </c>
      <c r="B47" t="s">
        <v>202</v>
      </c>
    </row>
    <row r="48" spans="1:9">
      <c r="A48" t="s">
        <v>203</v>
      </c>
      <c r="B48" t="s">
        <v>204</v>
      </c>
    </row>
    <row r="49" spans="1:2">
      <c r="A49" t="s">
        <v>205</v>
      </c>
      <c r="B49" t="s">
        <v>206</v>
      </c>
    </row>
    <row r="50" spans="1:2">
      <c r="A50" t="s">
        <v>207</v>
      </c>
      <c r="B50" t="s">
        <v>208</v>
      </c>
    </row>
    <row r="51" spans="1:2">
      <c r="A51" t="s">
        <v>209</v>
      </c>
      <c r="B51" t="s">
        <v>210</v>
      </c>
    </row>
    <row r="52" spans="1:2">
      <c r="A52" t="s">
        <v>211</v>
      </c>
      <c r="B52" t="s">
        <v>212</v>
      </c>
    </row>
    <row r="53" spans="1:2">
      <c r="A53" t="s">
        <v>213</v>
      </c>
      <c r="B53" t="s">
        <v>214</v>
      </c>
    </row>
    <row r="54" spans="1:2">
      <c r="A54" t="s">
        <v>215</v>
      </c>
      <c r="B54" t="s">
        <v>216</v>
      </c>
    </row>
    <row r="55" spans="1:2">
      <c r="A55" t="s">
        <v>217</v>
      </c>
      <c r="B55" t="s">
        <v>218</v>
      </c>
    </row>
    <row r="56" spans="1:2">
      <c r="A56" t="s">
        <v>219</v>
      </c>
      <c r="B56" t="s">
        <v>220</v>
      </c>
    </row>
    <row r="57" spans="1:2">
      <c r="A57" t="s">
        <v>221</v>
      </c>
      <c r="B57" t="s">
        <v>222</v>
      </c>
    </row>
    <row r="58" spans="1:2">
      <c r="A58" t="s">
        <v>223</v>
      </c>
      <c r="B58" t="s">
        <v>224</v>
      </c>
    </row>
    <row r="59" spans="1:2">
      <c r="A59" t="s">
        <v>225</v>
      </c>
      <c r="B59" t="s">
        <v>226</v>
      </c>
    </row>
    <row r="60" spans="1:2">
      <c r="A60" t="s">
        <v>227</v>
      </c>
      <c r="B60" t="s">
        <v>228</v>
      </c>
    </row>
    <row r="61" spans="1:2">
      <c r="A61" t="s">
        <v>229</v>
      </c>
      <c r="B61" t="s">
        <v>230</v>
      </c>
    </row>
    <row r="62" spans="1:2">
      <c r="A62" t="s">
        <v>231</v>
      </c>
      <c r="B62" t="s">
        <v>232</v>
      </c>
    </row>
    <row r="63" spans="1:2">
      <c r="A63" t="s">
        <v>233</v>
      </c>
      <c r="B63" t="s">
        <v>234</v>
      </c>
    </row>
    <row r="64" spans="1:2">
      <c r="A64" t="s">
        <v>235</v>
      </c>
      <c r="B64" t="s">
        <v>236</v>
      </c>
    </row>
    <row r="65" spans="1:2">
      <c r="A65" t="s">
        <v>237</v>
      </c>
      <c r="B65" t="s">
        <v>238</v>
      </c>
    </row>
    <row r="66" spans="1:2">
      <c r="A66" t="s">
        <v>239</v>
      </c>
      <c r="B66" t="s">
        <v>240</v>
      </c>
    </row>
    <row r="67" spans="1:2">
      <c r="A67" t="s">
        <v>241</v>
      </c>
      <c r="B67" t="s">
        <v>240</v>
      </c>
    </row>
    <row r="68" spans="1:2">
      <c r="A68" t="s">
        <v>242</v>
      </c>
      <c r="B68" t="s">
        <v>240</v>
      </c>
    </row>
    <row r="69" spans="1:2">
      <c r="A69" t="s">
        <v>243</v>
      </c>
      <c r="B69" t="s">
        <v>240</v>
      </c>
    </row>
    <row r="70" spans="1:2">
      <c r="A70" t="s">
        <v>244</v>
      </c>
      <c r="B70" t="s">
        <v>240</v>
      </c>
    </row>
    <row r="71" spans="1:2">
      <c r="A71" t="s">
        <v>245</v>
      </c>
      <c r="B71" t="s">
        <v>240</v>
      </c>
    </row>
    <row r="72" spans="1:2">
      <c r="A72" t="s">
        <v>246</v>
      </c>
      <c r="B72" t="s">
        <v>240</v>
      </c>
    </row>
    <row r="73" spans="1:2">
      <c r="A73" t="s">
        <v>247</v>
      </c>
      <c r="B73" t="s">
        <v>240</v>
      </c>
    </row>
    <row r="74" spans="1:2">
      <c r="A74" t="s">
        <v>248</v>
      </c>
      <c r="B74" t="s">
        <v>240</v>
      </c>
    </row>
    <row r="75" spans="1:2">
      <c r="A75" t="s">
        <v>249</v>
      </c>
      <c r="B75" t="s">
        <v>240</v>
      </c>
    </row>
    <row r="76" spans="1:2">
      <c r="A76" t="s">
        <v>250</v>
      </c>
      <c r="B76" t="s">
        <v>240</v>
      </c>
    </row>
    <row r="77" spans="1:2">
      <c r="A77" t="s">
        <v>251</v>
      </c>
      <c r="B77" t="s">
        <v>240</v>
      </c>
    </row>
    <row r="78" spans="1:2">
      <c r="A78" t="s">
        <v>252</v>
      </c>
      <c r="B78" t="s">
        <v>240</v>
      </c>
    </row>
    <row r="79" spans="1:2">
      <c r="A79" t="s">
        <v>253</v>
      </c>
      <c r="B79" t="s">
        <v>240</v>
      </c>
    </row>
    <row r="80" spans="1:2">
      <c r="A80" t="s">
        <v>254</v>
      </c>
      <c r="B80" t="s">
        <v>240</v>
      </c>
    </row>
    <row r="81" spans="1:2">
      <c r="A81" t="s">
        <v>255</v>
      </c>
      <c r="B81" t="s">
        <v>240</v>
      </c>
    </row>
    <row r="82" spans="1:2">
      <c r="A82" t="s">
        <v>256</v>
      </c>
      <c r="B82" t="s">
        <v>240</v>
      </c>
    </row>
    <row r="83" spans="1:2">
      <c r="A83" t="s">
        <v>257</v>
      </c>
      <c r="B83" t="s">
        <v>240</v>
      </c>
    </row>
    <row r="84" spans="1:2">
      <c r="A84" t="s">
        <v>258</v>
      </c>
      <c r="B84" t="s">
        <v>240</v>
      </c>
    </row>
    <row r="85" spans="1:2">
      <c r="A85" t="s">
        <v>259</v>
      </c>
      <c r="B85" t="s">
        <v>240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2019-02-07T01:01:06Z</cp:lastPrinted>
  <dcterms:created xsi:type="dcterms:W3CDTF">2018-12-13T02:07:39Z</dcterms:created>
  <dcterms:modified xsi:type="dcterms:W3CDTF">2019-02-07T01:01:10Z</dcterms:modified>
  <cp:category/>
</cp:coreProperties>
</file>