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26_京都府\"/>
    </mc:Choice>
  </mc:AlternateContent>
  <workbookProtection workbookAlgorithmName="SHA-512" workbookHashValue="lgZR245JvUsDt2jlZDfRrYerRVMdnlNaZLDniGedu+L2GcY7XpTukIHjifTTBc1bFkS/lHxl0ME9y/0lBMPOUQ==" workbookSaltValue="kLcD/5zWGgkuIirF6fpIXw=="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T12" i="5" s="1"/>
  <c r="LP8" i="5"/>
  <c r="LG8" i="5"/>
  <c r="LF8" i="5"/>
  <c r="KW8" i="5"/>
  <c r="KW12" i="5" s="1"/>
  <c r="KV8" i="5"/>
  <c r="KU8" i="5"/>
  <c r="KL8" i="5"/>
  <c r="KN12" i="5" s="1"/>
  <c r="KK8" i="5"/>
  <c r="KB8" i="5"/>
  <c r="KA8" i="5"/>
  <c r="JR8" i="5"/>
  <c r="JR12" i="5" s="1"/>
  <c r="JQ8" i="5"/>
  <c r="JH8" i="5"/>
  <c r="JI12" i="5" s="1"/>
  <c r="JG8" i="5"/>
  <c r="IX8" i="5"/>
  <c r="IZ12" i="5" s="1"/>
  <c r="IW8" i="5"/>
  <c r="IV8" i="5"/>
  <c r="IM8" i="5"/>
  <c r="IL8" i="5"/>
  <c r="IC8" i="5"/>
  <c r="IC12" i="5" s="1"/>
  <c r="IB8" i="5"/>
  <c r="HS8" i="5"/>
  <c r="HR8" i="5"/>
  <c r="HI8" i="5"/>
  <c r="HI12" i="5" s="1"/>
  <c r="HH8" i="5"/>
  <c r="GY8" i="5"/>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AP6" i="5"/>
  <c r="AO6" i="5"/>
  <c r="L15" i="4" s="1"/>
  <c r="AN6" i="5"/>
  <c r="AM6" i="5"/>
  <c r="AL6" i="5"/>
  <c r="AK6" i="5"/>
  <c r="N14" i="4" s="1"/>
  <c r="AJ6" i="5"/>
  <c r="AI6" i="5"/>
  <c r="AH6" i="5"/>
  <c r="AG6" i="5"/>
  <c r="F14" i="4" s="1"/>
  <c r="AF6" i="5"/>
  <c r="AE6" i="5"/>
  <c r="AD6" i="5"/>
  <c r="AC6" i="5"/>
  <c r="H13" i="4" s="1"/>
  <c r="AB6" i="5"/>
  <c r="AA6" i="5"/>
  <c r="Z6" i="5"/>
  <c r="Y6" i="5"/>
  <c r="J12" i="4" s="1"/>
  <c r="X6" i="5"/>
  <c r="W6" i="5"/>
  <c r="V6" i="5"/>
  <c r="U6" i="5"/>
  <c r="T6" i="5"/>
  <c r="S6" i="5"/>
  <c r="R6" i="5"/>
  <c r="Q6" i="5"/>
  <c r="B7" i="4" s="1"/>
  <c r="P6" i="5"/>
  <c r="O6" i="5"/>
  <c r="N6" i="5"/>
  <c r="F5" i="4" s="1"/>
  <c r="M6" i="5"/>
  <c r="GN8" i="5" s="1"/>
  <c r="L6" i="5"/>
  <c r="K6" i="5"/>
  <c r="J6" i="5"/>
  <c r="F3" i="4" s="1"/>
  <c r="I6" i="5"/>
  <c r="B3" i="4" s="1"/>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F16" i="4"/>
  <c r="N15" i="4"/>
  <c r="J15" i="4"/>
  <c r="H15" i="4"/>
  <c r="F15" i="4"/>
  <c r="L14" i="4"/>
  <c r="J14" i="4"/>
  <c r="H14" i="4"/>
  <c r="N13" i="4"/>
  <c r="L13" i="4"/>
  <c r="J13" i="4"/>
  <c r="F13" i="4"/>
  <c r="N12" i="4"/>
  <c r="L12" i="4"/>
  <c r="H12" i="4"/>
  <c r="F12" i="4"/>
  <c r="F9" i="4"/>
  <c r="N7" i="4"/>
  <c r="N5" i="4"/>
  <c r="J5" i="4"/>
  <c r="N3" i="4"/>
  <c r="J3" i="4"/>
  <c r="B1" i="4"/>
  <c r="B5" i="4" l="1"/>
  <c r="GD8" i="5"/>
  <c r="GH12" i="5" s="1"/>
  <c r="FJ8" i="5"/>
  <c r="FL12" i="5" s="1"/>
  <c r="GP18" i="5"/>
  <c r="GO18" i="5"/>
  <c r="GR18" i="5"/>
  <c r="GN18" i="5"/>
  <c r="GQ18" i="5"/>
  <c r="GR12" i="5"/>
  <c r="GN12" i="5"/>
  <c r="GQ12" i="5"/>
  <c r="GP12" i="5"/>
  <c r="GO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MD10" i="5"/>
  <c r="KO10" i="5"/>
  <c r="JA10" i="5"/>
  <c r="HL10" i="5"/>
  <c r="FW10" i="5"/>
  <c r="EH10" i="5"/>
  <c r="CS10" i="5"/>
  <c r="BB10" i="5"/>
  <c r="L11" i="4"/>
  <c r="GZ18" i="5"/>
  <c r="HC18" i="5"/>
  <c r="GY18" i="5"/>
  <c r="HB18" i="5"/>
  <c r="HA18" i="5"/>
  <c r="HV18" i="5"/>
  <c r="HU18" i="5"/>
  <c r="HT18" i="5"/>
  <c r="HV12" i="5"/>
  <c r="HW18" i="5"/>
  <c r="HS18" i="5"/>
  <c r="IN18" i="5"/>
  <c r="IQ18" i="5"/>
  <c r="IM18" i="5"/>
  <c r="IP18" i="5"/>
  <c r="IN12" i="5"/>
  <c r="IO18" i="5"/>
  <c r="LI18" i="5"/>
  <c r="LH18" i="5"/>
  <c r="LK18" i="5"/>
  <c r="LG18" i="5"/>
  <c r="LI12" i="5"/>
  <c r="LJ18" i="5"/>
  <c r="LH12" i="5"/>
  <c r="ME18" i="5"/>
  <c r="MA18" i="5"/>
  <c r="MD18" i="5"/>
  <c r="MC18" i="5"/>
  <c r="ME12" i="5"/>
  <c r="MA12" i="5"/>
  <c r="MB18" i="5"/>
  <c r="MD12" i="5"/>
  <c r="B10" i="5"/>
  <c r="F10" i="5"/>
  <c r="GF12" i="5"/>
  <c r="GY12" i="5"/>
  <c r="HC12" i="5"/>
  <c r="HL12" i="5"/>
  <c r="HW12" i="5"/>
  <c r="IG12" i="5"/>
  <c r="IQ12" i="5"/>
  <c r="JV12" i="5"/>
  <c r="LG12" i="5"/>
  <c r="EZ8" i="5"/>
  <c r="FT8" i="5"/>
  <c r="JK18" i="5"/>
  <c r="JJ18" i="5"/>
  <c r="JI18" i="5"/>
  <c r="JK12" i="5"/>
  <c r="JL18" i="5"/>
  <c r="JH18" i="5"/>
  <c r="JJ12" i="5"/>
  <c r="KC18" i="5"/>
  <c r="KF18" i="5"/>
  <c r="KB18" i="5"/>
  <c r="KE18" i="5"/>
  <c r="KC12" i="5"/>
  <c r="KD18" i="5"/>
  <c r="KF12" i="5"/>
  <c r="KB12" i="5"/>
  <c r="C10" i="5"/>
  <c r="GG12" i="5"/>
  <c r="GZ12" i="5"/>
  <c r="HS12" i="5"/>
  <c r="IM12" i="5"/>
  <c r="IY12" i="5"/>
  <c r="JL12" i="5"/>
  <c r="KD12" i="5"/>
  <c r="LJ12" i="5"/>
  <c r="MB12" i="5"/>
  <c r="HM18" i="5"/>
  <c r="HI18" i="5"/>
  <c r="HL18" i="5"/>
  <c r="HK18" i="5"/>
  <c r="HM12" i="5"/>
  <c r="HJ18" i="5"/>
  <c r="IE18" i="5"/>
  <c r="ID18" i="5"/>
  <c r="IG18" i="5"/>
  <c r="IC18" i="5"/>
  <c r="IE12" i="5"/>
  <c r="IF18" i="5"/>
  <c r="KZ18" i="5"/>
  <c r="KY18" i="5"/>
  <c r="KX18" i="5"/>
  <c r="KZ12" i="5"/>
  <c r="LA18" i="5"/>
  <c r="KW18" i="5"/>
  <c r="KY12" i="5"/>
  <c r="LR18" i="5"/>
  <c r="LU18" i="5"/>
  <c r="LQ18" i="5"/>
  <c r="LT18" i="5"/>
  <c r="LR12" i="5"/>
  <c r="LS18" i="5"/>
  <c r="LU12" i="5"/>
  <c r="LQ12" i="5"/>
  <c r="MN18" i="5"/>
  <c r="ML12" i="5"/>
  <c r="MM18" i="5"/>
  <c r="MO12" i="5"/>
  <c r="ML18" i="5"/>
  <c r="MN12" i="5"/>
  <c r="MO18" i="5"/>
  <c r="MK18" i="5"/>
  <c r="MM12" i="5"/>
  <c r="D10" i="5"/>
  <c r="HA12" i="5"/>
  <c r="HJ12" i="5"/>
  <c r="HT12" i="5"/>
  <c r="ID12" i="5"/>
  <c r="IO12" i="5"/>
  <c r="KE12" i="5"/>
  <c r="KX12" i="5"/>
  <c r="LK12" i="5"/>
  <c r="MC12" i="5"/>
  <c r="FK18" i="5"/>
  <c r="FL18" i="5"/>
  <c r="GE18" i="5"/>
  <c r="GH18" i="5"/>
  <c r="JB18" i="5"/>
  <c r="IX18" i="5"/>
  <c r="JA18" i="5"/>
  <c r="IZ18" i="5"/>
  <c r="JB12" i="5"/>
  <c r="IX12" i="5"/>
  <c r="IY18" i="5"/>
  <c r="JA12" i="5"/>
  <c r="JT18" i="5"/>
  <c r="JS18" i="5"/>
  <c r="JV18" i="5"/>
  <c r="JR18" i="5"/>
  <c r="JT12" i="5"/>
  <c r="JU18" i="5"/>
  <c r="JS12" i="5"/>
  <c r="KP18" i="5"/>
  <c r="KL18" i="5"/>
  <c r="KO18" i="5"/>
  <c r="KN18" i="5"/>
  <c r="KP12" i="5"/>
  <c r="KL12" i="5"/>
  <c r="KM18" i="5"/>
  <c r="KO12" i="5"/>
  <c r="HB12" i="5"/>
  <c r="HK12" i="5"/>
  <c r="HU12" i="5"/>
  <c r="IF12" i="5"/>
  <c r="IP12" i="5"/>
  <c r="JH12" i="5"/>
  <c r="JU12" i="5"/>
  <c r="KM12" i="5"/>
  <c r="LA12" i="5"/>
  <c r="LS12" i="5"/>
  <c r="MK12" i="5"/>
  <c r="FM18" i="5" l="1"/>
  <c r="FK12" i="5"/>
  <c r="GE12" i="5"/>
  <c r="GF18" i="5"/>
  <c r="FJ18" i="5"/>
  <c r="GD12" i="5"/>
  <c r="FM12" i="5"/>
  <c r="GD18" i="5"/>
  <c r="GG18" i="5"/>
  <c r="FN18" i="5"/>
  <c r="FN12" i="5"/>
  <c r="FJ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F11" i="4"/>
  <c r="LQ10" i="5"/>
  <c r="KB10" i="5"/>
  <c r="IM10" i="5"/>
  <c r="GY10" i="5"/>
  <c r="FJ10" i="5"/>
  <c r="DU10" i="5"/>
  <c r="CF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H11" i="4"/>
  <c r="LR10" i="5"/>
  <c r="KC10" i="5"/>
  <c r="IN10" i="5"/>
  <c r="GZ10" i="5"/>
  <c r="FK10" i="5"/>
  <c r="DV10" i="5"/>
  <c r="CG10" i="5"/>
  <c r="LH10" i="5"/>
  <c r="JS10" i="5"/>
  <c r="ID10" i="5"/>
  <c r="GO10" i="5"/>
  <c r="FA10" i="5"/>
  <c r="DL10" i="5"/>
  <c r="BV10" i="5"/>
  <c r="FX18" i="5"/>
  <c r="FT18" i="5"/>
  <c r="FW18" i="5"/>
  <c r="FV18" i="5"/>
  <c r="FU18" i="5"/>
  <c r="FV12" i="5"/>
  <c r="FU12" i="5"/>
  <c r="FX12" i="5"/>
  <c r="FT12"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LI10" i="5"/>
  <c r="JT10" i="5"/>
  <c r="IE10" i="5"/>
  <c r="GP10" i="5"/>
  <c r="FB10" i="5"/>
  <c r="DM10" i="5"/>
  <c r="BW10" i="5"/>
  <c r="MM10" i="5"/>
  <c r="KY10" i="5"/>
  <c r="JJ10" i="5"/>
  <c r="HU10" i="5"/>
  <c r="GF10" i="5"/>
  <c r="EQ10" i="5"/>
  <c r="DC10" i="5"/>
  <c r="BL10" i="5"/>
  <c r="J11" i="4"/>
  <c r="FB18" i="5"/>
  <c r="FA18" i="5"/>
  <c r="FD18" i="5"/>
  <c r="EZ18" i="5"/>
  <c r="FC18" i="5"/>
  <c r="FD12" i="5"/>
  <c r="EZ12" i="5"/>
  <c r="FC12" i="5"/>
  <c r="FB12"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N11" i="4"/>
  <c r="LU10" i="5"/>
  <c r="KF10" i="5"/>
  <c r="IQ10" i="5"/>
  <c r="HC10" i="5"/>
  <c r="FN10" i="5"/>
  <c r="DY10" i="5"/>
  <c r="CJ10" i="5"/>
</calcChain>
</file>

<file path=xl/sharedStrings.xml><?xml version="1.0" encoding="utf-8"?>
<sst xmlns="http://schemas.openxmlformats.org/spreadsheetml/2006/main" count="900" uniqueCount="258">
  <si>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</si>
  <si>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</si>
  <si>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</si>
  <si>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</si>
  <si>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</si>
  <si>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</si>
  <si>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</si>
  <si>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</si>
  <si>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利益剰余金なし</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</si>
  <si>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</si>
  <si>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</si>
  <si>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</si>
  <si>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</si>
  <si>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</si>
  <si>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</si>
  <si>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</si>
  <si>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</si>
  <si>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</si>
  <si>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</si>
  <si>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</si>
  <si>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</si>
  <si>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</si>
  <si>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</si>
  <si>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</si>
  <si>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</si>
  <si>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</si>
  <si>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</si>
  <si>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</si>
  <si>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</si>
  <si>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</si>
  <si>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</si>
  <si>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</si>
  <si>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</si>
  <si>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</si>
  <si>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</si>
  <si>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</si>
  <si>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</si>
  <si>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</si>
  <si>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</si>
  <si>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</si>
  <si>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</si>
  <si>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</si>
  <si>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</si>
  <si>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</si>
  <si>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</si>
  <si>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</si>
  <si>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</si>
  <si>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</si>
  <si>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</si>
  <si>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</si>
  <si>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</si>
  <si>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</si>
  <si>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</si>
  <si>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</si>
  <si>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</si>
  <si>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</si>
  <si>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</si>
  <si>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</si>
  <si>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</si>
  <si>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</si>
  <si>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</si>
  <si>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</si>
  <si>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</si>
  <si>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</si>
  <si>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</si>
  <si>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</si>
  <si>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</si>
  <si>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</si>
  <si>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</si>
  <si>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</si>
  <si>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</si>
  <si>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</si>
  <si>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</si>
  <si>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</si>
  <si>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</si>
  <si>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</si>
  <si>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</si>
  <si>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</si>
  <si>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</si>
  <si>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</si>
  <si>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</si>
  <si>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</si>
  <si>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</si>
  <si>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</si>
  <si>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</si>
  <si>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</si>
  <si>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</si>
  <si>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</si>
  <si>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</si>
  <si>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</si>
  <si>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</si>
  <si>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</si>
  <si>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</si>
  <si>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</si>
  <si>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</si>
  <si>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</si>
  <si>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</si>
  <si>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</si>
  <si>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</si>
  <si>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</si>
  <si>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</si>
  <si>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</si>
  <si>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</si>
  <si>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</si>
  <si>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</si>
  <si>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</si>
  <si>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</si>
  <si>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</si>
  <si>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</si>
  <si>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</si>
  <si>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</si>
  <si>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</si>
  <si>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</si>
  <si>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</si>
  <si>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</si>
  <si>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</si>
  <si>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</si>
  <si>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260002</t>
  </si>
  <si>
    <t>46</t>
  </si>
  <si>
    <t>04</t>
  </si>
  <si>
    <t>0</t>
  </si>
  <si>
    <t>000</t>
  </si>
  <si>
    <t>京都府</t>
  </si>
  <si>
    <t>法適用</t>
  </si>
  <si>
    <t>電気事業</t>
  </si>
  <si>
    <t>非設置</t>
  </si>
  <si>
    <t>-</t>
  </si>
  <si>
    <t>平成32年3月31日　大野発電所</t>
  </si>
  <si>
    <t>平成33年12月31日　太鼓山風力発電所</t>
  </si>
  <si>
    <t>無</t>
  </si>
  <si>
    <t>関西電力株式会社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</si>
  <si>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</si>
  <si>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</si>
  <si>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</si>
  <si>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</si>
  <si>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</si>
  <si>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</si>
  <si>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</si>
  <si>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</si>
  <si>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</si>
  <si>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</si>
  <si>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</si>
  <si>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</si>
  <si>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</si>
  <si>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</si>
  <si>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</si>
  <si>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</si>
  <si>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</si>
  <si>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</si>
  <si>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</si>
  <si>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</si>
  <si>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</si>
  <si>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</si>
  <si>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</si>
  <si>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</si>
  <si>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</si>
  <si>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</si>
  <si>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</si>
  <si>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</si>
  <si>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</si>
  <si>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</si>
  <si>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</si>
  <si>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</si>
  <si>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</si>
  <si>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</si>
  <si>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</si>
  <si>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</si>
  <si>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</si>
  <si>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</si>
  <si>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</si>
  <si>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</si>
  <si>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</si>
  <si>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</si>
  <si>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</si>
  <si>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</si>
  <si>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</si>
  <si>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</si>
  <si>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</si>
  <si>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</si>
  <si>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</si>
  <si>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</si>
  <si>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</si>
  <si>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</si>
  <si>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</si>
  <si>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</si>
  <si>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</si>
  <si>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</si>
  <si>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</si>
  <si>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</si>
  <si>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</si>
  <si>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</si>
  <si>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</si>
  <si>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</si>
  <si>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</si>
  <si>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</si>
  <si>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</si>
  <si>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</si>
  <si>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</si>
  <si>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</si>
  <si>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</si>
  <si>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</si>
  <si>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</si>
  <si>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</si>
  <si>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</si>
  <si>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</si>
  <si>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</si>
  <si>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</si>
  <si>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</si>
  <si>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</si>
  <si>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</si>
  <si>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</si>
  <si>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</si>
  <si>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</si>
  <si>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</si>
  <si>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</si>
  <si>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</si>
  <si>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</si>
  <si>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</si>
  <si>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</si>
  <si>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</si>
  <si>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</si>
  <si>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</si>
  <si>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</si>
  <si>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</si>
  <si>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</si>
  <si>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</si>
  <si>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</si>
  <si>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</si>
  <si>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</si>
  <si>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</si>
  <si>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</si>
  <si>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</si>
  <si>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</si>
  <si>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</si>
  <si>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</si>
  <si>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</si>
  <si>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</si>
  <si>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</si>
  <si>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</si>
  <si>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</si>
  <si>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</si>
  <si>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</si>
  <si>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</si>
  <si>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</si>
  <si>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</si>
  <si>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</si>
  <si>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</si>
  <si>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</si>
  <si>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</si>
  <si>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</si>
  <si>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</si>
  <si>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</si>
  <si>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</si>
  <si>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</si>
  <si>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</si>
  <si>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電気事業は、水力発電事業が黒字傾向で推移しているものの、風力発電事業で毎年度赤字を計上しており、事業会計全体では未処理欠損金が発生している状況です。
　水力発電事業は、平成31年度まで関西電力と総括原価方式により基本契約を締結しているため、安定的な経営を見込めるものの、平成32年度以降の運営形態について、京都府のエネルギー施策も踏まえた検討が必要です。
　風力発電事業は、平成33年度に風車の設計耐用年限を迎え、固定価格買取制度に基づく売電契約も終了することから、それまでには事業を廃止する予定です。なお、その後は同サイト内で新たに風力発電事業を行う民間事業者を誘致する方針です。
　今後は、将来の電気事業のあり方を検討し、平成32年度を目途に策定を予定している経営戦略へ検討結果を盛り込む予定です。</t>
    <rPh sb="1" eb="3">
      <t>デンキ</t>
    </rPh>
    <rPh sb="3" eb="5">
      <t>ジギョウ</t>
    </rPh>
    <rPh sb="77" eb="79">
      <t>スイリョク</t>
    </rPh>
    <rPh sb="79" eb="81">
      <t>ハツデン</t>
    </rPh>
    <rPh sb="81" eb="83">
      <t>ジギョウ</t>
    </rPh>
    <rPh sb="85" eb="87">
      <t>ヘイセイ</t>
    </rPh>
    <rPh sb="89" eb="91">
      <t>ネンド</t>
    </rPh>
    <rPh sb="93" eb="95">
      <t>カンサイ</t>
    </rPh>
    <rPh sb="95" eb="97">
      <t>デンリョク</t>
    </rPh>
    <rPh sb="98" eb="100">
      <t>ソウカツ</t>
    </rPh>
    <rPh sb="100" eb="102">
      <t>ゲンカ</t>
    </rPh>
    <rPh sb="102" eb="104">
      <t>ホウシキ</t>
    </rPh>
    <rPh sb="107" eb="109">
      <t>キホン</t>
    </rPh>
    <rPh sb="109" eb="111">
      <t>ケイヤク</t>
    </rPh>
    <rPh sb="112" eb="114">
      <t>テイケツ</t>
    </rPh>
    <rPh sb="121" eb="124">
      <t>アンテイテキ</t>
    </rPh>
    <rPh sb="125" eb="127">
      <t>ケイエイ</t>
    </rPh>
    <rPh sb="128" eb="130">
      <t>ミコ</t>
    </rPh>
    <rPh sb="136" eb="138">
      <t>ヘイセイ</t>
    </rPh>
    <rPh sb="140" eb="142">
      <t>ネンド</t>
    </rPh>
    <rPh sb="142" eb="144">
      <t>イコウ</t>
    </rPh>
    <rPh sb="145" eb="147">
      <t>ウンエイ</t>
    </rPh>
    <rPh sb="147" eb="149">
      <t>ケイタイ</t>
    </rPh>
    <rPh sb="154" eb="157">
      <t>キョウトフ</t>
    </rPh>
    <rPh sb="163" eb="165">
      <t>セサク</t>
    </rPh>
    <rPh sb="166" eb="167">
      <t>フ</t>
    </rPh>
    <rPh sb="170" eb="172">
      <t>ケントウ</t>
    </rPh>
    <rPh sb="173" eb="175">
      <t>ヒツヨウ</t>
    </rPh>
    <rPh sb="180" eb="182">
      <t>フウリョク</t>
    </rPh>
    <rPh sb="182" eb="184">
      <t>ハツデン</t>
    </rPh>
    <rPh sb="184" eb="186">
      <t>ジギョウ</t>
    </rPh>
    <rPh sb="188" eb="190">
      <t>ヘイセイ</t>
    </rPh>
    <rPh sb="192" eb="194">
      <t>ネンド</t>
    </rPh>
    <rPh sb="195" eb="197">
      <t>フウシャ</t>
    </rPh>
    <rPh sb="198" eb="200">
      <t>セッケイ</t>
    </rPh>
    <rPh sb="200" eb="202">
      <t>タイヨウ</t>
    </rPh>
    <rPh sb="202" eb="204">
      <t>ネンゲン</t>
    </rPh>
    <rPh sb="205" eb="206">
      <t>ムカ</t>
    </rPh>
    <rPh sb="208" eb="210">
      <t>コテイ</t>
    </rPh>
    <rPh sb="210" eb="212">
      <t>カカク</t>
    </rPh>
    <rPh sb="212" eb="214">
      <t>カイトリ</t>
    </rPh>
    <rPh sb="214" eb="216">
      <t>セイド</t>
    </rPh>
    <rPh sb="217" eb="218">
      <t>モト</t>
    </rPh>
    <rPh sb="220" eb="222">
      <t>バイデン</t>
    </rPh>
    <rPh sb="222" eb="224">
      <t>ケイヤク</t>
    </rPh>
    <rPh sb="225" eb="227">
      <t>シュウリョウ</t>
    </rPh>
    <rPh sb="240" eb="242">
      <t>ジギョウ</t>
    </rPh>
    <rPh sb="243" eb="245">
      <t>ハイシ</t>
    </rPh>
    <rPh sb="247" eb="249">
      <t>ヨテイ</t>
    </rPh>
    <rPh sb="257" eb="258">
      <t>アト</t>
    </rPh>
    <rPh sb="259" eb="260">
      <t>オナ</t>
    </rPh>
    <rPh sb="263" eb="264">
      <t>ナイ</t>
    </rPh>
    <rPh sb="265" eb="266">
      <t>アラ</t>
    </rPh>
    <rPh sb="268" eb="270">
      <t>フウリョク</t>
    </rPh>
    <rPh sb="270" eb="272">
      <t>ハツデン</t>
    </rPh>
    <rPh sb="272" eb="274">
      <t>ジギョウ</t>
    </rPh>
    <rPh sb="275" eb="276">
      <t>オコナ</t>
    </rPh>
    <rPh sb="277" eb="279">
      <t>ミンカン</t>
    </rPh>
    <rPh sb="279" eb="282">
      <t>ジギョウシャ</t>
    </rPh>
    <rPh sb="283" eb="285">
      <t>ユウチ</t>
    </rPh>
    <rPh sb="287" eb="289">
      <t>ホウシン</t>
    </rPh>
    <rPh sb="294" eb="296">
      <t>コンゴ</t>
    </rPh>
    <rPh sb="298" eb="300">
      <t>ショウライ</t>
    </rPh>
    <rPh sb="301" eb="303">
      <t>デンキ</t>
    </rPh>
    <rPh sb="303" eb="305">
      <t>ジギョウ</t>
    </rPh>
    <rPh sb="308" eb="309">
      <t>カタ</t>
    </rPh>
    <rPh sb="310" eb="312">
      <t>ケントウ</t>
    </rPh>
    <rPh sb="314" eb="316">
      <t>ヘイセイ</t>
    </rPh>
    <rPh sb="321" eb="323">
      <t>メド</t>
    </rPh>
    <rPh sb="324" eb="326">
      <t>サクテイ</t>
    </rPh>
    <rPh sb="327" eb="329">
      <t>ヨテイ</t>
    </rPh>
    <rPh sb="338" eb="340">
      <t>ケントウ</t>
    </rPh>
    <rPh sb="340" eb="342">
      <t>ケッカ</t>
    </rPh>
    <rPh sb="343" eb="344">
      <t>モ</t>
    </rPh>
    <rPh sb="345" eb="346">
      <t>コ</t>
    </rPh>
    <rPh sb="347" eb="349">
      <t>ヨテイ</t>
    </rPh>
    <phoneticPr fontId="9"/>
  </si>
  <si>
    <t>　①経常収支比率は100％を上回っているものの、②営業収支比率は、100％を下回っており、営業収益で営業費用を賄えない傾向にあります。また、両指標とも全国平均を下回り続けています。
　平成27年度は、風力発電事業において、３基の風車撤去に係る費用を計上したこと等により比率が低下しましたが、平成28年度以降は100％近くの水準に回復しています。
　発電型式別の収支（電気事業会計では、水力発電事業及び風力発電事業を運営しており、各事業で運営方針等を決定していることから、水力発電事業及び風力発電事業の２つを報告セグメントとしています。）では、水力発電事業が黒字傾向で推移しているものの、風力発電事業で毎年度赤字を計上していることから、電気事業会計全体では未処理欠損金が発生している状況です。
　③流動比率は、100％を大きく上回る水準で推移しており、平成29年度は全国平均を上回っていることから、短期的な債務の支払能力に問題はありません。
　④供給原価は、全国平均を上回る傾向が続いていますので、維持管理費の削減等の経営改善に向けた取組が必要です。
　なお、平成27年度は、風力発電事業において３基の風車撤去に係る費用を計上したこと等により費用が増加したため、全国平均を大きく上回る結果となりました。
　⑤EBITDAは、全国平均を大きく下回っており、その差も拡大傾向にあります。これは、本府の電気事業の経営規模が小さいためです（最大出力合計:13.3千kW⇔全国平均:88.2千kW）。
　特に下回っている平成27年度は、３基の風車撤去等により費用が増加したためです。</t>
    <rPh sb="2" eb="4">
      <t>ケイジョウ</t>
    </rPh>
    <rPh sb="4" eb="6">
      <t>シュウシ</t>
    </rPh>
    <rPh sb="6" eb="8">
      <t>ヒリツ</t>
    </rPh>
    <rPh sb="14" eb="16">
      <t>ウワマワ</t>
    </rPh>
    <rPh sb="25" eb="27">
      <t>エイギョウ</t>
    </rPh>
    <rPh sb="27" eb="29">
      <t>シュウシ</t>
    </rPh>
    <rPh sb="29" eb="31">
      <t>ヒリツ</t>
    </rPh>
    <rPh sb="38" eb="40">
      <t>シタマワ</t>
    </rPh>
    <rPh sb="45" eb="47">
      <t>エイギョウ</t>
    </rPh>
    <rPh sb="47" eb="49">
      <t>シュウエキ</t>
    </rPh>
    <rPh sb="50" eb="52">
      <t>エイギョウ</t>
    </rPh>
    <rPh sb="52" eb="54">
      <t>ヒヨウ</t>
    </rPh>
    <rPh sb="55" eb="56">
      <t>マカナ</t>
    </rPh>
    <rPh sb="59" eb="61">
      <t>ケイコウ</t>
    </rPh>
    <rPh sb="70" eb="71">
      <t>リョウ</t>
    </rPh>
    <rPh sb="71" eb="73">
      <t>シヒョウ</t>
    </rPh>
    <rPh sb="75" eb="77">
      <t>ゼンコク</t>
    </rPh>
    <rPh sb="77" eb="79">
      <t>ヘイキン</t>
    </rPh>
    <rPh sb="80" eb="82">
      <t>シタマワ</t>
    </rPh>
    <rPh sb="83" eb="84">
      <t>ツヅ</t>
    </rPh>
    <rPh sb="92" eb="94">
      <t>ヘイセイ</t>
    </rPh>
    <rPh sb="96" eb="98">
      <t>ネンド</t>
    </rPh>
    <rPh sb="100" eb="102">
      <t>フウリョク</t>
    </rPh>
    <rPh sb="102" eb="104">
      <t>ハツデン</t>
    </rPh>
    <rPh sb="104" eb="106">
      <t>ジギョウ</t>
    </rPh>
    <rPh sb="112" eb="113">
      <t>キ</t>
    </rPh>
    <rPh sb="114" eb="116">
      <t>フウシャ</t>
    </rPh>
    <rPh sb="116" eb="118">
      <t>テッキョ</t>
    </rPh>
    <rPh sb="119" eb="120">
      <t>カカ</t>
    </rPh>
    <rPh sb="121" eb="123">
      <t>ヒヨウ</t>
    </rPh>
    <rPh sb="124" eb="126">
      <t>ケイジョウ</t>
    </rPh>
    <rPh sb="130" eb="131">
      <t>ナド</t>
    </rPh>
    <rPh sb="134" eb="136">
      <t>ヒリツ</t>
    </rPh>
    <rPh sb="137" eb="139">
      <t>テイカ</t>
    </rPh>
    <rPh sb="145" eb="147">
      <t>ヘイセイ</t>
    </rPh>
    <rPh sb="149" eb="151">
      <t>ネンド</t>
    </rPh>
    <rPh sb="151" eb="153">
      <t>イコウ</t>
    </rPh>
    <rPh sb="158" eb="159">
      <t>チカ</t>
    </rPh>
    <rPh sb="161" eb="163">
      <t>スイジュン</t>
    </rPh>
    <rPh sb="164" eb="166">
      <t>カイフク</t>
    </rPh>
    <rPh sb="176" eb="178">
      <t>ケイシキ</t>
    </rPh>
    <rPh sb="349" eb="351">
      <t>リュウドウ</t>
    </rPh>
    <rPh sb="351" eb="353">
      <t>ヒリツ</t>
    </rPh>
    <rPh sb="360" eb="361">
      <t>オオ</t>
    </rPh>
    <rPh sb="363" eb="365">
      <t>ウワマワ</t>
    </rPh>
    <rPh sb="366" eb="368">
      <t>スイジュン</t>
    </rPh>
    <rPh sb="369" eb="371">
      <t>スイイ</t>
    </rPh>
    <rPh sb="376" eb="378">
      <t>ヘイセイ</t>
    </rPh>
    <rPh sb="380" eb="382">
      <t>ネンド</t>
    </rPh>
    <rPh sb="388" eb="389">
      <t>ウエ</t>
    </rPh>
    <rPh sb="399" eb="402">
      <t>タンキテキ</t>
    </rPh>
    <rPh sb="403" eb="405">
      <t>サイム</t>
    </rPh>
    <rPh sb="406" eb="408">
      <t>シハライ</t>
    </rPh>
    <rPh sb="408" eb="410">
      <t>ノウリョク</t>
    </rPh>
    <rPh sb="411" eb="413">
      <t>モンダイ</t>
    </rPh>
    <rPh sb="431" eb="433">
      <t>ゼンコク</t>
    </rPh>
    <rPh sb="433" eb="435">
      <t>ヘイキン</t>
    </rPh>
    <rPh sb="436" eb="438">
      <t>ウワマワ</t>
    </rPh>
    <rPh sb="439" eb="441">
      <t>ケイコウ</t>
    </rPh>
    <rPh sb="442" eb="443">
      <t>ツヅ</t>
    </rPh>
    <rPh sb="451" eb="453">
      <t>イジ</t>
    </rPh>
    <rPh sb="453" eb="456">
      <t>カンリヒ</t>
    </rPh>
    <rPh sb="457" eb="459">
      <t>サクゲン</t>
    </rPh>
    <rPh sb="459" eb="460">
      <t>トウ</t>
    </rPh>
    <rPh sb="461" eb="463">
      <t>ケイエイ</t>
    </rPh>
    <rPh sb="463" eb="465">
      <t>カイゼン</t>
    </rPh>
    <rPh sb="466" eb="467">
      <t>ム</t>
    </rPh>
    <rPh sb="469" eb="471">
      <t>トリクミ</t>
    </rPh>
    <rPh sb="472" eb="474">
      <t>ヒツヨウ</t>
    </rPh>
    <rPh sb="533" eb="535">
      <t>ゼンコク</t>
    </rPh>
    <rPh sb="535" eb="537">
      <t>ヘイキン</t>
    </rPh>
    <rPh sb="538" eb="539">
      <t>オオ</t>
    </rPh>
    <rPh sb="541" eb="543">
      <t>ウワマワ</t>
    </rPh>
    <rPh sb="544" eb="546">
      <t>ケッカ</t>
    </rPh>
    <rPh sb="565" eb="567">
      <t>ゼンコク</t>
    </rPh>
    <rPh sb="567" eb="569">
      <t>ヘイキン</t>
    </rPh>
    <rPh sb="570" eb="571">
      <t>オオ</t>
    </rPh>
    <rPh sb="573" eb="575">
      <t>シタマワ</t>
    </rPh>
    <rPh sb="582" eb="583">
      <t>サ</t>
    </rPh>
    <rPh sb="584" eb="586">
      <t>カクダイ</t>
    </rPh>
    <rPh sb="586" eb="588">
      <t>ケイコウ</t>
    </rPh>
    <rPh sb="598" eb="599">
      <t>ホン</t>
    </rPh>
    <rPh sb="599" eb="600">
      <t>フ</t>
    </rPh>
    <rPh sb="601" eb="603">
      <t>デンキ</t>
    </rPh>
    <rPh sb="603" eb="605">
      <t>ジギョウ</t>
    </rPh>
    <rPh sb="606" eb="608">
      <t>ケイエイ</t>
    </rPh>
    <rPh sb="608" eb="610">
      <t>キボ</t>
    </rPh>
    <rPh sb="611" eb="612">
      <t>チイ</t>
    </rPh>
    <rPh sb="619" eb="621">
      <t>サイダイ</t>
    </rPh>
    <rPh sb="621" eb="623">
      <t>シュツリョク</t>
    </rPh>
    <rPh sb="623" eb="625">
      <t>ゴウケイ</t>
    </rPh>
    <rPh sb="630" eb="631">
      <t>セン</t>
    </rPh>
    <rPh sb="634" eb="636">
      <t>ゼンコク</t>
    </rPh>
    <rPh sb="636" eb="638">
      <t>ヘイキン</t>
    </rPh>
    <rPh sb="643" eb="644">
      <t>セン</t>
    </rPh>
    <rPh sb="650" eb="651">
      <t>トク</t>
    </rPh>
    <rPh sb="652" eb="654">
      <t>シタマワ</t>
    </rPh>
    <rPh sb="662" eb="664">
      <t>ネンド</t>
    </rPh>
    <rPh sb="667" eb="668">
      <t>キ</t>
    </rPh>
    <rPh sb="677" eb="679">
      <t>ヒヨウ</t>
    </rPh>
    <rPh sb="680" eb="682">
      <t>ゾウカ</t>
    </rPh>
    <phoneticPr fontId="9"/>
  </si>
  <si>
    <t>○　水力発電
　①設備利用率は、概ね全国平均並みで推移しています。
　平成28年度は、供給電力量が目標電力量を上回ったため、上昇しましたが、平成29年度は、改良工事に伴う発電停止(約２箇月間)により低下しました。
　②修繕費比率は、概ね全国平均を下回っています。
　平成26年度は、屋外GIS開閉装置修繕工事により修繕費が増加したため、大きく上昇し、全国平均を上回っています。
　③企業債残高対料金収入比率は、全国平均を大きく下回っており、企業債償還が経営を圧迫していません。
　④有形固定資産減価償却率は、資産の健全性を保つため、計画的に施設更新を行っており、全国平均と同程度の水準となっています。
　⑤FIT収入割合はゼロとなっています。水力発電事業では、関西電力株式会社との長期基本契約に基づき、総括原価により売電単価を設定し、売電しているためです。
○　風力発電
　①設備利用率は、全国平均を上回っています。
　平成25年度は、風車落下事故により長期間発電停止したため、大幅に低下していますが、平成27～29年度は、安定的な運転継続により10％台に回復しています。
　②修繕費比率は、全国平均を上回っています。
　平成25年度以降、風車３基の稼働停止及び撤去により低下していましたが、平成29年度は落雷被害修繕工事により修繕費が増加したためです。
　③企業債残高対料金収入比率は、平成28年度をもって企業債の償還が完了したことで０になっています。
　平成25年度は、風車落下事故により長期間発電停止し、料金収入が減少したため、大幅に上昇しています。
　④有形固定資産減価償却率は、全国平均を上回って推移しています。これは、太鼓山風力発電所の風車の法定耐用年数が近づいているためです（平成31年度）。平成26年度以降に上昇しているのは、公営企業の会計制度見直しによるものです。
　⑤FIT収入割合は100％です。風力発電事業では、発電電力の全量を固定価格買取制度に基づき関西電力株式会社へ売電しています。
　なお、風力発電事業（太鼓山風力発電所）は、FIT適用終了（H33）までに事業廃止の予定です。</t>
    <rPh sb="2" eb="4">
      <t>スイリョク</t>
    </rPh>
    <rPh sb="4" eb="6">
      <t>ハツデン</t>
    </rPh>
    <rPh sb="9" eb="11">
      <t>セツビ</t>
    </rPh>
    <rPh sb="11" eb="14">
      <t>リヨウリツ</t>
    </rPh>
    <rPh sb="16" eb="17">
      <t>オオム</t>
    </rPh>
    <rPh sb="18" eb="20">
      <t>ゼンコク</t>
    </rPh>
    <rPh sb="20" eb="22">
      <t>ヘイキン</t>
    </rPh>
    <rPh sb="22" eb="23">
      <t>ナ</t>
    </rPh>
    <rPh sb="25" eb="27">
      <t>スイイ</t>
    </rPh>
    <rPh sb="35" eb="37">
      <t>ヘイセイ</t>
    </rPh>
    <rPh sb="39" eb="41">
      <t>ネンド</t>
    </rPh>
    <rPh sb="43" eb="45">
      <t>キョウキュウ</t>
    </rPh>
    <rPh sb="45" eb="48">
      <t>デンリョクリョウ</t>
    </rPh>
    <rPh sb="49" eb="51">
      <t>モクヒョウ</t>
    </rPh>
    <rPh sb="51" eb="54">
      <t>デンリョクリョウ</t>
    </rPh>
    <rPh sb="55" eb="57">
      <t>ウワマワ</t>
    </rPh>
    <rPh sb="62" eb="64">
      <t>ジョウショウ</t>
    </rPh>
    <rPh sb="78" eb="80">
      <t>カイリョウ</t>
    </rPh>
    <rPh sb="80" eb="82">
      <t>コウジ</t>
    </rPh>
    <rPh sb="90" eb="91">
      <t>ヤク</t>
    </rPh>
    <rPh sb="92" eb="95">
      <t>カゲツカン</t>
    </rPh>
    <rPh sb="109" eb="112">
      <t>シュウゼンヒ</t>
    </rPh>
    <rPh sb="112" eb="114">
      <t>ヒリツ</t>
    </rPh>
    <rPh sb="116" eb="117">
      <t>オオム</t>
    </rPh>
    <rPh sb="118" eb="120">
      <t>ゼンコク</t>
    </rPh>
    <rPh sb="120" eb="122">
      <t>ヘイキン</t>
    </rPh>
    <rPh sb="123" eb="125">
      <t>シタマワ</t>
    </rPh>
    <rPh sb="133" eb="135">
      <t>ヘイセイ</t>
    </rPh>
    <rPh sb="137" eb="139">
      <t>ネンド</t>
    </rPh>
    <rPh sb="141" eb="143">
      <t>ヤガイ</t>
    </rPh>
    <rPh sb="146" eb="148">
      <t>カイヘイ</t>
    </rPh>
    <rPh sb="148" eb="150">
      <t>ソウチ</t>
    </rPh>
    <rPh sb="150" eb="152">
      <t>シュウゼン</t>
    </rPh>
    <rPh sb="152" eb="154">
      <t>コウジ</t>
    </rPh>
    <rPh sb="157" eb="160">
      <t>シュウゼンヒ</t>
    </rPh>
    <rPh sb="161" eb="163">
      <t>ゾウカ</t>
    </rPh>
    <rPh sb="168" eb="169">
      <t>オオ</t>
    </rPh>
    <rPh sb="171" eb="173">
      <t>ジョウショウ</t>
    </rPh>
    <rPh sb="175" eb="177">
      <t>ゼンコク</t>
    </rPh>
    <rPh sb="177" eb="179">
      <t>ヘイキン</t>
    </rPh>
    <rPh sb="180" eb="182">
      <t>ウワマワ</t>
    </rPh>
    <rPh sb="191" eb="194">
      <t>キギョウサイ</t>
    </rPh>
    <rPh sb="194" eb="196">
      <t>ザンダカ</t>
    </rPh>
    <rPh sb="196" eb="197">
      <t>タイ</t>
    </rPh>
    <rPh sb="197" eb="199">
      <t>リョウキン</t>
    </rPh>
    <rPh sb="199" eb="201">
      <t>シュウニュウ</t>
    </rPh>
    <rPh sb="201" eb="203">
      <t>ヒリツ</t>
    </rPh>
    <rPh sb="205" eb="207">
      <t>ゼンコク</t>
    </rPh>
    <rPh sb="207" eb="209">
      <t>ヘイキン</t>
    </rPh>
    <rPh sb="210" eb="211">
      <t>オオ</t>
    </rPh>
    <rPh sb="213" eb="215">
      <t>シタマワ</t>
    </rPh>
    <rPh sb="220" eb="223">
      <t>キギョウサイ</t>
    </rPh>
    <rPh sb="223" eb="225">
      <t>ショウカン</t>
    </rPh>
    <rPh sb="226" eb="228">
      <t>ケイエイ</t>
    </rPh>
    <rPh sb="229" eb="231">
      <t>アッパク</t>
    </rPh>
    <rPh sb="254" eb="256">
      <t>シサン</t>
    </rPh>
    <rPh sb="257" eb="260">
      <t>ケンゼンセイ</t>
    </rPh>
    <rPh sb="261" eb="262">
      <t>タモ</t>
    </rPh>
    <rPh sb="266" eb="269">
      <t>ケイカクテキ</t>
    </rPh>
    <rPh sb="270" eb="272">
      <t>シセツ</t>
    </rPh>
    <rPh sb="272" eb="274">
      <t>コウシン</t>
    </rPh>
    <rPh sb="275" eb="276">
      <t>オコナ</t>
    </rPh>
    <rPh sb="321" eb="323">
      <t>スイリョク</t>
    </rPh>
    <rPh sb="323" eb="325">
      <t>ハツデン</t>
    </rPh>
    <rPh sb="325" eb="327">
      <t>ジギョウ</t>
    </rPh>
    <rPh sb="330" eb="332">
      <t>カンサイ</t>
    </rPh>
    <rPh sb="332" eb="334">
      <t>デンリョク</t>
    </rPh>
    <rPh sb="334" eb="338">
      <t>カブシキガイシャ</t>
    </rPh>
    <rPh sb="340" eb="342">
      <t>チョウキ</t>
    </rPh>
    <rPh sb="342" eb="344">
      <t>キホン</t>
    </rPh>
    <rPh sb="344" eb="346">
      <t>ケイヤク</t>
    </rPh>
    <rPh sb="347" eb="348">
      <t>モト</t>
    </rPh>
    <rPh sb="351" eb="353">
      <t>ソウカツ</t>
    </rPh>
    <rPh sb="353" eb="355">
      <t>ゲンカ</t>
    </rPh>
    <rPh sb="358" eb="360">
      <t>バイデン</t>
    </rPh>
    <rPh sb="360" eb="362">
      <t>タンカ</t>
    </rPh>
    <rPh sb="363" eb="365">
      <t>セッテイ</t>
    </rPh>
    <rPh sb="367" eb="369">
      <t>バイデン</t>
    </rPh>
    <rPh sb="382" eb="384">
      <t>フウリョク</t>
    </rPh>
    <rPh sb="384" eb="386">
      <t>ハツデン</t>
    </rPh>
    <rPh sb="411" eb="413">
      <t>ヘイセイ</t>
    </rPh>
    <rPh sb="415" eb="417">
      <t>ネンド</t>
    </rPh>
    <rPh sb="443" eb="445">
      <t>テイカ</t>
    </rPh>
    <rPh sb="452" eb="454">
      <t>ヘイセイ</t>
    </rPh>
    <rPh sb="459" eb="461">
      <t>ネンド</t>
    </rPh>
    <rPh sb="463" eb="466">
      <t>アンテイテキ</t>
    </rPh>
    <rPh sb="467" eb="469">
      <t>ウンテン</t>
    </rPh>
    <rPh sb="469" eb="471">
      <t>ケイゾク</t>
    </rPh>
    <rPh sb="477" eb="478">
      <t>ダイ</t>
    </rPh>
    <rPh sb="479" eb="481">
      <t>カイフク</t>
    </rPh>
    <rPh sb="512" eb="514">
      <t>ヘイセイ</t>
    </rPh>
    <rPh sb="516" eb="518">
      <t>ネンド</t>
    </rPh>
    <rPh sb="518" eb="520">
      <t>イコウ</t>
    </rPh>
    <rPh sb="526" eb="528">
      <t>カドウ</t>
    </rPh>
    <rPh sb="528" eb="530">
      <t>テイシ</t>
    </rPh>
    <rPh sb="530" eb="531">
      <t>オヨ</t>
    </rPh>
    <rPh sb="547" eb="549">
      <t>ヘイセイ</t>
    </rPh>
    <rPh sb="551" eb="553">
      <t>ネンド</t>
    </rPh>
    <rPh sb="554" eb="556">
      <t>ラクライ</t>
    </rPh>
    <rPh sb="556" eb="558">
      <t>ヒガイ</t>
    </rPh>
    <rPh sb="558" eb="560">
      <t>シュウゼン</t>
    </rPh>
    <rPh sb="560" eb="562">
      <t>コウジ</t>
    </rPh>
    <rPh sb="595" eb="597">
      <t>ヘイセイ</t>
    </rPh>
    <rPh sb="599" eb="601">
      <t>ネンド</t>
    </rPh>
    <rPh sb="605" eb="608">
      <t>キギョウサイ</t>
    </rPh>
    <rPh sb="609" eb="611">
      <t>ショウカン</t>
    </rPh>
    <rPh sb="612" eb="614">
      <t>カンリョウ</t>
    </rPh>
    <rPh sb="630" eb="632">
      <t>ヘイセイ</t>
    </rPh>
    <rPh sb="634" eb="636">
      <t>ネンド</t>
    </rPh>
    <rPh sb="638" eb="640">
      <t>フウシャ</t>
    </rPh>
    <rPh sb="640" eb="642">
      <t>ラッカ</t>
    </rPh>
    <rPh sb="642" eb="644">
      <t>ジコ</t>
    </rPh>
    <rPh sb="647" eb="650">
      <t>チョウキカン</t>
    </rPh>
    <rPh sb="650" eb="652">
      <t>ハツデン</t>
    </rPh>
    <rPh sb="652" eb="654">
      <t>テイシ</t>
    </rPh>
    <rPh sb="656" eb="658">
      <t>リョウキン</t>
    </rPh>
    <rPh sb="658" eb="660">
      <t>シュウニュウ</t>
    </rPh>
    <rPh sb="661" eb="663">
      <t>ゲンショウ</t>
    </rPh>
    <rPh sb="668" eb="670">
      <t>オオハバ</t>
    </rPh>
    <rPh sb="671" eb="673">
      <t>ジョウショウ</t>
    </rPh>
    <rPh sb="700" eb="702">
      <t>ウワマワ</t>
    </rPh>
    <rPh sb="704" eb="706">
      <t>スイイ</t>
    </rPh>
    <rPh sb="716" eb="719">
      <t>タイコヤマ</t>
    </rPh>
    <rPh sb="719" eb="721">
      <t>フウリョク</t>
    </rPh>
    <rPh sb="721" eb="724">
      <t>ハツデンショ</t>
    </rPh>
    <rPh sb="725" eb="727">
      <t>フウシャ</t>
    </rPh>
    <rPh sb="728" eb="730">
      <t>ホウテイ</t>
    </rPh>
    <rPh sb="730" eb="732">
      <t>タイヨウ</t>
    </rPh>
    <rPh sb="732" eb="734">
      <t>ネンスウ</t>
    </rPh>
    <rPh sb="735" eb="736">
      <t>チカ</t>
    </rPh>
    <rPh sb="746" eb="748">
      <t>ヘイセイ</t>
    </rPh>
    <rPh sb="750" eb="752">
      <t>ネンド</t>
    </rPh>
    <rPh sb="760" eb="762">
      <t>イコウ</t>
    </rPh>
    <rPh sb="814" eb="816">
      <t>ジギョウ</t>
    </rPh>
    <rPh sb="819" eb="821">
      <t>ハツデン</t>
    </rPh>
    <rPh sb="821" eb="823">
      <t>デンリョク</t>
    </rPh>
    <rPh sb="824" eb="826">
      <t>ゼンリョウ</t>
    </rPh>
    <rPh sb="827" eb="829">
      <t>コテイ</t>
    </rPh>
    <rPh sb="829" eb="831">
      <t>カカク</t>
    </rPh>
    <rPh sb="831" eb="833">
      <t>カイトリ</t>
    </rPh>
    <rPh sb="833" eb="835">
      <t>セイド</t>
    </rPh>
    <rPh sb="836" eb="837">
      <t>モト</t>
    </rPh>
    <rPh sb="839" eb="841">
      <t>カンサイ</t>
    </rPh>
    <rPh sb="841" eb="843">
      <t>デンリョク</t>
    </rPh>
    <rPh sb="843" eb="847">
      <t>カブシキガイシャ</t>
    </rPh>
    <rPh sb="848" eb="850">
      <t>バイデン</t>
    </rPh>
    <rPh sb="861" eb="863">
      <t>フウリョク</t>
    </rPh>
    <rPh sb="863" eb="865">
      <t>ハツデン</t>
    </rPh>
    <rPh sb="865" eb="867">
      <t>ジギョウ</t>
    </rPh>
    <rPh sb="868" eb="871">
      <t>タイコヤマ</t>
    </rPh>
    <rPh sb="871" eb="873">
      <t>フウリョク</t>
    </rPh>
    <rPh sb="873" eb="876">
      <t>ハツデンショ</t>
    </rPh>
    <rPh sb="882" eb="884">
      <t>テキヨウ</t>
    </rPh>
    <rPh sb="894" eb="896">
      <t>ジギョウ</t>
    </rPh>
    <rPh sb="896" eb="898">
      <t>ハイシ</t>
    </rPh>
    <rPh sb="899" eb="901">
      <t>ヨテイ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</si>
</sst>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20" fillId="2" borderId="13" xfId="2" applyFont="1" applyFill="1" applyBorder="1" applyAlignment="1">
      <alignment horizontal="left" vertical="center" shrinkToFit="1"/>
    </xf>
    <xf numFmtId="0" fontId="20" fillId="2" borderId="14" xfId="2" applyFont="1" applyFill="1" applyBorder="1" applyAlignment="1">
      <alignment horizontal="left" vertical="center" shrinkToFit="1"/>
    </xf>
    <xf numFmtId="0" fontId="20"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20" fillId="2" borderId="16" xfId="2" applyFont="1" applyFill="1" applyBorder="1" applyAlignment="1">
      <alignment horizontal="left" vertical="center" shrinkToFit="1"/>
    </xf>
    <xf numFmtId="0" fontId="20" fillId="2" borderId="0" xfId="2" applyFont="1" applyFill="1" applyBorder="1" applyAlignment="1">
      <alignment horizontal="left" vertical="center" shrinkToFit="1"/>
    </xf>
    <xf numFmtId="0" fontId="20"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91.4</c:v>
                </c:pt>
                <c:pt idx="1">
                  <c:v>103.3</c:v>
                </c:pt>
                <c:pt idx="2">
                  <c:v>79</c:v>
                </c:pt>
                <c:pt idx="3">
                  <c:v>105</c:v>
                </c:pt>
                <c:pt idx="4">
                  <c:v>102.7</c:v>
                </c:pt>
              </c:numCache>
            </c:numRef>
          </c:val>
          <c:extLst xmlns:c16r2="http://schemas.microsoft.com/office/drawing/2015/06/chart">
            <c:ext xmlns:c16="http://schemas.microsoft.com/office/drawing/2014/chart" uri="{C3380CC4-5D6E-409C-BE32-E72D297353CC}">
              <c16:uniqueId val="{00000000-1361-4DA5-9B91-9AF09588DFC9}"/>
            </c:ext>
          </c:extLst>
        </c:ser>
        <c:dLbls>
          <c:showLegendKey val="0"/>
          <c:showVal val="0"/>
          <c:showCatName val="0"/>
          <c:showSerName val="0"/>
          <c:showPercent val="0"/>
          <c:showBubbleSize val="0"/>
        </c:dLbls>
        <c:gapWidth val="180"/>
        <c:overlap val="-90"/>
        <c:axId val="442198368"/>
        <c:axId val="44219876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1361-4DA5-9B91-9AF09588DFC9}"/>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361-4DA5-9B91-9AF09588DFC9}"/>
            </c:ext>
          </c:extLst>
        </c:ser>
        <c:dLbls>
          <c:showLegendKey val="0"/>
          <c:showVal val="0"/>
          <c:showCatName val="0"/>
          <c:showSerName val="0"/>
          <c:showPercent val="0"/>
          <c:showBubbleSize val="0"/>
        </c:dLbls>
        <c:marker val="1"/>
        <c:smooth val="0"/>
        <c:axId val="442198368"/>
        <c:axId val="442198760"/>
      </c:lineChart>
      <c:catAx>
        <c:axId val="442198368"/>
        <c:scaling>
          <c:orientation val="minMax"/>
        </c:scaling>
        <c:delete val="0"/>
        <c:axPos val="b"/>
        <c:numFmt formatCode="ge" sourceLinked="1"/>
        <c:majorTickMark val="none"/>
        <c:minorTickMark val="none"/>
        <c:tickLblPos val="none"/>
        <c:crossAx val="442198760"/>
        <c:crosses val="autoZero"/>
        <c:auto val="0"/>
        <c:lblAlgn val="ctr"/>
        <c:lblOffset val="100"/>
        <c:noMultiLvlLbl val="1"/>
      </c:catAx>
      <c:valAx>
        <c:axId val="442198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1983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1.1000000000000001</c:v>
                </c:pt>
                <c:pt idx="1">
                  <c:v>11.3</c:v>
                </c:pt>
                <c:pt idx="2">
                  <c:v>10.8</c:v>
                </c:pt>
                <c:pt idx="3">
                  <c:v>10.5</c:v>
                </c:pt>
                <c:pt idx="4">
                  <c:v>12.3</c:v>
                </c:pt>
              </c:numCache>
            </c:numRef>
          </c:val>
          <c:extLst xmlns:c16r2="http://schemas.microsoft.com/office/drawing/2015/06/chart">
            <c:ext xmlns:c16="http://schemas.microsoft.com/office/drawing/2014/chart" uri="{C3380CC4-5D6E-409C-BE32-E72D297353CC}">
              <c16:uniqueId val="{00000000-9721-452D-A8CD-E1BCD80B0826}"/>
            </c:ext>
          </c:extLst>
        </c:ser>
        <c:dLbls>
          <c:showLegendKey val="0"/>
          <c:showVal val="0"/>
          <c:showCatName val="0"/>
          <c:showSerName val="0"/>
          <c:showPercent val="0"/>
          <c:showBubbleSize val="0"/>
        </c:dLbls>
        <c:gapWidth val="180"/>
        <c:overlap val="-90"/>
        <c:axId val="440112248"/>
        <c:axId val="44011264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9721-452D-A8CD-E1BCD80B0826}"/>
            </c:ext>
          </c:extLst>
        </c:ser>
        <c:dLbls>
          <c:showLegendKey val="0"/>
          <c:showVal val="0"/>
          <c:showCatName val="0"/>
          <c:showSerName val="0"/>
          <c:showPercent val="0"/>
          <c:showBubbleSize val="0"/>
        </c:dLbls>
        <c:marker val="1"/>
        <c:smooth val="0"/>
        <c:axId val="440112248"/>
        <c:axId val="440112640"/>
      </c:lineChart>
      <c:catAx>
        <c:axId val="440112248"/>
        <c:scaling>
          <c:orientation val="minMax"/>
        </c:scaling>
        <c:delete val="0"/>
        <c:axPos val="b"/>
        <c:numFmt formatCode="ge" sourceLinked="1"/>
        <c:majorTickMark val="none"/>
        <c:minorTickMark val="none"/>
        <c:tickLblPos val="none"/>
        <c:crossAx val="440112640"/>
        <c:crosses val="autoZero"/>
        <c:auto val="0"/>
        <c:lblAlgn val="ctr"/>
        <c:lblOffset val="100"/>
        <c:noMultiLvlLbl val="1"/>
      </c:catAx>
      <c:valAx>
        <c:axId val="440112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12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42.5</c:v>
                </c:pt>
                <c:pt idx="1">
                  <c:v>41.7</c:v>
                </c:pt>
                <c:pt idx="2">
                  <c:v>36.6</c:v>
                </c:pt>
                <c:pt idx="3">
                  <c:v>45.6</c:v>
                </c:pt>
                <c:pt idx="4">
                  <c:v>32.700000000000003</c:v>
                </c:pt>
              </c:numCache>
            </c:numRef>
          </c:val>
          <c:extLst xmlns:c16r2="http://schemas.microsoft.com/office/drawing/2015/06/chart">
            <c:ext xmlns:c16="http://schemas.microsoft.com/office/drawing/2014/chart" uri="{C3380CC4-5D6E-409C-BE32-E72D297353CC}">
              <c16:uniqueId val="{00000000-4E25-46FE-86DC-DE7E00AE79C5}"/>
            </c:ext>
          </c:extLst>
        </c:ser>
        <c:dLbls>
          <c:showLegendKey val="0"/>
          <c:showVal val="0"/>
          <c:showCatName val="0"/>
          <c:showSerName val="0"/>
          <c:showPercent val="0"/>
          <c:showBubbleSize val="0"/>
        </c:dLbls>
        <c:gapWidth val="180"/>
        <c:overlap val="-90"/>
        <c:axId val="440113424"/>
        <c:axId val="44011381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4E25-46FE-86DC-DE7E00AE79C5}"/>
            </c:ext>
          </c:extLst>
        </c:ser>
        <c:dLbls>
          <c:showLegendKey val="0"/>
          <c:showVal val="0"/>
          <c:showCatName val="0"/>
          <c:showSerName val="0"/>
          <c:showPercent val="0"/>
          <c:showBubbleSize val="0"/>
        </c:dLbls>
        <c:marker val="1"/>
        <c:smooth val="0"/>
        <c:axId val="440113424"/>
        <c:axId val="440113816"/>
      </c:lineChart>
      <c:catAx>
        <c:axId val="440113424"/>
        <c:scaling>
          <c:orientation val="minMax"/>
        </c:scaling>
        <c:delete val="0"/>
        <c:axPos val="b"/>
        <c:numFmt formatCode="ge" sourceLinked="1"/>
        <c:majorTickMark val="none"/>
        <c:minorTickMark val="none"/>
        <c:tickLblPos val="none"/>
        <c:crossAx val="440113816"/>
        <c:crosses val="autoZero"/>
        <c:auto val="0"/>
        <c:lblAlgn val="ctr"/>
        <c:lblOffset val="100"/>
        <c:noMultiLvlLbl val="1"/>
      </c:catAx>
      <c:valAx>
        <c:axId val="440113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13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12.7</c:v>
                </c:pt>
                <c:pt idx="1">
                  <c:v>27.5</c:v>
                </c:pt>
                <c:pt idx="2">
                  <c:v>6.9</c:v>
                </c:pt>
                <c:pt idx="3">
                  <c:v>5.3</c:v>
                </c:pt>
                <c:pt idx="4">
                  <c:v>0.6</c:v>
                </c:pt>
              </c:numCache>
            </c:numRef>
          </c:val>
          <c:extLst xmlns:c16r2="http://schemas.microsoft.com/office/drawing/2015/06/chart">
            <c:ext xmlns:c16="http://schemas.microsoft.com/office/drawing/2014/chart" uri="{C3380CC4-5D6E-409C-BE32-E72D297353CC}">
              <c16:uniqueId val="{00000000-404D-49F3-B7D4-107C599D6B7D}"/>
            </c:ext>
          </c:extLst>
        </c:ser>
        <c:dLbls>
          <c:showLegendKey val="0"/>
          <c:showVal val="0"/>
          <c:showCatName val="0"/>
          <c:showSerName val="0"/>
          <c:showPercent val="0"/>
          <c:showBubbleSize val="0"/>
        </c:dLbls>
        <c:gapWidth val="180"/>
        <c:overlap val="-90"/>
        <c:axId val="505636368"/>
        <c:axId val="50563676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404D-49F3-B7D4-107C599D6B7D}"/>
            </c:ext>
          </c:extLst>
        </c:ser>
        <c:dLbls>
          <c:showLegendKey val="0"/>
          <c:showVal val="0"/>
          <c:showCatName val="0"/>
          <c:showSerName val="0"/>
          <c:showPercent val="0"/>
          <c:showBubbleSize val="0"/>
        </c:dLbls>
        <c:marker val="1"/>
        <c:smooth val="0"/>
        <c:axId val="505636368"/>
        <c:axId val="505636760"/>
      </c:lineChart>
      <c:catAx>
        <c:axId val="505636368"/>
        <c:scaling>
          <c:orientation val="minMax"/>
        </c:scaling>
        <c:delete val="0"/>
        <c:axPos val="b"/>
        <c:numFmt formatCode="ge" sourceLinked="1"/>
        <c:majorTickMark val="none"/>
        <c:minorTickMark val="none"/>
        <c:tickLblPos val="none"/>
        <c:crossAx val="505636760"/>
        <c:crosses val="autoZero"/>
        <c:auto val="0"/>
        <c:lblAlgn val="ctr"/>
        <c:lblOffset val="100"/>
        <c:noMultiLvlLbl val="1"/>
      </c:catAx>
      <c:valAx>
        <c:axId val="505636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36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39.5</c:v>
                </c:pt>
                <c:pt idx="1">
                  <c:v>30.8</c:v>
                </c:pt>
                <c:pt idx="2">
                  <c:v>25.5</c:v>
                </c:pt>
                <c:pt idx="3">
                  <c:v>19.600000000000001</c:v>
                </c:pt>
                <c:pt idx="4">
                  <c:v>26.1</c:v>
                </c:pt>
              </c:numCache>
            </c:numRef>
          </c:val>
          <c:extLst xmlns:c16r2="http://schemas.microsoft.com/office/drawing/2015/06/chart">
            <c:ext xmlns:c16="http://schemas.microsoft.com/office/drawing/2014/chart" uri="{C3380CC4-5D6E-409C-BE32-E72D297353CC}">
              <c16:uniqueId val="{00000000-69E4-4362-866F-718BA31DFB7A}"/>
            </c:ext>
          </c:extLst>
        </c:ser>
        <c:dLbls>
          <c:showLegendKey val="0"/>
          <c:showVal val="0"/>
          <c:showCatName val="0"/>
          <c:showSerName val="0"/>
          <c:showPercent val="0"/>
          <c:showBubbleSize val="0"/>
        </c:dLbls>
        <c:gapWidth val="180"/>
        <c:overlap val="-90"/>
        <c:axId val="505637544"/>
        <c:axId val="50149901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69E4-4362-866F-718BA31DFB7A}"/>
            </c:ext>
          </c:extLst>
        </c:ser>
        <c:dLbls>
          <c:showLegendKey val="0"/>
          <c:showVal val="0"/>
          <c:showCatName val="0"/>
          <c:showSerName val="0"/>
          <c:showPercent val="0"/>
          <c:showBubbleSize val="0"/>
        </c:dLbls>
        <c:marker val="1"/>
        <c:smooth val="0"/>
        <c:axId val="505637544"/>
        <c:axId val="501499016"/>
      </c:lineChart>
      <c:catAx>
        <c:axId val="505637544"/>
        <c:scaling>
          <c:orientation val="minMax"/>
        </c:scaling>
        <c:delete val="0"/>
        <c:axPos val="b"/>
        <c:numFmt formatCode="ge" sourceLinked="1"/>
        <c:majorTickMark val="none"/>
        <c:minorTickMark val="none"/>
        <c:tickLblPos val="none"/>
        <c:crossAx val="501499016"/>
        <c:crosses val="autoZero"/>
        <c:auto val="0"/>
        <c:lblAlgn val="ctr"/>
        <c:lblOffset val="100"/>
        <c:noMultiLvlLbl val="1"/>
      </c:catAx>
      <c:valAx>
        <c:axId val="501499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5056375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66.7</c:v>
                </c:pt>
                <c:pt idx="1">
                  <c:v>68.900000000000006</c:v>
                </c:pt>
                <c:pt idx="2">
                  <c:v>69.599999999999994</c:v>
                </c:pt>
                <c:pt idx="3">
                  <c:v>71.8</c:v>
                </c:pt>
                <c:pt idx="4">
                  <c:v>71.099999999999994</c:v>
                </c:pt>
              </c:numCache>
            </c:numRef>
          </c:val>
          <c:extLst xmlns:c16r2="http://schemas.microsoft.com/office/drawing/2015/06/chart">
            <c:ext xmlns:c16="http://schemas.microsoft.com/office/drawing/2014/chart" uri="{C3380CC4-5D6E-409C-BE32-E72D297353CC}">
              <c16:uniqueId val="{00000000-3D7E-4D6A-A339-47DE245C3447}"/>
            </c:ext>
          </c:extLst>
        </c:ser>
        <c:dLbls>
          <c:showLegendKey val="0"/>
          <c:showVal val="0"/>
          <c:showCatName val="0"/>
          <c:showSerName val="0"/>
          <c:showPercent val="0"/>
          <c:showBubbleSize val="0"/>
        </c:dLbls>
        <c:gapWidth val="180"/>
        <c:overlap val="-90"/>
        <c:axId val="501499800"/>
        <c:axId val="50150019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3D7E-4D6A-A339-47DE245C3447}"/>
            </c:ext>
          </c:extLst>
        </c:ser>
        <c:dLbls>
          <c:showLegendKey val="0"/>
          <c:showVal val="0"/>
          <c:showCatName val="0"/>
          <c:showSerName val="0"/>
          <c:showPercent val="0"/>
          <c:showBubbleSize val="0"/>
        </c:dLbls>
        <c:marker val="1"/>
        <c:smooth val="0"/>
        <c:axId val="501499800"/>
        <c:axId val="501500192"/>
      </c:lineChart>
      <c:catAx>
        <c:axId val="501499800"/>
        <c:scaling>
          <c:orientation val="minMax"/>
        </c:scaling>
        <c:delete val="0"/>
        <c:axPos val="b"/>
        <c:numFmt formatCode="ge" sourceLinked="1"/>
        <c:majorTickMark val="none"/>
        <c:minorTickMark val="none"/>
        <c:tickLblPos val="none"/>
        <c:crossAx val="501500192"/>
        <c:crosses val="autoZero"/>
        <c:auto val="0"/>
        <c:lblAlgn val="ctr"/>
        <c:lblOffset val="100"/>
        <c:noMultiLvlLbl val="1"/>
      </c:catAx>
      <c:valAx>
        <c:axId val="501500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1499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1F-42E1-B064-EEC97E884AF5}"/>
            </c:ext>
          </c:extLst>
        </c:ser>
        <c:dLbls>
          <c:showLegendKey val="0"/>
          <c:showVal val="0"/>
          <c:showCatName val="0"/>
          <c:showSerName val="0"/>
          <c:showPercent val="0"/>
          <c:showBubbleSize val="0"/>
        </c:dLbls>
        <c:gapWidth val="180"/>
        <c:overlap val="-90"/>
        <c:axId val="442520984"/>
        <c:axId val="44252137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681F-42E1-B064-EEC97E884AF5}"/>
            </c:ext>
          </c:extLst>
        </c:ser>
        <c:dLbls>
          <c:showLegendKey val="0"/>
          <c:showVal val="0"/>
          <c:showCatName val="0"/>
          <c:showSerName val="0"/>
          <c:showPercent val="0"/>
          <c:showBubbleSize val="0"/>
        </c:dLbls>
        <c:marker val="1"/>
        <c:smooth val="0"/>
        <c:axId val="442520984"/>
        <c:axId val="442521376"/>
      </c:lineChart>
      <c:catAx>
        <c:axId val="442520984"/>
        <c:scaling>
          <c:orientation val="minMax"/>
        </c:scaling>
        <c:delete val="0"/>
        <c:axPos val="b"/>
        <c:numFmt formatCode="ge" sourceLinked="1"/>
        <c:majorTickMark val="none"/>
        <c:minorTickMark val="none"/>
        <c:tickLblPos val="none"/>
        <c:crossAx val="442521376"/>
        <c:crosses val="autoZero"/>
        <c:auto val="0"/>
        <c:lblAlgn val="ctr"/>
        <c:lblOffset val="100"/>
        <c:noMultiLvlLbl val="1"/>
      </c:catAx>
      <c:valAx>
        <c:axId val="442521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20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C6-46F6-8105-3B4FF6F5EA6D}"/>
            </c:ext>
          </c:extLst>
        </c:ser>
        <c:dLbls>
          <c:showLegendKey val="0"/>
          <c:showVal val="0"/>
          <c:showCatName val="0"/>
          <c:showSerName val="0"/>
          <c:showPercent val="0"/>
          <c:showBubbleSize val="0"/>
        </c:dLbls>
        <c:gapWidth val="180"/>
        <c:overlap val="-90"/>
        <c:axId val="442522160"/>
        <c:axId val="44252255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C6-46F6-8105-3B4FF6F5EA6D}"/>
            </c:ext>
          </c:extLst>
        </c:ser>
        <c:dLbls>
          <c:showLegendKey val="0"/>
          <c:showVal val="0"/>
          <c:showCatName val="0"/>
          <c:showSerName val="0"/>
          <c:showPercent val="0"/>
          <c:showBubbleSize val="0"/>
        </c:dLbls>
        <c:marker val="1"/>
        <c:smooth val="0"/>
        <c:axId val="442522160"/>
        <c:axId val="442522552"/>
      </c:lineChart>
      <c:catAx>
        <c:axId val="442522160"/>
        <c:scaling>
          <c:orientation val="minMax"/>
        </c:scaling>
        <c:delete val="0"/>
        <c:axPos val="b"/>
        <c:numFmt formatCode="ge" sourceLinked="1"/>
        <c:majorTickMark val="none"/>
        <c:minorTickMark val="none"/>
        <c:tickLblPos val="none"/>
        <c:crossAx val="442522552"/>
        <c:crosses val="autoZero"/>
        <c:auto val="0"/>
        <c:lblAlgn val="ctr"/>
        <c:lblOffset val="100"/>
        <c:noMultiLvlLbl val="1"/>
      </c:catAx>
      <c:valAx>
        <c:axId val="442522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522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CF-4207-8383-6F27EED95045}"/>
            </c:ext>
          </c:extLst>
        </c:ser>
        <c:dLbls>
          <c:showLegendKey val="0"/>
          <c:showVal val="0"/>
          <c:showCatName val="0"/>
          <c:showSerName val="0"/>
          <c:showPercent val="0"/>
          <c:showBubbleSize val="0"/>
        </c:dLbls>
        <c:gapWidth val="180"/>
        <c:overlap val="-90"/>
        <c:axId val="440782048"/>
        <c:axId val="44078244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CF-4207-8383-6F27EED95045}"/>
            </c:ext>
          </c:extLst>
        </c:ser>
        <c:dLbls>
          <c:showLegendKey val="0"/>
          <c:showVal val="0"/>
          <c:showCatName val="0"/>
          <c:showSerName val="0"/>
          <c:showPercent val="0"/>
          <c:showBubbleSize val="0"/>
        </c:dLbls>
        <c:marker val="1"/>
        <c:smooth val="0"/>
        <c:axId val="440782048"/>
        <c:axId val="440782440"/>
      </c:lineChart>
      <c:catAx>
        <c:axId val="440782048"/>
        <c:scaling>
          <c:orientation val="minMax"/>
        </c:scaling>
        <c:delete val="0"/>
        <c:axPos val="b"/>
        <c:numFmt formatCode="ge" sourceLinked="1"/>
        <c:majorTickMark val="none"/>
        <c:minorTickMark val="none"/>
        <c:tickLblPos val="none"/>
        <c:crossAx val="440782440"/>
        <c:crosses val="autoZero"/>
        <c:auto val="0"/>
        <c:lblAlgn val="ctr"/>
        <c:lblOffset val="100"/>
        <c:noMultiLvlLbl val="1"/>
      </c:catAx>
      <c:valAx>
        <c:axId val="440782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82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7B-47C1-AF2D-E77AD90EFFE6}"/>
            </c:ext>
          </c:extLst>
        </c:ser>
        <c:dLbls>
          <c:showLegendKey val="0"/>
          <c:showVal val="0"/>
          <c:showCatName val="0"/>
          <c:showSerName val="0"/>
          <c:showPercent val="0"/>
          <c:showBubbleSize val="0"/>
        </c:dLbls>
        <c:gapWidth val="180"/>
        <c:overlap val="-90"/>
        <c:axId val="439556504"/>
        <c:axId val="43955689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7B-47C1-AF2D-E77AD90EFFE6}"/>
            </c:ext>
          </c:extLst>
        </c:ser>
        <c:dLbls>
          <c:showLegendKey val="0"/>
          <c:showVal val="0"/>
          <c:showCatName val="0"/>
          <c:showSerName val="0"/>
          <c:showPercent val="0"/>
          <c:showBubbleSize val="0"/>
        </c:dLbls>
        <c:marker val="1"/>
        <c:smooth val="0"/>
        <c:axId val="439556504"/>
        <c:axId val="439556896"/>
      </c:lineChart>
      <c:catAx>
        <c:axId val="439556504"/>
        <c:scaling>
          <c:orientation val="minMax"/>
        </c:scaling>
        <c:delete val="0"/>
        <c:axPos val="b"/>
        <c:numFmt formatCode="ge" sourceLinked="1"/>
        <c:majorTickMark val="none"/>
        <c:minorTickMark val="none"/>
        <c:tickLblPos val="none"/>
        <c:crossAx val="439556896"/>
        <c:crosses val="autoZero"/>
        <c:auto val="0"/>
        <c:lblAlgn val="ctr"/>
        <c:lblOffset val="100"/>
        <c:noMultiLvlLbl val="1"/>
      </c:catAx>
      <c:valAx>
        <c:axId val="439556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56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55-44FE-949B-9DA5C3753883}"/>
            </c:ext>
          </c:extLst>
        </c:ser>
        <c:dLbls>
          <c:showLegendKey val="0"/>
          <c:showVal val="0"/>
          <c:showCatName val="0"/>
          <c:showSerName val="0"/>
          <c:showPercent val="0"/>
          <c:showBubbleSize val="0"/>
        </c:dLbls>
        <c:gapWidth val="180"/>
        <c:overlap val="-90"/>
        <c:axId val="439557288"/>
        <c:axId val="439557680"/>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55-44FE-949B-9DA5C3753883}"/>
            </c:ext>
          </c:extLst>
        </c:ser>
        <c:dLbls>
          <c:showLegendKey val="0"/>
          <c:showVal val="0"/>
          <c:showCatName val="0"/>
          <c:showSerName val="0"/>
          <c:showPercent val="0"/>
          <c:showBubbleSize val="0"/>
        </c:dLbls>
        <c:marker val="1"/>
        <c:smooth val="0"/>
        <c:axId val="439557288"/>
        <c:axId val="439557680"/>
      </c:lineChart>
      <c:catAx>
        <c:axId val="439557288"/>
        <c:scaling>
          <c:orientation val="minMax"/>
        </c:scaling>
        <c:delete val="0"/>
        <c:axPos val="b"/>
        <c:numFmt formatCode="ge" sourceLinked="1"/>
        <c:majorTickMark val="none"/>
        <c:minorTickMark val="none"/>
        <c:tickLblPos val="none"/>
        <c:crossAx val="439557680"/>
        <c:crosses val="autoZero"/>
        <c:auto val="0"/>
        <c:lblAlgn val="ctr"/>
        <c:lblOffset val="100"/>
        <c:noMultiLvlLbl val="1"/>
      </c:catAx>
      <c:valAx>
        <c:axId val="439557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57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77.3</c:v>
                </c:pt>
                <c:pt idx="1">
                  <c:v>96.8</c:v>
                </c:pt>
                <c:pt idx="2">
                  <c:v>62.5</c:v>
                </c:pt>
                <c:pt idx="3">
                  <c:v>85.8</c:v>
                </c:pt>
                <c:pt idx="4">
                  <c:v>96.8</c:v>
                </c:pt>
              </c:numCache>
            </c:numRef>
          </c:val>
          <c:extLst xmlns:c16r2="http://schemas.microsoft.com/office/drawing/2015/06/chart">
            <c:ext xmlns:c16="http://schemas.microsoft.com/office/drawing/2014/chart" uri="{C3380CC4-5D6E-409C-BE32-E72D297353CC}">
              <c16:uniqueId val="{00000000-9A59-43E4-BA7C-1FBF132CFD59}"/>
            </c:ext>
          </c:extLst>
        </c:ser>
        <c:dLbls>
          <c:showLegendKey val="0"/>
          <c:showVal val="0"/>
          <c:showCatName val="0"/>
          <c:showSerName val="0"/>
          <c:showPercent val="0"/>
          <c:showBubbleSize val="0"/>
        </c:dLbls>
        <c:gapWidth val="180"/>
        <c:overlap val="-90"/>
        <c:axId val="443228648"/>
        <c:axId val="44322904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9A59-43E4-BA7C-1FBF132CFD5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A59-43E4-BA7C-1FBF132CFD59}"/>
            </c:ext>
          </c:extLst>
        </c:ser>
        <c:dLbls>
          <c:showLegendKey val="0"/>
          <c:showVal val="0"/>
          <c:showCatName val="0"/>
          <c:showSerName val="0"/>
          <c:showPercent val="0"/>
          <c:showBubbleSize val="0"/>
        </c:dLbls>
        <c:marker val="1"/>
        <c:smooth val="0"/>
        <c:axId val="443228648"/>
        <c:axId val="443229040"/>
      </c:lineChart>
      <c:catAx>
        <c:axId val="443228648"/>
        <c:scaling>
          <c:orientation val="minMax"/>
        </c:scaling>
        <c:delete val="0"/>
        <c:axPos val="b"/>
        <c:numFmt formatCode="ge" sourceLinked="1"/>
        <c:majorTickMark val="none"/>
        <c:minorTickMark val="none"/>
        <c:tickLblPos val="none"/>
        <c:crossAx val="443229040"/>
        <c:crosses val="autoZero"/>
        <c:auto val="0"/>
        <c:lblAlgn val="ctr"/>
        <c:lblOffset val="100"/>
        <c:noMultiLvlLbl val="1"/>
      </c:catAx>
      <c:valAx>
        <c:axId val="443229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228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31-49F8-B95A-1735683B939A}"/>
            </c:ext>
          </c:extLst>
        </c:ser>
        <c:dLbls>
          <c:showLegendKey val="0"/>
          <c:showVal val="0"/>
          <c:showCatName val="0"/>
          <c:showSerName val="0"/>
          <c:showPercent val="0"/>
          <c:showBubbleSize val="0"/>
        </c:dLbls>
        <c:gapWidth val="180"/>
        <c:overlap val="-90"/>
        <c:axId val="440881984"/>
        <c:axId val="44088237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31-49F8-B95A-1735683B939A}"/>
            </c:ext>
          </c:extLst>
        </c:ser>
        <c:dLbls>
          <c:showLegendKey val="0"/>
          <c:showVal val="0"/>
          <c:showCatName val="0"/>
          <c:showSerName val="0"/>
          <c:showPercent val="0"/>
          <c:showBubbleSize val="0"/>
        </c:dLbls>
        <c:marker val="1"/>
        <c:smooth val="0"/>
        <c:axId val="440881984"/>
        <c:axId val="440882376"/>
      </c:lineChart>
      <c:catAx>
        <c:axId val="440881984"/>
        <c:scaling>
          <c:orientation val="minMax"/>
        </c:scaling>
        <c:delete val="0"/>
        <c:axPos val="b"/>
        <c:numFmt formatCode="ge" sourceLinked="1"/>
        <c:majorTickMark val="none"/>
        <c:minorTickMark val="none"/>
        <c:tickLblPos val="none"/>
        <c:crossAx val="440882376"/>
        <c:crosses val="autoZero"/>
        <c:auto val="0"/>
        <c:lblAlgn val="ctr"/>
        <c:lblOffset val="100"/>
        <c:noMultiLvlLbl val="1"/>
      </c:catAx>
      <c:valAx>
        <c:axId val="440882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81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0.6</c:v>
                </c:pt>
                <c:pt idx="1">
                  <c:v>7.3</c:v>
                </c:pt>
                <c:pt idx="2">
                  <c:v>13.4</c:v>
                </c:pt>
                <c:pt idx="3">
                  <c:v>12.6</c:v>
                </c:pt>
                <c:pt idx="4">
                  <c:v>13.6</c:v>
                </c:pt>
              </c:numCache>
            </c:numRef>
          </c:val>
          <c:extLst xmlns:c16r2="http://schemas.microsoft.com/office/drawing/2015/06/chart">
            <c:ext xmlns:c16="http://schemas.microsoft.com/office/drawing/2014/chart" uri="{C3380CC4-5D6E-409C-BE32-E72D297353CC}">
              <c16:uniqueId val="{00000000-A7D4-44DD-AF21-E9E174650A90}"/>
            </c:ext>
          </c:extLst>
        </c:ser>
        <c:dLbls>
          <c:showLegendKey val="0"/>
          <c:showVal val="0"/>
          <c:showCatName val="0"/>
          <c:showSerName val="0"/>
          <c:showPercent val="0"/>
          <c:showBubbleSize val="0"/>
        </c:dLbls>
        <c:gapWidth val="180"/>
        <c:overlap val="-90"/>
        <c:axId val="440883160"/>
        <c:axId val="44088355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15.1</c:v>
                </c:pt>
                <c:pt idx="1">
                  <c:v>15.1</c:v>
                </c:pt>
                <c:pt idx="2">
                  <c:v>14</c:v>
                </c:pt>
                <c:pt idx="3">
                  <c:v>15.5</c:v>
                </c:pt>
                <c:pt idx="4">
                  <c:v>13.1</c:v>
                </c:pt>
              </c:numCache>
            </c:numRef>
          </c:val>
          <c:smooth val="0"/>
          <c:extLst xmlns:c16r2="http://schemas.microsoft.com/office/drawing/2015/06/chart">
            <c:ext xmlns:c16="http://schemas.microsoft.com/office/drawing/2014/chart" uri="{C3380CC4-5D6E-409C-BE32-E72D297353CC}">
              <c16:uniqueId val="{00000001-A7D4-44DD-AF21-E9E174650A90}"/>
            </c:ext>
          </c:extLst>
        </c:ser>
        <c:dLbls>
          <c:showLegendKey val="0"/>
          <c:showVal val="0"/>
          <c:showCatName val="0"/>
          <c:showSerName val="0"/>
          <c:showPercent val="0"/>
          <c:showBubbleSize val="0"/>
        </c:dLbls>
        <c:marker val="1"/>
        <c:smooth val="0"/>
        <c:axId val="440883160"/>
        <c:axId val="440883552"/>
      </c:lineChart>
      <c:catAx>
        <c:axId val="440883160"/>
        <c:scaling>
          <c:orientation val="minMax"/>
        </c:scaling>
        <c:delete val="0"/>
        <c:axPos val="b"/>
        <c:numFmt formatCode="ge" sourceLinked="1"/>
        <c:majorTickMark val="none"/>
        <c:minorTickMark val="none"/>
        <c:tickLblPos val="none"/>
        <c:crossAx val="440883552"/>
        <c:crosses val="autoZero"/>
        <c:auto val="0"/>
        <c:lblAlgn val="ctr"/>
        <c:lblOffset val="100"/>
        <c:noMultiLvlLbl val="1"/>
      </c:catAx>
      <c:valAx>
        <c:axId val="440883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83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8.1</c:v>
                </c:pt>
                <c:pt idx="1">
                  <c:v>10.1</c:v>
                </c:pt>
                <c:pt idx="2">
                  <c:v>3</c:v>
                </c:pt>
                <c:pt idx="3">
                  <c:v>10.199999999999999</c:v>
                </c:pt>
                <c:pt idx="4">
                  <c:v>28.9</c:v>
                </c:pt>
              </c:numCache>
            </c:numRef>
          </c:val>
          <c:extLst xmlns:c16r2="http://schemas.microsoft.com/office/drawing/2015/06/chart">
            <c:ext xmlns:c16="http://schemas.microsoft.com/office/drawing/2014/chart" uri="{C3380CC4-5D6E-409C-BE32-E72D297353CC}">
              <c16:uniqueId val="{00000000-FF0D-4F15-8025-3BC5D780F3A0}"/>
            </c:ext>
          </c:extLst>
        </c:ser>
        <c:dLbls>
          <c:showLegendKey val="0"/>
          <c:showVal val="0"/>
          <c:showCatName val="0"/>
          <c:showSerName val="0"/>
          <c:showPercent val="0"/>
          <c:showBubbleSize val="0"/>
        </c:dLbls>
        <c:gapWidth val="180"/>
        <c:overlap val="-90"/>
        <c:axId val="505656848"/>
        <c:axId val="50565724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37.700000000000003</c:v>
                </c:pt>
                <c:pt idx="1">
                  <c:v>25.4</c:v>
                </c:pt>
                <c:pt idx="2">
                  <c:v>20.100000000000001</c:v>
                </c:pt>
                <c:pt idx="3">
                  <c:v>28.4</c:v>
                </c:pt>
                <c:pt idx="4">
                  <c:v>25</c:v>
                </c:pt>
              </c:numCache>
            </c:numRef>
          </c:val>
          <c:smooth val="0"/>
          <c:extLst xmlns:c16r2="http://schemas.microsoft.com/office/drawing/2015/06/chart">
            <c:ext xmlns:c16="http://schemas.microsoft.com/office/drawing/2014/chart" uri="{C3380CC4-5D6E-409C-BE32-E72D297353CC}">
              <c16:uniqueId val="{00000001-FF0D-4F15-8025-3BC5D780F3A0}"/>
            </c:ext>
          </c:extLst>
        </c:ser>
        <c:dLbls>
          <c:showLegendKey val="0"/>
          <c:showVal val="0"/>
          <c:showCatName val="0"/>
          <c:showSerName val="0"/>
          <c:showPercent val="0"/>
          <c:showBubbleSize val="0"/>
        </c:dLbls>
        <c:marker val="1"/>
        <c:smooth val="0"/>
        <c:axId val="505656848"/>
        <c:axId val="505657240"/>
      </c:lineChart>
      <c:catAx>
        <c:axId val="505656848"/>
        <c:scaling>
          <c:orientation val="minMax"/>
        </c:scaling>
        <c:delete val="0"/>
        <c:axPos val="b"/>
        <c:numFmt formatCode="ge" sourceLinked="1"/>
        <c:majorTickMark val="none"/>
        <c:minorTickMark val="none"/>
        <c:tickLblPos val="none"/>
        <c:crossAx val="505657240"/>
        <c:crosses val="autoZero"/>
        <c:auto val="0"/>
        <c:lblAlgn val="ctr"/>
        <c:lblOffset val="100"/>
        <c:noMultiLvlLbl val="1"/>
      </c:catAx>
      <c:valAx>
        <c:axId val="505657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56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3364.1</c:v>
                </c:pt>
                <c:pt idx="1">
                  <c:v>187.3</c:v>
                </c:pt>
                <c:pt idx="2">
                  <c:v>102.7</c:v>
                </c:pt>
                <c:pt idx="3">
                  <c:v>0</c:v>
                </c:pt>
                <c:pt idx="4">
                  <c:v>0</c:v>
                </c:pt>
              </c:numCache>
            </c:numRef>
          </c:val>
          <c:extLst xmlns:c16r2="http://schemas.microsoft.com/office/drawing/2015/06/chart">
            <c:ext xmlns:c16="http://schemas.microsoft.com/office/drawing/2014/chart" uri="{C3380CC4-5D6E-409C-BE32-E72D297353CC}">
              <c16:uniqueId val="{00000000-F22C-49B3-A43C-EBA5823ED9EE}"/>
            </c:ext>
          </c:extLst>
        </c:ser>
        <c:dLbls>
          <c:showLegendKey val="0"/>
          <c:showVal val="0"/>
          <c:showCatName val="0"/>
          <c:showSerName val="0"/>
          <c:showPercent val="0"/>
          <c:showBubbleSize val="0"/>
        </c:dLbls>
        <c:gapWidth val="180"/>
        <c:overlap val="-90"/>
        <c:axId val="505658024"/>
        <c:axId val="36629540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259.60000000000002</c:v>
                </c:pt>
                <c:pt idx="1">
                  <c:v>226.2</c:v>
                </c:pt>
                <c:pt idx="2">
                  <c:v>224.7</c:v>
                </c:pt>
                <c:pt idx="3">
                  <c:v>167.2</c:v>
                </c:pt>
                <c:pt idx="4">
                  <c:v>267.7</c:v>
                </c:pt>
              </c:numCache>
            </c:numRef>
          </c:val>
          <c:smooth val="0"/>
          <c:extLst xmlns:c16r2="http://schemas.microsoft.com/office/drawing/2015/06/chart">
            <c:ext xmlns:c16="http://schemas.microsoft.com/office/drawing/2014/chart" uri="{C3380CC4-5D6E-409C-BE32-E72D297353CC}">
              <c16:uniqueId val="{00000001-F22C-49B3-A43C-EBA5823ED9EE}"/>
            </c:ext>
          </c:extLst>
        </c:ser>
        <c:dLbls>
          <c:showLegendKey val="0"/>
          <c:showVal val="0"/>
          <c:showCatName val="0"/>
          <c:showSerName val="0"/>
          <c:showPercent val="0"/>
          <c:showBubbleSize val="0"/>
        </c:dLbls>
        <c:marker val="1"/>
        <c:smooth val="0"/>
        <c:axId val="505658024"/>
        <c:axId val="366295408"/>
      </c:lineChart>
      <c:catAx>
        <c:axId val="505658024"/>
        <c:scaling>
          <c:orientation val="minMax"/>
        </c:scaling>
        <c:delete val="0"/>
        <c:axPos val="b"/>
        <c:numFmt formatCode="ge" sourceLinked="1"/>
        <c:majorTickMark val="none"/>
        <c:minorTickMark val="none"/>
        <c:tickLblPos val="none"/>
        <c:crossAx val="366295408"/>
        <c:crosses val="autoZero"/>
        <c:auto val="0"/>
        <c:lblAlgn val="ctr"/>
        <c:lblOffset val="100"/>
        <c:noMultiLvlLbl val="1"/>
      </c:catAx>
      <c:valAx>
        <c:axId val="366295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58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35.4</c:v>
                </c:pt>
                <c:pt idx="1">
                  <c:v>67.2</c:v>
                </c:pt>
                <c:pt idx="2">
                  <c:v>70.400000000000006</c:v>
                </c:pt>
                <c:pt idx="3">
                  <c:v>75.400000000000006</c:v>
                </c:pt>
                <c:pt idx="4">
                  <c:v>80.400000000000006</c:v>
                </c:pt>
              </c:numCache>
            </c:numRef>
          </c:val>
          <c:extLst xmlns:c16r2="http://schemas.microsoft.com/office/drawing/2015/06/chart">
            <c:ext xmlns:c16="http://schemas.microsoft.com/office/drawing/2014/chart" uri="{C3380CC4-5D6E-409C-BE32-E72D297353CC}">
              <c16:uniqueId val="{00000000-4EB9-4A5C-82B7-68232D6FFFF6}"/>
            </c:ext>
          </c:extLst>
        </c:ser>
        <c:dLbls>
          <c:showLegendKey val="0"/>
          <c:showVal val="0"/>
          <c:showCatName val="0"/>
          <c:showSerName val="0"/>
          <c:showPercent val="0"/>
          <c:showBubbleSize val="0"/>
        </c:dLbls>
        <c:gapWidth val="180"/>
        <c:overlap val="-90"/>
        <c:axId val="366296192"/>
        <c:axId val="366296584"/>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25.5</c:v>
                </c:pt>
                <c:pt idx="1">
                  <c:v>45.2</c:v>
                </c:pt>
                <c:pt idx="2">
                  <c:v>48.7</c:v>
                </c:pt>
                <c:pt idx="3">
                  <c:v>53.3</c:v>
                </c:pt>
                <c:pt idx="4">
                  <c:v>29</c:v>
                </c:pt>
              </c:numCache>
            </c:numRef>
          </c:val>
          <c:smooth val="0"/>
          <c:extLst xmlns:c16r2="http://schemas.microsoft.com/office/drawing/2015/06/chart">
            <c:ext xmlns:c16="http://schemas.microsoft.com/office/drawing/2014/chart" uri="{C3380CC4-5D6E-409C-BE32-E72D297353CC}">
              <c16:uniqueId val="{00000001-4EB9-4A5C-82B7-68232D6FFFF6}"/>
            </c:ext>
          </c:extLst>
        </c:ser>
        <c:dLbls>
          <c:showLegendKey val="0"/>
          <c:showVal val="0"/>
          <c:showCatName val="0"/>
          <c:showSerName val="0"/>
          <c:showPercent val="0"/>
          <c:showBubbleSize val="0"/>
        </c:dLbls>
        <c:marker val="1"/>
        <c:smooth val="0"/>
        <c:axId val="366296192"/>
        <c:axId val="366296584"/>
      </c:lineChart>
      <c:catAx>
        <c:axId val="366296192"/>
        <c:scaling>
          <c:orientation val="minMax"/>
        </c:scaling>
        <c:delete val="0"/>
        <c:axPos val="b"/>
        <c:numFmt formatCode="ge" sourceLinked="1"/>
        <c:majorTickMark val="none"/>
        <c:minorTickMark val="none"/>
        <c:tickLblPos val="none"/>
        <c:crossAx val="366296584"/>
        <c:crosses val="autoZero"/>
        <c:auto val="0"/>
        <c:lblAlgn val="ctr"/>
        <c:lblOffset val="100"/>
        <c:noMultiLvlLbl val="1"/>
      </c:catAx>
      <c:valAx>
        <c:axId val="366296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62961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91C-45FC-8883-9D95D6B37D58}"/>
            </c:ext>
          </c:extLst>
        </c:ser>
        <c:dLbls>
          <c:showLegendKey val="0"/>
          <c:showVal val="0"/>
          <c:showCatName val="0"/>
          <c:showSerName val="0"/>
          <c:showPercent val="0"/>
          <c:showBubbleSize val="0"/>
        </c:dLbls>
        <c:gapWidth val="180"/>
        <c:overlap val="-90"/>
        <c:axId val="440758456"/>
        <c:axId val="44075884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B91C-45FC-8883-9D95D6B37D58}"/>
            </c:ext>
          </c:extLst>
        </c:ser>
        <c:dLbls>
          <c:showLegendKey val="0"/>
          <c:showVal val="0"/>
          <c:showCatName val="0"/>
          <c:showSerName val="0"/>
          <c:showPercent val="0"/>
          <c:showBubbleSize val="0"/>
        </c:dLbls>
        <c:marker val="1"/>
        <c:smooth val="0"/>
        <c:axId val="440758456"/>
        <c:axId val="440758848"/>
      </c:lineChart>
      <c:catAx>
        <c:axId val="440758456"/>
        <c:scaling>
          <c:orientation val="minMax"/>
        </c:scaling>
        <c:delete val="0"/>
        <c:axPos val="b"/>
        <c:numFmt formatCode="ge" sourceLinked="1"/>
        <c:majorTickMark val="none"/>
        <c:minorTickMark val="none"/>
        <c:tickLblPos val="none"/>
        <c:crossAx val="440758848"/>
        <c:crosses val="autoZero"/>
        <c:auto val="0"/>
        <c:lblAlgn val="ctr"/>
        <c:lblOffset val="100"/>
        <c:noMultiLvlLbl val="1"/>
      </c:catAx>
      <c:valAx>
        <c:axId val="440758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58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3A-4D82-A243-4AA5A9034449}"/>
            </c:ext>
          </c:extLst>
        </c:ser>
        <c:dLbls>
          <c:showLegendKey val="0"/>
          <c:showVal val="0"/>
          <c:showCatName val="0"/>
          <c:showSerName val="0"/>
          <c:showPercent val="0"/>
          <c:showBubbleSize val="0"/>
        </c:dLbls>
        <c:gapWidth val="180"/>
        <c:overlap val="-90"/>
        <c:axId val="440759632"/>
        <c:axId val="44076002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3A-4D82-A243-4AA5A9034449}"/>
            </c:ext>
          </c:extLst>
        </c:ser>
        <c:dLbls>
          <c:showLegendKey val="0"/>
          <c:showVal val="0"/>
          <c:showCatName val="0"/>
          <c:showSerName val="0"/>
          <c:showPercent val="0"/>
          <c:showBubbleSize val="0"/>
        </c:dLbls>
        <c:marker val="1"/>
        <c:smooth val="0"/>
        <c:axId val="440759632"/>
        <c:axId val="440760024"/>
      </c:lineChart>
      <c:catAx>
        <c:axId val="440759632"/>
        <c:scaling>
          <c:orientation val="minMax"/>
        </c:scaling>
        <c:delete val="0"/>
        <c:axPos val="b"/>
        <c:numFmt formatCode="ge" sourceLinked="1"/>
        <c:majorTickMark val="none"/>
        <c:minorTickMark val="none"/>
        <c:tickLblPos val="none"/>
        <c:crossAx val="440760024"/>
        <c:crosses val="autoZero"/>
        <c:auto val="0"/>
        <c:lblAlgn val="ctr"/>
        <c:lblOffset val="100"/>
        <c:noMultiLvlLbl val="1"/>
      </c:catAx>
      <c:valAx>
        <c:axId val="440760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759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19-4A9D-9639-0C5F47B165E5}"/>
            </c:ext>
          </c:extLst>
        </c:ser>
        <c:dLbls>
          <c:showLegendKey val="0"/>
          <c:showVal val="0"/>
          <c:showCatName val="0"/>
          <c:showSerName val="0"/>
          <c:showPercent val="0"/>
          <c:showBubbleSize val="0"/>
        </c:dLbls>
        <c:gapWidth val="180"/>
        <c:overlap val="-90"/>
        <c:axId val="505617936"/>
        <c:axId val="50561832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19-4A9D-9639-0C5F47B165E5}"/>
            </c:ext>
          </c:extLst>
        </c:ser>
        <c:dLbls>
          <c:showLegendKey val="0"/>
          <c:showVal val="0"/>
          <c:showCatName val="0"/>
          <c:showSerName val="0"/>
          <c:showPercent val="0"/>
          <c:showBubbleSize val="0"/>
        </c:dLbls>
        <c:marker val="1"/>
        <c:smooth val="0"/>
        <c:axId val="505617936"/>
        <c:axId val="505618328"/>
      </c:lineChart>
      <c:catAx>
        <c:axId val="505617936"/>
        <c:scaling>
          <c:orientation val="minMax"/>
        </c:scaling>
        <c:delete val="0"/>
        <c:axPos val="b"/>
        <c:numFmt formatCode="ge" sourceLinked="1"/>
        <c:majorTickMark val="none"/>
        <c:minorTickMark val="none"/>
        <c:tickLblPos val="none"/>
        <c:crossAx val="505618328"/>
        <c:crosses val="autoZero"/>
        <c:auto val="0"/>
        <c:lblAlgn val="ctr"/>
        <c:lblOffset val="100"/>
        <c:noMultiLvlLbl val="1"/>
      </c:catAx>
      <c:valAx>
        <c:axId val="505618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17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A4-4EE1-A63C-5397CB464D69}"/>
            </c:ext>
          </c:extLst>
        </c:ser>
        <c:dLbls>
          <c:showLegendKey val="0"/>
          <c:showVal val="0"/>
          <c:showCatName val="0"/>
          <c:showSerName val="0"/>
          <c:showPercent val="0"/>
          <c:showBubbleSize val="0"/>
        </c:dLbls>
        <c:gapWidth val="180"/>
        <c:overlap val="-90"/>
        <c:axId val="505619112"/>
        <c:axId val="44209149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A4-4EE1-A63C-5397CB464D69}"/>
            </c:ext>
          </c:extLst>
        </c:ser>
        <c:dLbls>
          <c:showLegendKey val="0"/>
          <c:showVal val="0"/>
          <c:showCatName val="0"/>
          <c:showSerName val="0"/>
          <c:showPercent val="0"/>
          <c:showBubbleSize val="0"/>
        </c:dLbls>
        <c:marker val="1"/>
        <c:smooth val="0"/>
        <c:axId val="505619112"/>
        <c:axId val="442091496"/>
      </c:lineChart>
      <c:catAx>
        <c:axId val="505619112"/>
        <c:scaling>
          <c:orientation val="minMax"/>
        </c:scaling>
        <c:delete val="0"/>
        <c:axPos val="b"/>
        <c:numFmt formatCode="ge" sourceLinked="1"/>
        <c:majorTickMark val="none"/>
        <c:minorTickMark val="none"/>
        <c:tickLblPos val="none"/>
        <c:crossAx val="442091496"/>
        <c:crosses val="autoZero"/>
        <c:auto val="0"/>
        <c:lblAlgn val="ctr"/>
        <c:lblOffset val="100"/>
        <c:noMultiLvlLbl val="1"/>
      </c:catAx>
      <c:valAx>
        <c:axId val="442091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619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35-4246-99F9-9D174A7E1319}"/>
            </c:ext>
          </c:extLst>
        </c:ser>
        <c:dLbls>
          <c:showLegendKey val="0"/>
          <c:showVal val="0"/>
          <c:showCatName val="0"/>
          <c:showSerName val="0"/>
          <c:showPercent val="0"/>
          <c:showBubbleSize val="0"/>
        </c:dLbls>
        <c:gapWidth val="180"/>
        <c:overlap val="-90"/>
        <c:axId val="442092280"/>
        <c:axId val="44209267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35-4246-99F9-9D174A7E1319}"/>
            </c:ext>
          </c:extLst>
        </c:ser>
        <c:dLbls>
          <c:showLegendKey val="0"/>
          <c:showVal val="0"/>
          <c:showCatName val="0"/>
          <c:showSerName val="0"/>
          <c:showPercent val="0"/>
          <c:showBubbleSize val="0"/>
        </c:dLbls>
        <c:marker val="1"/>
        <c:smooth val="0"/>
        <c:axId val="442092280"/>
        <c:axId val="442092672"/>
      </c:lineChart>
      <c:catAx>
        <c:axId val="442092280"/>
        <c:scaling>
          <c:orientation val="minMax"/>
        </c:scaling>
        <c:delete val="0"/>
        <c:axPos val="b"/>
        <c:numFmt formatCode="ge" sourceLinked="1"/>
        <c:majorTickMark val="none"/>
        <c:minorTickMark val="none"/>
        <c:tickLblPos val="none"/>
        <c:crossAx val="442092672"/>
        <c:crosses val="autoZero"/>
        <c:auto val="0"/>
        <c:lblAlgn val="ctr"/>
        <c:lblOffset val="100"/>
        <c:noMultiLvlLbl val="1"/>
      </c:catAx>
      <c:valAx>
        <c:axId val="4420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092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510.5</c:v>
                </c:pt>
                <c:pt idx="1">
                  <c:v>540</c:v>
                </c:pt>
                <c:pt idx="2">
                  <c:v>460.4</c:v>
                </c:pt>
                <c:pt idx="3">
                  <c:v>639.5</c:v>
                </c:pt>
                <c:pt idx="4">
                  <c:v>778.5</c:v>
                </c:pt>
              </c:numCache>
            </c:numRef>
          </c:val>
          <c:extLst xmlns:c16r2="http://schemas.microsoft.com/office/drawing/2015/06/chart">
            <c:ext xmlns:c16="http://schemas.microsoft.com/office/drawing/2014/chart" uri="{C3380CC4-5D6E-409C-BE32-E72D297353CC}">
              <c16:uniqueId val="{00000000-43CC-41F7-BBB5-F5C6F8535CD0}"/>
            </c:ext>
          </c:extLst>
        </c:ser>
        <c:dLbls>
          <c:showLegendKey val="0"/>
          <c:showVal val="0"/>
          <c:showCatName val="0"/>
          <c:showSerName val="0"/>
          <c:showPercent val="0"/>
          <c:showBubbleSize val="0"/>
        </c:dLbls>
        <c:gapWidth val="180"/>
        <c:overlap val="-90"/>
        <c:axId val="443229824"/>
        <c:axId val="502506272"/>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43CC-41F7-BBB5-F5C6F8535CD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3CC-41F7-BBB5-F5C6F8535CD0}"/>
            </c:ext>
          </c:extLst>
        </c:ser>
        <c:dLbls>
          <c:showLegendKey val="0"/>
          <c:showVal val="0"/>
          <c:showCatName val="0"/>
          <c:showSerName val="0"/>
          <c:showPercent val="0"/>
          <c:showBubbleSize val="0"/>
        </c:dLbls>
        <c:marker val="1"/>
        <c:smooth val="0"/>
        <c:axId val="443229824"/>
        <c:axId val="502506272"/>
      </c:lineChart>
      <c:catAx>
        <c:axId val="443229824"/>
        <c:scaling>
          <c:orientation val="minMax"/>
        </c:scaling>
        <c:delete val="0"/>
        <c:axPos val="b"/>
        <c:numFmt formatCode="ge" sourceLinked="1"/>
        <c:majorTickMark val="none"/>
        <c:minorTickMark val="none"/>
        <c:tickLblPos val="none"/>
        <c:crossAx val="502506272"/>
        <c:crosses val="autoZero"/>
        <c:auto val="0"/>
        <c:lblAlgn val="ctr"/>
        <c:lblOffset val="100"/>
        <c:noMultiLvlLbl val="1"/>
      </c:catAx>
      <c:valAx>
        <c:axId val="502506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22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4E-4037-A118-4519DA146D5A}"/>
            </c:ext>
          </c:extLst>
        </c:ser>
        <c:dLbls>
          <c:showLegendKey val="0"/>
          <c:showVal val="0"/>
          <c:showCatName val="0"/>
          <c:showSerName val="0"/>
          <c:showPercent val="0"/>
          <c:showBubbleSize val="0"/>
        </c:dLbls>
        <c:gapWidth val="180"/>
        <c:overlap val="-90"/>
        <c:axId val="443386408"/>
        <c:axId val="44338680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4E-4037-A118-4519DA146D5A}"/>
            </c:ext>
          </c:extLst>
        </c:ser>
        <c:dLbls>
          <c:showLegendKey val="0"/>
          <c:showVal val="0"/>
          <c:showCatName val="0"/>
          <c:showSerName val="0"/>
          <c:showPercent val="0"/>
          <c:showBubbleSize val="0"/>
        </c:dLbls>
        <c:marker val="1"/>
        <c:smooth val="0"/>
        <c:axId val="443386408"/>
        <c:axId val="443386800"/>
      </c:lineChart>
      <c:catAx>
        <c:axId val="443386408"/>
        <c:scaling>
          <c:orientation val="minMax"/>
        </c:scaling>
        <c:delete val="0"/>
        <c:axPos val="b"/>
        <c:numFmt formatCode="ge" sourceLinked="1"/>
        <c:majorTickMark val="none"/>
        <c:minorTickMark val="none"/>
        <c:tickLblPos val="none"/>
        <c:crossAx val="443386800"/>
        <c:crosses val="autoZero"/>
        <c:auto val="0"/>
        <c:lblAlgn val="ctr"/>
        <c:lblOffset val="100"/>
        <c:noMultiLvlLbl val="1"/>
      </c:catAx>
      <c:valAx>
        <c:axId val="443386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386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11572.2</c:v>
                </c:pt>
                <c:pt idx="1">
                  <c:v>9740.2000000000007</c:v>
                </c:pt>
                <c:pt idx="2">
                  <c:v>15109.2</c:v>
                </c:pt>
                <c:pt idx="3">
                  <c:v>9606.9</c:v>
                </c:pt>
                <c:pt idx="4">
                  <c:v>10617.3</c:v>
                </c:pt>
              </c:numCache>
            </c:numRef>
          </c:val>
          <c:extLst xmlns:c16r2="http://schemas.microsoft.com/office/drawing/2015/06/chart">
            <c:ext xmlns:c16="http://schemas.microsoft.com/office/drawing/2014/chart" uri="{C3380CC4-5D6E-409C-BE32-E72D297353CC}">
              <c16:uniqueId val="{00000000-FB3C-4D00-9F32-48B04E9BB35A}"/>
            </c:ext>
          </c:extLst>
        </c:ser>
        <c:dLbls>
          <c:showLegendKey val="0"/>
          <c:showVal val="0"/>
          <c:showCatName val="0"/>
          <c:showSerName val="0"/>
          <c:showPercent val="0"/>
          <c:showBubbleSize val="0"/>
        </c:dLbls>
        <c:gapWidth val="180"/>
        <c:overlap val="-90"/>
        <c:axId val="502507056"/>
        <c:axId val="50250744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FB3C-4D00-9F32-48B04E9BB35A}"/>
            </c:ext>
          </c:extLst>
        </c:ser>
        <c:dLbls>
          <c:showLegendKey val="0"/>
          <c:showVal val="0"/>
          <c:showCatName val="0"/>
          <c:showSerName val="0"/>
          <c:showPercent val="0"/>
          <c:showBubbleSize val="0"/>
        </c:dLbls>
        <c:marker val="1"/>
        <c:smooth val="0"/>
        <c:axId val="502507056"/>
        <c:axId val="502507448"/>
      </c:lineChart>
      <c:catAx>
        <c:axId val="502507056"/>
        <c:scaling>
          <c:orientation val="minMax"/>
        </c:scaling>
        <c:delete val="0"/>
        <c:axPos val="b"/>
        <c:numFmt formatCode="ge" sourceLinked="1"/>
        <c:majorTickMark val="none"/>
        <c:minorTickMark val="none"/>
        <c:tickLblPos val="none"/>
        <c:crossAx val="502507448"/>
        <c:crosses val="autoZero"/>
        <c:auto val="0"/>
        <c:lblAlgn val="ctr"/>
        <c:lblOffset val="100"/>
        <c:noMultiLvlLbl val="1"/>
      </c:catAx>
      <c:valAx>
        <c:axId val="502507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2507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146269</c:v>
                </c:pt>
                <c:pt idx="1">
                  <c:v>133778</c:v>
                </c:pt>
                <c:pt idx="2">
                  <c:v>38595</c:v>
                </c:pt>
                <c:pt idx="3">
                  <c:v>126668</c:v>
                </c:pt>
                <c:pt idx="4">
                  <c:v>111008</c:v>
                </c:pt>
              </c:numCache>
            </c:numRef>
          </c:val>
          <c:extLst xmlns:c16r2="http://schemas.microsoft.com/office/drawing/2015/06/chart">
            <c:ext xmlns:c16="http://schemas.microsoft.com/office/drawing/2014/chart" uri="{C3380CC4-5D6E-409C-BE32-E72D297353CC}">
              <c16:uniqueId val="{00000000-7F7B-41CD-B168-05C7F11C4111}"/>
            </c:ext>
          </c:extLst>
        </c:ser>
        <c:dLbls>
          <c:showLegendKey val="0"/>
          <c:showVal val="0"/>
          <c:showCatName val="0"/>
          <c:showSerName val="0"/>
          <c:showPercent val="0"/>
          <c:showBubbleSize val="0"/>
        </c:dLbls>
        <c:gapWidth val="180"/>
        <c:overlap val="-90"/>
        <c:axId val="439560600"/>
        <c:axId val="43956099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7F7B-41CD-B168-05C7F11C4111}"/>
            </c:ext>
          </c:extLst>
        </c:ser>
        <c:dLbls>
          <c:showLegendKey val="0"/>
          <c:showVal val="0"/>
          <c:showCatName val="0"/>
          <c:showSerName val="0"/>
          <c:showPercent val="0"/>
          <c:showBubbleSize val="0"/>
        </c:dLbls>
        <c:marker val="1"/>
        <c:smooth val="0"/>
        <c:axId val="439560600"/>
        <c:axId val="439560992"/>
      </c:lineChart>
      <c:catAx>
        <c:axId val="439560600"/>
        <c:scaling>
          <c:orientation val="minMax"/>
        </c:scaling>
        <c:delete val="0"/>
        <c:axPos val="b"/>
        <c:numFmt formatCode="ge" sourceLinked="1"/>
        <c:majorTickMark val="none"/>
        <c:minorTickMark val="none"/>
        <c:tickLblPos val="none"/>
        <c:crossAx val="439560992"/>
        <c:crosses val="autoZero"/>
        <c:auto val="0"/>
        <c:lblAlgn val="ctr"/>
        <c:lblOffset val="100"/>
        <c:noMultiLvlLbl val="1"/>
      </c:catAx>
      <c:valAx>
        <c:axId val="43956099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60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30.4</c:v>
                </c:pt>
                <c:pt idx="1">
                  <c:v>31.7</c:v>
                </c:pt>
                <c:pt idx="2">
                  <c:v>32.700000000000003</c:v>
                </c:pt>
                <c:pt idx="3">
                  <c:v>40</c:v>
                </c:pt>
                <c:pt idx="4">
                  <c:v>29.5</c:v>
                </c:pt>
              </c:numCache>
            </c:numRef>
          </c:val>
          <c:extLst xmlns:c16r2="http://schemas.microsoft.com/office/drawing/2015/06/chart">
            <c:ext xmlns:c16="http://schemas.microsoft.com/office/drawing/2014/chart" uri="{C3380CC4-5D6E-409C-BE32-E72D297353CC}">
              <c16:uniqueId val="{00000000-2900-4EFC-A216-EBD6FD454F0F}"/>
            </c:ext>
          </c:extLst>
        </c:ser>
        <c:dLbls>
          <c:showLegendKey val="0"/>
          <c:showVal val="0"/>
          <c:showCatName val="0"/>
          <c:showSerName val="0"/>
          <c:showPercent val="0"/>
          <c:showBubbleSize val="0"/>
        </c:dLbls>
        <c:gapWidth val="180"/>
        <c:overlap val="-90"/>
        <c:axId val="439561776"/>
        <c:axId val="43956216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2900-4EFC-A216-EBD6FD454F0F}"/>
            </c:ext>
          </c:extLst>
        </c:ser>
        <c:dLbls>
          <c:showLegendKey val="0"/>
          <c:showVal val="0"/>
          <c:showCatName val="0"/>
          <c:showSerName val="0"/>
          <c:showPercent val="0"/>
          <c:showBubbleSize val="0"/>
        </c:dLbls>
        <c:marker val="1"/>
        <c:smooth val="0"/>
        <c:axId val="439561776"/>
        <c:axId val="439562168"/>
      </c:lineChart>
      <c:catAx>
        <c:axId val="439561776"/>
        <c:scaling>
          <c:orientation val="minMax"/>
        </c:scaling>
        <c:delete val="0"/>
        <c:axPos val="b"/>
        <c:numFmt formatCode="ge" sourceLinked="1"/>
        <c:majorTickMark val="none"/>
        <c:minorTickMark val="none"/>
        <c:tickLblPos val="none"/>
        <c:crossAx val="439562168"/>
        <c:crosses val="autoZero"/>
        <c:auto val="0"/>
        <c:lblAlgn val="ctr"/>
        <c:lblOffset val="100"/>
        <c:noMultiLvlLbl val="1"/>
      </c:catAx>
      <c:valAx>
        <c:axId val="439562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61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10.9</c:v>
                </c:pt>
                <c:pt idx="1">
                  <c:v>21.8</c:v>
                </c:pt>
                <c:pt idx="2">
                  <c:v>4.3</c:v>
                </c:pt>
                <c:pt idx="3">
                  <c:v>7.2</c:v>
                </c:pt>
                <c:pt idx="4">
                  <c:v>10.8</c:v>
                </c:pt>
              </c:numCache>
            </c:numRef>
          </c:val>
          <c:extLst xmlns:c16r2="http://schemas.microsoft.com/office/drawing/2015/06/chart">
            <c:ext xmlns:c16="http://schemas.microsoft.com/office/drawing/2014/chart" uri="{C3380CC4-5D6E-409C-BE32-E72D297353CC}">
              <c16:uniqueId val="{00000000-6577-4E22-AC59-78103D3CAB0D}"/>
            </c:ext>
          </c:extLst>
        </c:ser>
        <c:dLbls>
          <c:showLegendKey val="0"/>
          <c:showVal val="0"/>
          <c:showCatName val="0"/>
          <c:showSerName val="0"/>
          <c:showPercent val="0"/>
          <c:showBubbleSize val="0"/>
        </c:dLbls>
        <c:gapWidth val="180"/>
        <c:overlap val="-90"/>
        <c:axId val="505849112"/>
        <c:axId val="50584950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6577-4E22-AC59-78103D3CAB0D}"/>
            </c:ext>
          </c:extLst>
        </c:ser>
        <c:dLbls>
          <c:showLegendKey val="0"/>
          <c:showVal val="0"/>
          <c:showCatName val="0"/>
          <c:showSerName val="0"/>
          <c:showPercent val="0"/>
          <c:showBubbleSize val="0"/>
        </c:dLbls>
        <c:marker val="1"/>
        <c:smooth val="0"/>
        <c:axId val="505849112"/>
        <c:axId val="505849504"/>
      </c:lineChart>
      <c:catAx>
        <c:axId val="505849112"/>
        <c:scaling>
          <c:orientation val="minMax"/>
        </c:scaling>
        <c:delete val="0"/>
        <c:axPos val="b"/>
        <c:numFmt formatCode="ge" sourceLinked="1"/>
        <c:majorTickMark val="none"/>
        <c:minorTickMark val="none"/>
        <c:tickLblPos val="none"/>
        <c:crossAx val="505849504"/>
        <c:crosses val="autoZero"/>
        <c:auto val="0"/>
        <c:lblAlgn val="ctr"/>
        <c:lblOffset val="100"/>
        <c:noMultiLvlLbl val="1"/>
      </c:catAx>
      <c:valAx>
        <c:axId val="505849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49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76.5</c:v>
                </c:pt>
                <c:pt idx="1">
                  <c:v>48.5</c:v>
                </c:pt>
                <c:pt idx="2">
                  <c:v>33.9</c:v>
                </c:pt>
                <c:pt idx="3">
                  <c:v>17.5</c:v>
                </c:pt>
                <c:pt idx="4">
                  <c:v>22.9</c:v>
                </c:pt>
              </c:numCache>
            </c:numRef>
          </c:val>
          <c:extLst xmlns:c16r2="http://schemas.microsoft.com/office/drawing/2015/06/chart">
            <c:ext xmlns:c16="http://schemas.microsoft.com/office/drawing/2014/chart" uri="{C3380CC4-5D6E-409C-BE32-E72D297353CC}">
              <c16:uniqueId val="{00000000-4839-4BFE-93AC-9E4ECC7F3D84}"/>
            </c:ext>
          </c:extLst>
        </c:ser>
        <c:dLbls>
          <c:showLegendKey val="0"/>
          <c:showVal val="0"/>
          <c:showCatName val="0"/>
          <c:showSerName val="0"/>
          <c:showPercent val="0"/>
          <c:showBubbleSize val="0"/>
        </c:dLbls>
        <c:gapWidth val="180"/>
        <c:overlap val="-90"/>
        <c:axId val="505850288"/>
        <c:axId val="4439339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4839-4BFE-93AC-9E4ECC7F3D84}"/>
            </c:ext>
          </c:extLst>
        </c:ser>
        <c:dLbls>
          <c:showLegendKey val="0"/>
          <c:showVal val="0"/>
          <c:showCatName val="0"/>
          <c:showSerName val="0"/>
          <c:showPercent val="0"/>
          <c:showBubbleSize val="0"/>
        </c:dLbls>
        <c:marker val="1"/>
        <c:smooth val="0"/>
        <c:axId val="505850288"/>
        <c:axId val="443933952"/>
      </c:lineChart>
      <c:catAx>
        <c:axId val="505850288"/>
        <c:scaling>
          <c:orientation val="minMax"/>
        </c:scaling>
        <c:delete val="0"/>
        <c:axPos val="b"/>
        <c:numFmt formatCode="ge" sourceLinked="1"/>
        <c:majorTickMark val="none"/>
        <c:minorTickMark val="none"/>
        <c:tickLblPos val="none"/>
        <c:crossAx val="443933952"/>
        <c:crosses val="autoZero"/>
        <c:auto val="0"/>
        <c:lblAlgn val="ctr"/>
        <c:lblOffset val="100"/>
        <c:noMultiLvlLbl val="1"/>
      </c:catAx>
      <c:valAx>
        <c:axId val="443933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850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56.7</c:v>
                </c:pt>
                <c:pt idx="1">
                  <c:v>68.3</c:v>
                </c:pt>
                <c:pt idx="2">
                  <c:v>69.8</c:v>
                </c:pt>
                <c:pt idx="3">
                  <c:v>72.5</c:v>
                </c:pt>
                <c:pt idx="4">
                  <c:v>73</c:v>
                </c:pt>
              </c:numCache>
            </c:numRef>
          </c:val>
          <c:extLst xmlns:c16r2="http://schemas.microsoft.com/office/drawing/2015/06/chart">
            <c:ext xmlns:c16="http://schemas.microsoft.com/office/drawing/2014/chart" uri="{C3380CC4-5D6E-409C-BE32-E72D297353CC}">
              <c16:uniqueId val="{00000000-EA53-46F8-A899-897CA0EA9030}"/>
            </c:ext>
          </c:extLst>
        </c:ser>
        <c:dLbls>
          <c:showLegendKey val="0"/>
          <c:showVal val="0"/>
          <c:showCatName val="0"/>
          <c:showSerName val="0"/>
          <c:showPercent val="0"/>
          <c:showBubbleSize val="0"/>
        </c:dLbls>
        <c:gapWidth val="180"/>
        <c:overlap val="-90"/>
        <c:axId val="443934736"/>
        <c:axId val="443935128"/>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EA53-46F8-A899-897CA0EA9030}"/>
            </c:ext>
          </c:extLst>
        </c:ser>
        <c:dLbls>
          <c:showLegendKey val="0"/>
          <c:showVal val="0"/>
          <c:showCatName val="0"/>
          <c:showSerName val="0"/>
          <c:showPercent val="0"/>
          <c:showBubbleSize val="0"/>
        </c:dLbls>
        <c:marker val="1"/>
        <c:smooth val="0"/>
        <c:axId val="443934736"/>
        <c:axId val="443935128"/>
      </c:lineChart>
      <c:catAx>
        <c:axId val="443934736"/>
        <c:scaling>
          <c:orientation val="minMax"/>
        </c:scaling>
        <c:delete val="0"/>
        <c:axPos val="b"/>
        <c:numFmt formatCode="ge" sourceLinked="1"/>
        <c:majorTickMark val="none"/>
        <c:minorTickMark val="none"/>
        <c:tickLblPos val="none"/>
        <c:crossAx val="443935128"/>
        <c:crosses val="autoZero"/>
        <c:auto val="0"/>
        <c:lblAlgn val="ctr"/>
        <c:lblOffset val="100"/>
        <c:noMultiLvlLbl val="1"/>
      </c:catAx>
      <c:valAx>
        <c:axId val="443935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39347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54391" y="7358505"/>
          <a:ext cx="5196596"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5922830" y="7358505"/>
          <a:ext cx="5107879"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1302550" y="7358505"/>
          <a:ext cx="5196597"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6759831" y="7358505"/>
          <a:ext cx="5132643"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2182005" y="7358505"/>
          <a:ext cx="5206121"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581892" y="12208625"/>
          <a:ext cx="5194775" cy="2993684"/>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581892" y="15363306"/>
          <a:ext cx="5194775" cy="298744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581892" y="18529069"/>
          <a:ext cx="5194775" cy="298744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581892" y="21677515"/>
          <a:ext cx="5194775" cy="298745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581892" y="24785783"/>
          <a:ext cx="5194775" cy="298744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6394576" y="12208625"/>
          <a:ext cx="4700487" cy="2993684"/>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6394576" y="15363306"/>
          <a:ext cx="4700487" cy="298744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6394576" y="18529069"/>
          <a:ext cx="4700487" cy="298744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6394576" y="21677515"/>
          <a:ext cx="4700487" cy="298745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6394576" y="24785783"/>
          <a:ext cx="4700487" cy="298744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1765288" y="12208625"/>
          <a:ext cx="4700488" cy="2993684"/>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1765288" y="15363306"/>
          <a:ext cx="4700488" cy="298744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1765288" y="18529069"/>
          <a:ext cx="4700488" cy="298744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1765288" y="21677515"/>
          <a:ext cx="4700488" cy="298745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1765288" y="24785783"/>
          <a:ext cx="4700488" cy="298744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7058415" y="12208625"/>
          <a:ext cx="4700488" cy="2993684"/>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7058415" y="15363306"/>
          <a:ext cx="4700488" cy="298744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7058415" y="18529069"/>
          <a:ext cx="4700488" cy="298744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7058415" y="21677515"/>
          <a:ext cx="4700488" cy="298745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7058415" y="24785783"/>
          <a:ext cx="4700488" cy="298744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2481082" y="12208625"/>
          <a:ext cx="4700487" cy="2993684"/>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2481082" y="15363306"/>
          <a:ext cx="4700487" cy="298744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2481082" y="18529069"/>
          <a:ext cx="4700487" cy="298744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2481082" y="21677515"/>
          <a:ext cx="4700487" cy="298745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2481082" y="24785783"/>
          <a:ext cx="4700487" cy="298744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182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182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182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182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182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183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183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183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183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183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183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183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183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183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183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184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184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1842"/>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1843"/>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184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184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184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1847"/>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1848"/>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184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185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1851"/>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1852"/>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1853"/>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185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1855"/>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185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185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1858"/>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185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 xmlns:a16="http://schemas.microsoft.com/office/drawing/2014/main" id="{00000000-0008-0000-0000-0000BF160000}"/>
                </a:ext>
              </a:extLst>
            </xdr:cNvPr>
            <xdr:cNvPicPr>
              <a:picLocks noChangeAspect="1" noChangeArrowheads="1"/>
              <a:extLst>
                <a:ext uri="{84589F7E-364E-4C9E-8A38-B11213B215E9}">
                  <a14:cameraTool cellRange="データ!$E$22:$I$35" spid="_x0000_s1860"/>
                </a:ext>
              </a:extLst>
            </xdr:cNvPicPr>
          </xdr:nvPicPr>
          <xdr:blipFill>
            <a:blip xmlns:r="http://schemas.openxmlformats.org/officeDocument/2006/relationships" r:embed="rId61"/>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 xmlns:a16="http://schemas.microsoft.com/office/drawing/2014/main" id="{00000000-0008-0000-0000-0000C0160000}"/>
                </a:ext>
              </a:extLst>
            </xdr:cNvPr>
            <xdr:cNvPicPr>
              <a:picLocks noChangeAspect="1" noChangeArrowheads="1"/>
              <a:extLst>
                <a:ext uri="{84589F7E-364E-4C9E-8A38-B11213B215E9}">
                  <a14:cameraTool cellRange="データ!$E$22:$I$35" spid="_x0000_s1861"/>
                </a:ext>
              </a:extLst>
            </xdr:cNvPicPr>
          </xdr:nvPicPr>
          <xdr:blipFill>
            <a:blip xmlns:r="http://schemas.openxmlformats.org/officeDocument/2006/relationships" r:embed="rId61"/>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 xmlns:a16="http://schemas.microsoft.com/office/drawing/2014/main" id="{00000000-0008-0000-0000-0000C1160000}"/>
                </a:ext>
              </a:extLst>
            </xdr:cNvPr>
            <xdr:cNvPicPr>
              <a:picLocks noChangeAspect="1" noChangeArrowheads="1"/>
              <a:extLst>
                <a:ext uri="{84589F7E-364E-4C9E-8A38-B11213B215E9}">
                  <a14:cameraTool cellRange="データ!$E$22:$I$35" spid="_x0000_s1862"/>
                </a:ext>
              </a:extLst>
            </xdr:cNvPicPr>
          </xdr:nvPicPr>
          <xdr:blipFill>
            <a:blip xmlns:r="http://schemas.openxmlformats.org/officeDocument/2006/relationships" r:embed="rId61"/>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 xmlns:a16="http://schemas.microsoft.com/office/drawing/2014/main" id="{00000000-0008-0000-0000-0000C2160000}"/>
                </a:ext>
              </a:extLst>
            </xdr:cNvPr>
            <xdr:cNvPicPr>
              <a:picLocks noChangeAspect="1" noChangeArrowheads="1"/>
              <a:extLst>
                <a:ext uri="{84589F7E-364E-4C9E-8A38-B11213B215E9}">
                  <a14:cameraTool cellRange="データ!$E$22:$I$35" spid="_x0000_s1863"/>
                </a:ext>
              </a:extLst>
            </xdr:cNvPicPr>
          </xdr:nvPicPr>
          <xdr:blipFill>
            <a:blip xmlns:r="http://schemas.openxmlformats.org/officeDocument/2006/relationships" r:embed="rId61"/>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 xmlns:a16="http://schemas.microsoft.com/office/drawing/2014/main" id="{00000000-0008-0000-0000-0000C3160000}"/>
                </a:ext>
              </a:extLst>
            </xdr:cNvPr>
            <xdr:cNvPicPr>
              <a:picLocks noChangeAspect="1" noChangeArrowheads="1"/>
              <a:extLst>
                <a:ext uri="{84589F7E-364E-4C9E-8A38-B11213B215E9}">
                  <a14:cameraTool cellRange="データ!$E$22:$I$35" spid="_x0000_s1864"/>
                </a:ext>
              </a:extLst>
            </xdr:cNvPicPr>
          </xdr:nvPicPr>
          <xdr:blipFill>
            <a:blip xmlns:r="http://schemas.openxmlformats.org/officeDocument/2006/relationships" r:embed="rId61"/>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R1" zoomScale="50" zoomScaleNormal="50" workbookViewId="0">
      <selection activeCell="AR24" sqref="AR24"/>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京都府</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法適用</v>
      </c>
      <c r="C3" s="128"/>
      <c r="D3" s="128"/>
      <c r="E3" s="128"/>
      <c r="F3" s="128" t="str">
        <f>データ!J6</f>
        <v>電気事業</v>
      </c>
      <c r="G3" s="128"/>
      <c r="H3" s="128"/>
      <c r="I3" s="128"/>
      <c r="J3" s="128" t="str">
        <f>データ!K6</f>
        <v>非設置</v>
      </c>
      <c r="K3" s="128"/>
      <c r="L3" s="128"/>
      <c r="M3" s="128"/>
      <c r="N3" s="129">
        <f>データ!L6</f>
        <v>81.2</v>
      </c>
      <c r="O3" s="129"/>
      <c r="P3" s="129"/>
      <c r="Q3" s="130"/>
      <c r="R3" s="1"/>
      <c r="S3" s="131" t="s">
        <v>8</v>
      </c>
      <c r="T3" s="132"/>
      <c r="U3" s="132"/>
      <c r="V3" s="132"/>
      <c r="W3" s="132"/>
      <c r="X3" s="132"/>
      <c r="Y3" s="132"/>
      <c r="Z3" s="132"/>
      <c r="AA3" s="132"/>
      <c r="AB3" s="132"/>
      <c r="AC3" s="132"/>
      <c r="AD3" s="132"/>
      <c r="AE3" s="132"/>
      <c r="AF3" s="132"/>
      <c r="AG3" s="132"/>
      <c r="AH3" s="133"/>
      <c r="AI3" s="1"/>
      <c r="AJ3" s="1"/>
      <c r="AK3" s="118" t="s">
        <v>256</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1</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127</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f>データ!W6</f>
        <v>40972</v>
      </c>
      <c r="G12" s="162"/>
      <c r="H12" s="161">
        <f>データ!X6</f>
        <v>40177</v>
      </c>
      <c r="I12" s="162"/>
      <c r="J12" s="161">
        <f>データ!Y6</f>
        <v>35383</v>
      </c>
      <c r="K12" s="162"/>
      <c r="L12" s="161">
        <f>データ!Z6</f>
        <v>43981</v>
      </c>
      <c r="M12" s="162"/>
      <c r="N12" s="150">
        <f>データ!AA6</f>
        <v>31500</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f>データ!AG6</f>
        <v>244</v>
      </c>
      <c r="G14" s="162"/>
      <c r="H14" s="161">
        <f>データ!AH6</f>
        <v>2867</v>
      </c>
      <c r="I14" s="162"/>
      <c r="J14" s="161">
        <f>データ!AI6</f>
        <v>2639</v>
      </c>
      <c r="K14" s="162"/>
      <c r="L14" s="161">
        <f>データ!AJ6</f>
        <v>2474</v>
      </c>
      <c r="M14" s="162"/>
      <c r="N14" s="150">
        <f>データ!AK6</f>
        <v>2684</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41216</v>
      </c>
      <c r="G16" s="177"/>
      <c r="H16" s="177">
        <f>データ!AR6</f>
        <v>43044</v>
      </c>
      <c r="I16" s="177"/>
      <c r="J16" s="177">
        <f>データ!AS6</f>
        <v>38022</v>
      </c>
      <c r="K16" s="177"/>
      <c r="L16" s="177">
        <f>データ!AT6</f>
        <v>46455</v>
      </c>
      <c r="M16" s="177"/>
      <c r="N16" s="166">
        <f>データ!AU6</f>
        <v>34184</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f>データ!AV6</f>
        <v>319725</v>
      </c>
      <c r="G19" s="180"/>
      <c r="H19" s="180"/>
      <c r="I19" s="180">
        <f>データ!AW6</f>
        <v>44775</v>
      </c>
      <c r="J19" s="180"/>
      <c r="K19" s="180"/>
      <c r="L19" s="180">
        <f>データ!AX6</f>
        <v>364500</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257</v>
      </c>
      <c r="AL40" s="119"/>
      <c r="AM40" s="119"/>
      <c r="AN40" s="119"/>
      <c r="AO40" s="119"/>
      <c r="AP40" s="119"/>
      <c r="AQ40" s="120"/>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255</v>
      </c>
      <c r="AL99" s="191"/>
      <c r="AM99" s="191"/>
      <c r="AN99" s="191"/>
      <c r="AO99" s="191"/>
      <c r="AP99" s="191"/>
      <c r="AQ99" s="192"/>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Nd19vb+ZcMia7t/IdZsT+v6tMKgf6LEMmKEwhrjvGMaMjsgBNxGs9LzfhqJZ63S+GxVzm06vkKdBWR5BLKp+DQ==" saltValue="xAD+vccCr6SEcvCOi78li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2.8">
      <c r="A6" s="49" t="s">
        <v>115</v>
      </c>
      <c r="B6" s="67" t="str">
        <f>B7</f>
        <v>2017</v>
      </c>
      <c r="C6" s="67" t="str">
        <f t="shared" ref="C6:AX6" si="6">C7</f>
        <v>260002</v>
      </c>
      <c r="D6" s="67" t="str">
        <f t="shared" si="6"/>
        <v>46</v>
      </c>
      <c r="E6" s="67" t="str">
        <f t="shared" si="6"/>
        <v>04</v>
      </c>
      <c r="F6" s="67" t="str">
        <f t="shared" si="6"/>
        <v>0</v>
      </c>
      <c r="G6" s="67" t="str">
        <f t="shared" si="6"/>
        <v>000</v>
      </c>
      <c r="H6" s="67" t="str">
        <f t="shared" si="6"/>
        <v>京都府</v>
      </c>
      <c r="I6" s="67" t="str">
        <f t="shared" si="6"/>
        <v>法適用</v>
      </c>
      <c r="J6" s="67" t="str">
        <f t="shared" si="6"/>
        <v>電気事業</v>
      </c>
      <c r="K6" s="67" t="str">
        <f t="shared" si="6"/>
        <v>非設置</v>
      </c>
      <c r="L6" s="68">
        <f t="shared" si="6"/>
        <v>81.2</v>
      </c>
      <c r="M6" s="69">
        <f t="shared" si="6"/>
        <v>1</v>
      </c>
      <c r="N6" s="69" t="str">
        <f t="shared" si="6"/>
        <v>-</v>
      </c>
      <c r="O6" s="69">
        <f t="shared" si="6"/>
        <v>1</v>
      </c>
      <c r="P6" s="69" t="str">
        <f t="shared" si="6"/>
        <v>-</v>
      </c>
      <c r="Q6" s="69" t="str">
        <f t="shared" si="6"/>
        <v>-</v>
      </c>
      <c r="R6" s="70" t="str">
        <f>R7</f>
        <v>平成32年3月31日　大野発電所</v>
      </c>
      <c r="S6" s="71" t="str">
        <f t="shared" si="6"/>
        <v>平成33年12月31日　太鼓山風力発電所</v>
      </c>
      <c r="T6" s="67" t="str">
        <f t="shared" si="6"/>
        <v>無</v>
      </c>
      <c r="U6" s="71" t="str">
        <f t="shared" si="6"/>
        <v>関西電力株式会社</v>
      </c>
      <c r="V6" s="68" t="str">
        <f t="shared" si="6"/>
        <v>-</v>
      </c>
      <c r="W6" s="69">
        <f>W7</f>
        <v>40972</v>
      </c>
      <c r="X6" s="69">
        <f t="shared" si="6"/>
        <v>40177</v>
      </c>
      <c r="Y6" s="69">
        <f t="shared" si="6"/>
        <v>35383</v>
      </c>
      <c r="Z6" s="69">
        <f t="shared" si="6"/>
        <v>43981</v>
      </c>
      <c r="AA6" s="69">
        <f t="shared" si="6"/>
        <v>31500</v>
      </c>
      <c r="AB6" s="69" t="str">
        <f t="shared" si="6"/>
        <v>-</v>
      </c>
      <c r="AC6" s="69" t="str">
        <f t="shared" si="6"/>
        <v>-</v>
      </c>
      <c r="AD6" s="69" t="str">
        <f t="shared" si="6"/>
        <v>-</v>
      </c>
      <c r="AE6" s="69" t="str">
        <f t="shared" si="6"/>
        <v>-</v>
      </c>
      <c r="AF6" s="69" t="str">
        <f t="shared" si="6"/>
        <v>-</v>
      </c>
      <c r="AG6" s="69">
        <f t="shared" si="6"/>
        <v>244</v>
      </c>
      <c r="AH6" s="69">
        <f t="shared" si="6"/>
        <v>2867</v>
      </c>
      <c r="AI6" s="69">
        <f t="shared" si="6"/>
        <v>2639</v>
      </c>
      <c r="AJ6" s="69">
        <f t="shared" si="6"/>
        <v>2474</v>
      </c>
      <c r="AK6" s="69">
        <f t="shared" si="6"/>
        <v>2684</v>
      </c>
      <c r="AL6" s="69" t="str">
        <f t="shared" si="6"/>
        <v>-</v>
      </c>
      <c r="AM6" s="69" t="str">
        <f t="shared" si="6"/>
        <v>-</v>
      </c>
      <c r="AN6" s="69" t="str">
        <f t="shared" si="6"/>
        <v>-</v>
      </c>
      <c r="AO6" s="69" t="str">
        <f t="shared" si="6"/>
        <v>-</v>
      </c>
      <c r="AP6" s="69" t="str">
        <f t="shared" si="6"/>
        <v>-</v>
      </c>
      <c r="AQ6" s="69">
        <f t="shared" si="6"/>
        <v>41216</v>
      </c>
      <c r="AR6" s="69">
        <f t="shared" si="6"/>
        <v>43044</v>
      </c>
      <c r="AS6" s="69">
        <f t="shared" si="6"/>
        <v>38022</v>
      </c>
      <c r="AT6" s="69">
        <f t="shared" si="6"/>
        <v>46455</v>
      </c>
      <c r="AU6" s="69">
        <f t="shared" si="6"/>
        <v>34184</v>
      </c>
      <c r="AV6" s="69">
        <f t="shared" si="6"/>
        <v>319725</v>
      </c>
      <c r="AW6" s="69">
        <f t="shared" si="6"/>
        <v>44775</v>
      </c>
      <c r="AX6" s="69">
        <f t="shared" si="6"/>
        <v>364500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c r="A7" s="49"/>
      <c r="B7" s="77" t="s">
        <v>116</v>
      </c>
      <c r="C7" s="77" t="s">
        <v>117</v>
      </c>
      <c r="D7" s="77" t="s">
        <v>118</v>
      </c>
      <c r="E7" s="77" t="s">
        <v>119</v>
      </c>
      <c r="F7" s="77" t="s">
        <v>120</v>
      </c>
      <c r="G7" s="77" t="s">
        <v>121</v>
      </c>
      <c r="H7" s="77" t="s">
        <v>122</v>
      </c>
      <c r="I7" s="77" t="s">
        <v>123</v>
      </c>
      <c r="J7" s="77" t="s">
        <v>124</v>
      </c>
      <c r="K7" s="77" t="s">
        <v>125</v>
      </c>
      <c r="L7" s="78">
        <v>81.2</v>
      </c>
      <c r="M7" s="79">
        <v>1</v>
      </c>
      <c r="N7" s="79" t="s">
        <v>126</v>
      </c>
      <c r="O7" s="80">
        <v>1</v>
      </c>
      <c r="P7" s="80" t="s">
        <v>126</v>
      </c>
      <c r="Q7" s="80" t="s">
        <v>126</v>
      </c>
      <c r="R7" s="81" t="s">
        <v>127</v>
      </c>
      <c r="S7" s="81" t="s">
        <v>128</v>
      </c>
      <c r="T7" s="82" t="s">
        <v>129</v>
      </c>
      <c r="U7" s="81" t="s">
        <v>130</v>
      </c>
      <c r="V7" s="78" t="s">
        <v>126</v>
      </c>
      <c r="W7" s="80">
        <v>40972</v>
      </c>
      <c r="X7" s="80">
        <v>40177</v>
      </c>
      <c r="Y7" s="80">
        <v>35383</v>
      </c>
      <c r="Z7" s="80">
        <v>43981</v>
      </c>
      <c r="AA7" s="80">
        <v>31500</v>
      </c>
      <c r="AB7" s="80" t="s">
        <v>126</v>
      </c>
      <c r="AC7" s="80" t="s">
        <v>126</v>
      </c>
      <c r="AD7" s="80" t="s">
        <v>126</v>
      </c>
      <c r="AE7" s="80" t="s">
        <v>126</v>
      </c>
      <c r="AF7" s="80" t="s">
        <v>126</v>
      </c>
      <c r="AG7" s="80">
        <v>244</v>
      </c>
      <c r="AH7" s="80">
        <v>2867</v>
      </c>
      <c r="AI7" s="80">
        <v>2639</v>
      </c>
      <c r="AJ7" s="80">
        <v>2474</v>
      </c>
      <c r="AK7" s="80">
        <v>2684</v>
      </c>
      <c r="AL7" s="80" t="s">
        <v>126</v>
      </c>
      <c r="AM7" s="80" t="s">
        <v>126</v>
      </c>
      <c r="AN7" s="80" t="s">
        <v>126</v>
      </c>
      <c r="AO7" s="80" t="s">
        <v>126</v>
      </c>
      <c r="AP7" s="80" t="s">
        <v>126</v>
      </c>
      <c r="AQ7" s="80">
        <v>41216</v>
      </c>
      <c r="AR7" s="80">
        <v>43044</v>
      </c>
      <c r="AS7" s="80">
        <v>38022</v>
      </c>
      <c r="AT7" s="80">
        <v>46455</v>
      </c>
      <c r="AU7" s="80">
        <v>34184</v>
      </c>
      <c r="AV7" s="80">
        <v>319725</v>
      </c>
      <c r="AW7" s="80">
        <v>44775</v>
      </c>
      <c r="AX7" s="80">
        <v>364500</v>
      </c>
      <c r="AY7" s="83">
        <v>91.4</v>
      </c>
      <c r="AZ7" s="83">
        <v>103.3</v>
      </c>
      <c r="BA7" s="83">
        <v>79</v>
      </c>
      <c r="BB7" s="83">
        <v>105</v>
      </c>
      <c r="BC7" s="83">
        <v>102.7</v>
      </c>
      <c r="BD7" s="83">
        <v>119.7</v>
      </c>
      <c r="BE7" s="83">
        <v>125.7</v>
      </c>
      <c r="BF7" s="83">
        <v>129.69999999999999</v>
      </c>
      <c r="BG7" s="83">
        <v>135.9</v>
      </c>
      <c r="BH7" s="83">
        <v>130.5</v>
      </c>
      <c r="BI7" s="83">
        <v>100</v>
      </c>
      <c r="BJ7" s="83">
        <v>77.3</v>
      </c>
      <c r="BK7" s="83">
        <v>96.8</v>
      </c>
      <c r="BL7" s="83">
        <v>62.5</v>
      </c>
      <c r="BM7" s="83">
        <v>85.8</v>
      </c>
      <c r="BN7" s="83">
        <v>96.8</v>
      </c>
      <c r="BO7" s="83">
        <v>121.8</v>
      </c>
      <c r="BP7" s="83">
        <v>124.8</v>
      </c>
      <c r="BQ7" s="83">
        <v>130.4</v>
      </c>
      <c r="BR7" s="83">
        <v>136.30000000000001</v>
      </c>
      <c r="BS7" s="83">
        <v>130.69999999999999</v>
      </c>
      <c r="BT7" s="83">
        <v>100</v>
      </c>
      <c r="BU7" s="83">
        <v>510.5</v>
      </c>
      <c r="BV7" s="83">
        <v>540</v>
      </c>
      <c r="BW7" s="83">
        <v>460.4</v>
      </c>
      <c r="BX7" s="83">
        <v>639.5</v>
      </c>
      <c r="BY7" s="83">
        <v>778.5</v>
      </c>
      <c r="BZ7" s="83">
        <v>992.4</v>
      </c>
      <c r="CA7" s="83">
        <v>638.79999999999995</v>
      </c>
      <c r="CB7" s="83">
        <v>716.7</v>
      </c>
      <c r="CC7" s="83">
        <v>688</v>
      </c>
      <c r="CD7" s="83">
        <v>707.7</v>
      </c>
      <c r="CE7" s="83">
        <v>100</v>
      </c>
      <c r="CF7" s="83">
        <v>11572.2</v>
      </c>
      <c r="CG7" s="83">
        <v>9740.2000000000007</v>
      </c>
      <c r="CH7" s="83">
        <v>15109.2</v>
      </c>
      <c r="CI7" s="83">
        <v>9606.9</v>
      </c>
      <c r="CJ7" s="83">
        <v>10617.3</v>
      </c>
      <c r="CK7" s="83">
        <v>7914.4</v>
      </c>
      <c r="CL7" s="83">
        <v>7493.6</v>
      </c>
      <c r="CM7" s="83">
        <v>8014.2</v>
      </c>
      <c r="CN7" s="83">
        <v>8260</v>
      </c>
      <c r="CO7" s="83">
        <v>8600.1</v>
      </c>
      <c r="CP7" s="80">
        <v>146269</v>
      </c>
      <c r="CQ7" s="80">
        <v>133778</v>
      </c>
      <c r="CR7" s="80">
        <v>38595</v>
      </c>
      <c r="CS7" s="80">
        <v>126668</v>
      </c>
      <c r="CT7" s="80">
        <v>111008</v>
      </c>
      <c r="CU7" s="80">
        <v>1160012</v>
      </c>
      <c r="CV7" s="80">
        <v>1146099</v>
      </c>
      <c r="CW7" s="80">
        <v>1494682</v>
      </c>
      <c r="CX7" s="80">
        <v>1543942</v>
      </c>
      <c r="CY7" s="80">
        <v>1467681</v>
      </c>
      <c r="CZ7" s="80">
        <v>13250</v>
      </c>
      <c r="DA7" s="83">
        <v>30.4</v>
      </c>
      <c r="DB7" s="83">
        <v>31.7</v>
      </c>
      <c r="DC7" s="83">
        <v>32.700000000000003</v>
      </c>
      <c r="DD7" s="83">
        <v>40</v>
      </c>
      <c r="DE7" s="83">
        <v>29.5</v>
      </c>
      <c r="DF7" s="83">
        <v>36.299999999999997</v>
      </c>
      <c r="DG7" s="83">
        <v>38.4</v>
      </c>
      <c r="DH7" s="83">
        <v>37.700000000000003</v>
      </c>
      <c r="DI7" s="83">
        <v>36.200000000000003</v>
      </c>
      <c r="DJ7" s="83">
        <v>36.5</v>
      </c>
      <c r="DK7" s="83">
        <v>10.9</v>
      </c>
      <c r="DL7" s="83">
        <v>21.8</v>
      </c>
      <c r="DM7" s="83">
        <v>4.3</v>
      </c>
      <c r="DN7" s="83">
        <v>7.2</v>
      </c>
      <c r="DO7" s="83">
        <v>10.8</v>
      </c>
      <c r="DP7" s="83">
        <v>22.1</v>
      </c>
      <c r="DQ7" s="83">
        <v>21.1</v>
      </c>
      <c r="DR7" s="83">
        <v>20</v>
      </c>
      <c r="DS7" s="83">
        <v>18.2</v>
      </c>
      <c r="DT7" s="83">
        <v>20.9</v>
      </c>
      <c r="DU7" s="83">
        <v>76.5</v>
      </c>
      <c r="DV7" s="83">
        <v>48.5</v>
      </c>
      <c r="DW7" s="83">
        <v>33.9</v>
      </c>
      <c r="DX7" s="83">
        <v>17.5</v>
      </c>
      <c r="DY7" s="83">
        <v>22.9</v>
      </c>
      <c r="DZ7" s="83">
        <v>130.19999999999999</v>
      </c>
      <c r="EA7" s="83">
        <v>128.80000000000001</v>
      </c>
      <c r="EB7" s="83">
        <v>109.9</v>
      </c>
      <c r="EC7" s="83">
        <v>103.6</v>
      </c>
      <c r="ED7" s="83">
        <v>95.7</v>
      </c>
      <c r="EE7" s="83">
        <v>56.7</v>
      </c>
      <c r="EF7" s="83">
        <v>68.3</v>
      </c>
      <c r="EG7" s="83">
        <v>69.8</v>
      </c>
      <c r="EH7" s="83">
        <v>72.5</v>
      </c>
      <c r="EI7" s="83">
        <v>73</v>
      </c>
      <c r="EJ7" s="83">
        <v>57.7</v>
      </c>
      <c r="EK7" s="83">
        <v>59.8</v>
      </c>
      <c r="EL7" s="83">
        <v>59.6</v>
      </c>
      <c r="EM7" s="83">
        <v>60.3</v>
      </c>
      <c r="EN7" s="83">
        <v>60.2</v>
      </c>
      <c r="EO7" s="83">
        <v>1.1000000000000001</v>
      </c>
      <c r="EP7" s="83">
        <v>11.3</v>
      </c>
      <c r="EQ7" s="83">
        <v>10.8</v>
      </c>
      <c r="ER7" s="83">
        <v>10.5</v>
      </c>
      <c r="ES7" s="83">
        <v>12.3</v>
      </c>
      <c r="ET7" s="83">
        <v>15.3</v>
      </c>
      <c r="EU7" s="83">
        <v>16.2</v>
      </c>
      <c r="EV7" s="83">
        <v>18.7</v>
      </c>
      <c r="EW7" s="83">
        <v>20.5</v>
      </c>
      <c r="EX7" s="83">
        <v>21.4</v>
      </c>
      <c r="EY7" s="80">
        <v>11000</v>
      </c>
      <c r="EZ7" s="83">
        <v>42.5</v>
      </c>
      <c r="FA7" s="83">
        <v>41.7</v>
      </c>
      <c r="FB7" s="83">
        <v>36.6</v>
      </c>
      <c r="FC7" s="83">
        <v>45.6</v>
      </c>
      <c r="FD7" s="83">
        <v>32.700000000000003</v>
      </c>
      <c r="FE7" s="83">
        <v>37</v>
      </c>
      <c r="FF7" s="83">
        <v>39.5</v>
      </c>
      <c r="FG7" s="83">
        <v>39.1</v>
      </c>
      <c r="FH7" s="83">
        <v>37.299999999999997</v>
      </c>
      <c r="FI7" s="83">
        <v>38</v>
      </c>
      <c r="FJ7" s="83">
        <v>12.7</v>
      </c>
      <c r="FK7" s="83">
        <v>27.5</v>
      </c>
      <c r="FL7" s="83">
        <v>6.9</v>
      </c>
      <c r="FM7" s="83">
        <v>5.3</v>
      </c>
      <c r="FN7" s="83">
        <v>0.6</v>
      </c>
      <c r="FO7" s="83">
        <v>22.6</v>
      </c>
      <c r="FP7" s="83">
        <v>22</v>
      </c>
      <c r="FQ7" s="83">
        <v>21.4</v>
      </c>
      <c r="FR7" s="83">
        <v>19.3</v>
      </c>
      <c r="FS7" s="83">
        <v>20.6</v>
      </c>
      <c r="FT7" s="83">
        <v>39.5</v>
      </c>
      <c r="FU7" s="83">
        <v>30.8</v>
      </c>
      <c r="FV7" s="83">
        <v>25.5</v>
      </c>
      <c r="FW7" s="83">
        <v>19.600000000000001</v>
      </c>
      <c r="FX7" s="83">
        <v>26.1</v>
      </c>
      <c r="FY7" s="83">
        <v>120.9</v>
      </c>
      <c r="FZ7" s="83">
        <v>105.7</v>
      </c>
      <c r="GA7" s="83">
        <v>89.4</v>
      </c>
      <c r="GB7" s="83">
        <v>83.3</v>
      </c>
      <c r="GC7" s="83">
        <v>73.2</v>
      </c>
      <c r="GD7" s="83">
        <v>66.7</v>
      </c>
      <c r="GE7" s="83">
        <v>68.900000000000006</v>
      </c>
      <c r="GF7" s="83">
        <v>69.599999999999994</v>
      </c>
      <c r="GG7" s="83">
        <v>71.8</v>
      </c>
      <c r="GH7" s="83">
        <v>71.099999999999994</v>
      </c>
      <c r="GI7" s="83">
        <v>58.6</v>
      </c>
      <c r="GJ7" s="83">
        <v>61.3</v>
      </c>
      <c r="GK7" s="83">
        <v>61.7</v>
      </c>
      <c r="GL7" s="83">
        <v>62.1</v>
      </c>
      <c r="GM7" s="83">
        <v>62.6</v>
      </c>
      <c r="GN7" s="83">
        <v>0</v>
      </c>
      <c r="GO7" s="83">
        <v>0</v>
      </c>
      <c r="GP7" s="83">
        <v>0</v>
      </c>
      <c r="GQ7" s="83">
        <v>0</v>
      </c>
      <c r="GR7" s="83">
        <v>0</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v>2250</v>
      </c>
      <c r="IX7" s="83">
        <v>0.6</v>
      </c>
      <c r="IY7" s="83">
        <v>7.3</v>
      </c>
      <c r="IZ7" s="83">
        <v>13.4</v>
      </c>
      <c r="JA7" s="83">
        <v>12.6</v>
      </c>
      <c r="JB7" s="83">
        <v>13.6</v>
      </c>
      <c r="JC7" s="83">
        <v>15.1</v>
      </c>
      <c r="JD7" s="83">
        <v>15.1</v>
      </c>
      <c r="JE7" s="83">
        <v>14</v>
      </c>
      <c r="JF7" s="83">
        <v>15.5</v>
      </c>
      <c r="JG7" s="83">
        <v>13.1</v>
      </c>
      <c r="JH7" s="83">
        <v>8.1</v>
      </c>
      <c r="JI7" s="83">
        <v>10.1</v>
      </c>
      <c r="JJ7" s="83">
        <v>3</v>
      </c>
      <c r="JK7" s="83">
        <v>10.199999999999999</v>
      </c>
      <c r="JL7" s="83">
        <v>28.9</v>
      </c>
      <c r="JM7" s="83">
        <v>37.700000000000003</v>
      </c>
      <c r="JN7" s="83">
        <v>25.4</v>
      </c>
      <c r="JO7" s="83">
        <v>20.100000000000001</v>
      </c>
      <c r="JP7" s="83">
        <v>28.4</v>
      </c>
      <c r="JQ7" s="83">
        <v>25</v>
      </c>
      <c r="JR7" s="83">
        <v>3364.1</v>
      </c>
      <c r="JS7" s="83">
        <v>187.3</v>
      </c>
      <c r="JT7" s="83">
        <v>102.7</v>
      </c>
      <c r="JU7" s="83">
        <v>0</v>
      </c>
      <c r="JV7" s="83">
        <v>0</v>
      </c>
      <c r="JW7" s="83">
        <v>259.60000000000002</v>
      </c>
      <c r="JX7" s="83">
        <v>226.2</v>
      </c>
      <c r="JY7" s="83">
        <v>224.7</v>
      </c>
      <c r="JZ7" s="83">
        <v>167.2</v>
      </c>
      <c r="KA7" s="83">
        <v>267.7</v>
      </c>
      <c r="KB7" s="83">
        <v>35.4</v>
      </c>
      <c r="KC7" s="83">
        <v>67.2</v>
      </c>
      <c r="KD7" s="83">
        <v>70.400000000000006</v>
      </c>
      <c r="KE7" s="83">
        <v>75.400000000000006</v>
      </c>
      <c r="KF7" s="83">
        <v>80.400000000000006</v>
      </c>
      <c r="KG7" s="83">
        <v>25.5</v>
      </c>
      <c r="KH7" s="83">
        <v>45.2</v>
      </c>
      <c r="KI7" s="83">
        <v>48.7</v>
      </c>
      <c r="KJ7" s="83">
        <v>53.3</v>
      </c>
      <c r="KK7" s="83">
        <v>29</v>
      </c>
      <c r="KL7" s="83">
        <v>100</v>
      </c>
      <c r="KM7" s="83">
        <v>100</v>
      </c>
      <c r="KN7" s="83">
        <v>100</v>
      </c>
      <c r="KO7" s="83">
        <v>100</v>
      </c>
      <c r="KP7" s="83">
        <v>100</v>
      </c>
      <c r="KQ7" s="83">
        <v>100</v>
      </c>
      <c r="KR7" s="83">
        <v>100</v>
      </c>
      <c r="KS7" s="83">
        <v>100</v>
      </c>
      <c r="KT7" s="83">
        <v>100</v>
      </c>
      <c r="KU7" s="83">
        <v>100</v>
      </c>
      <c r="KV7" s="80" t="s">
        <v>126</v>
      </c>
      <c r="KW7" s="83" t="s">
        <v>126</v>
      </c>
      <c r="KX7" s="83" t="s">
        <v>126</v>
      </c>
      <c r="KY7" s="83" t="s">
        <v>126</v>
      </c>
      <c r="KZ7" s="83" t="s">
        <v>126</v>
      </c>
      <c r="LA7" s="83" t="s">
        <v>126</v>
      </c>
      <c r="LB7" s="83">
        <v>7.1</v>
      </c>
      <c r="LC7" s="83">
        <v>8.9</v>
      </c>
      <c r="LD7" s="83">
        <v>11.8</v>
      </c>
      <c r="LE7" s="83">
        <v>15.3</v>
      </c>
      <c r="LF7" s="83">
        <v>15.4</v>
      </c>
      <c r="LG7" s="83" t="s">
        <v>126</v>
      </c>
      <c r="LH7" s="83" t="s">
        <v>126</v>
      </c>
      <c r="LI7" s="83" t="s">
        <v>126</v>
      </c>
      <c r="LJ7" s="83" t="s">
        <v>126</v>
      </c>
      <c r="LK7" s="83" t="s">
        <v>126</v>
      </c>
      <c r="LL7" s="83">
        <v>8.6</v>
      </c>
      <c r="LM7" s="83">
        <v>2</v>
      </c>
      <c r="LN7" s="83">
        <v>1.4</v>
      </c>
      <c r="LO7" s="83">
        <v>2.4</v>
      </c>
      <c r="LP7" s="83">
        <v>4.0999999999999996</v>
      </c>
      <c r="LQ7" s="83" t="s">
        <v>126</v>
      </c>
      <c r="LR7" s="83" t="s">
        <v>126</v>
      </c>
      <c r="LS7" s="83" t="s">
        <v>126</v>
      </c>
      <c r="LT7" s="83" t="s">
        <v>126</v>
      </c>
      <c r="LU7" s="83" t="s">
        <v>126</v>
      </c>
      <c r="LV7" s="83">
        <v>1092.0999999999999</v>
      </c>
      <c r="LW7" s="83">
        <v>1128.5999999999999</v>
      </c>
      <c r="LX7" s="83">
        <v>596.79999999999995</v>
      </c>
      <c r="LY7" s="83">
        <v>494.6</v>
      </c>
      <c r="LZ7" s="83">
        <v>469.5</v>
      </c>
      <c r="MA7" s="83" t="s">
        <v>126</v>
      </c>
      <c r="MB7" s="83" t="s">
        <v>126</v>
      </c>
      <c r="MC7" s="83" t="s">
        <v>126</v>
      </c>
      <c r="MD7" s="83" t="s">
        <v>126</v>
      </c>
      <c r="ME7" s="83" t="s">
        <v>126</v>
      </c>
      <c r="MF7" s="83">
        <v>2.9</v>
      </c>
      <c r="MG7" s="83">
        <v>3.4</v>
      </c>
      <c r="MH7" s="83">
        <v>5.6</v>
      </c>
      <c r="MI7" s="83">
        <v>11.5</v>
      </c>
      <c r="MJ7" s="83">
        <v>16.100000000000001</v>
      </c>
      <c r="MK7" s="83" t="s">
        <v>126</v>
      </c>
      <c r="ML7" s="83" t="s">
        <v>126</v>
      </c>
      <c r="MM7" s="83" t="s">
        <v>126</v>
      </c>
      <c r="MN7" s="83" t="s">
        <v>126</v>
      </c>
      <c r="MO7" s="83" t="s">
        <v>126</v>
      </c>
      <c r="MP7" s="83">
        <v>100</v>
      </c>
      <c r="MQ7" s="83">
        <v>100</v>
      </c>
      <c r="MR7" s="83">
        <v>100</v>
      </c>
      <c r="MS7" s="83">
        <v>100</v>
      </c>
      <c r="MT7" s="83">
        <v>100</v>
      </c>
      <c r="MU7" s="83">
        <v>1</v>
      </c>
      <c r="MV7" s="83">
        <v>1</v>
      </c>
      <c r="MW7" s="83">
        <v>1</v>
      </c>
      <c r="MX7" s="83">
        <v>1</v>
      </c>
      <c r="MY7" s="83" t="s">
        <v>126</v>
      </c>
      <c r="MZ7" s="83" t="s">
        <v>126</v>
      </c>
      <c r="NA7" s="83" t="s">
        <v>126</v>
      </c>
      <c r="NB7" s="83" t="s">
        <v>126</v>
      </c>
      <c r="NC7" s="83">
        <v>1</v>
      </c>
      <c r="ND7" s="83">
        <v>1</v>
      </c>
      <c r="NE7" s="83">
        <v>1</v>
      </c>
      <c r="NF7" s="83">
        <v>1</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f>IF(SUM($O$7,$NC$7:$NF$7)=0,FALSE,TRUE)</f>
        <v>1</v>
      </c>
      <c r="KC8" s="87" t="s">
        <v>131</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f>IF(SUM($P$7,$NG$7:$NJ$7)=0,FALSE,TRUE)</f>
        <v>0</v>
      </c>
      <c r="MB8" s="87" t="s">
        <v>131</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（最大出力合計13,250kW）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（最大出力合計11,000kW）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（最大出力合計2,250kW）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91.4</v>
      </c>
      <c r="AZ11" s="95">
        <f>AZ7</f>
        <v>103.3</v>
      </c>
      <c r="BA11" s="95">
        <f>BA7</f>
        <v>79</v>
      </c>
      <c r="BB11" s="95">
        <f>BB7</f>
        <v>105</v>
      </c>
      <c r="BC11" s="95">
        <f>BC7</f>
        <v>102.7</v>
      </c>
      <c r="BD11" s="84"/>
      <c r="BE11" s="84"/>
      <c r="BF11" s="84"/>
      <c r="BG11" s="84"/>
      <c r="BH11" s="84"/>
      <c r="BI11" s="94" t="s">
        <v>139</v>
      </c>
      <c r="BJ11" s="95">
        <f>BJ7</f>
        <v>77.3</v>
      </c>
      <c r="BK11" s="95">
        <f>BK7</f>
        <v>96.8</v>
      </c>
      <c r="BL11" s="95">
        <f>BL7</f>
        <v>62.5</v>
      </c>
      <c r="BM11" s="95">
        <f>BM7</f>
        <v>85.8</v>
      </c>
      <c r="BN11" s="95">
        <f>BN7</f>
        <v>96.8</v>
      </c>
      <c r="BO11" s="84"/>
      <c r="BP11" s="84"/>
      <c r="BQ11" s="84"/>
      <c r="BR11" s="84"/>
      <c r="BS11" s="84"/>
      <c r="BT11" s="94" t="s">
        <v>139</v>
      </c>
      <c r="BU11" s="95">
        <f>BU7</f>
        <v>510.5</v>
      </c>
      <c r="BV11" s="95">
        <f>BV7</f>
        <v>540</v>
      </c>
      <c r="BW11" s="95">
        <f>BW7</f>
        <v>460.4</v>
      </c>
      <c r="BX11" s="95">
        <f>BX7</f>
        <v>639.5</v>
      </c>
      <c r="BY11" s="95">
        <f>BY7</f>
        <v>778.5</v>
      </c>
      <c r="BZ11" s="84"/>
      <c r="CA11" s="84"/>
      <c r="CB11" s="84"/>
      <c r="CC11" s="84"/>
      <c r="CD11" s="84"/>
      <c r="CE11" s="94" t="s">
        <v>139</v>
      </c>
      <c r="CF11" s="95">
        <f>CF7</f>
        <v>11572.2</v>
      </c>
      <c r="CG11" s="95">
        <f>CG7</f>
        <v>9740.2000000000007</v>
      </c>
      <c r="CH11" s="95">
        <f>CH7</f>
        <v>15109.2</v>
      </c>
      <c r="CI11" s="95">
        <f>CI7</f>
        <v>9606.9</v>
      </c>
      <c r="CJ11" s="95">
        <f>CJ7</f>
        <v>10617.3</v>
      </c>
      <c r="CK11" s="84"/>
      <c r="CL11" s="84"/>
      <c r="CM11" s="84"/>
      <c r="CN11" s="84"/>
      <c r="CO11" s="94" t="s">
        <v>139</v>
      </c>
      <c r="CP11" s="96">
        <f>CP7</f>
        <v>146269</v>
      </c>
      <c r="CQ11" s="96">
        <f>CQ7</f>
        <v>133778</v>
      </c>
      <c r="CR11" s="96">
        <f>CR7</f>
        <v>38595</v>
      </c>
      <c r="CS11" s="96">
        <f>CS7</f>
        <v>126668</v>
      </c>
      <c r="CT11" s="96">
        <f>CT7</f>
        <v>111008</v>
      </c>
      <c r="CU11" s="84"/>
      <c r="CV11" s="84"/>
      <c r="CW11" s="84"/>
      <c r="CX11" s="84"/>
      <c r="CY11" s="84"/>
      <c r="CZ11" s="94" t="s">
        <v>139</v>
      </c>
      <c r="DA11" s="95">
        <f>DA7</f>
        <v>30.4</v>
      </c>
      <c r="DB11" s="95">
        <f>DB7</f>
        <v>31.7</v>
      </c>
      <c r="DC11" s="95">
        <f>DC7</f>
        <v>32.700000000000003</v>
      </c>
      <c r="DD11" s="95">
        <f>DD7</f>
        <v>40</v>
      </c>
      <c r="DE11" s="95">
        <f>DE7</f>
        <v>29.5</v>
      </c>
      <c r="DF11" s="84"/>
      <c r="DG11" s="84"/>
      <c r="DH11" s="84"/>
      <c r="DI11" s="84"/>
      <c r="DJ11" s="94" t="s">
        <v>139</v>
      </c>
      <c r="DK11" s="95">
        <f>DK7</f>
        <v>10.9</v>
      </c>
      <c r="DL11" s="95">
        <f>DL7</f>
        <v>21.8</v>
      </c>
      <c r="DM11" s="95">
        <f>DM7</f>
        <v>4.3</v>
      </c>
      <c r="DN11" s="95">
        <f>DN7</f>
        <v>7.2</v>
      </c>
      <c r="DO11" s="95">
        <f>DO7</f>
        <v>10.8</v>
      </c>
      <c r="DP11" s="84"/>
      <c r="DQ11" s="84"/>
      <c r="DR11" s="84"/>
      <c r="DS11" s="84"/>
      <c r="DT11" s="94" t="s">
        <v>139</v>
      </c>
      <c r="DU11" s="95">
        <f>DU7</f>
        <v>76.5</v>
      </c>
      <c r="DV11" s="95">
        <f>DV7</f>
        <v>48.5</v>
      </c>
      <c r="DW11" s="95">
        <f>DW7</f>
        <v>33.9</v>
      </c>
      <c r="DX11" s="95">
        <f>DX7</f>
        <v>17.5</v>
      </c>
      <c r="DY11" s="95">
        <f>DY7</f>
        <v>22.9</v>
      </c>
      <c r="DZ11" s="84"/>
      <c r="EA11" s="84"/>
      <c r="EB11" s="84"/>
      <c r="EC11" s="84"/>
      <c r="ED11" s="94" t="s">
        <v>139</v>
      </c>
      <c r="EE11" s="95">
        <f>EE7</f>
        <v>56.7</v>
      </c>
      <c r="EF11" s="95">
        <f>EF7</f>
        <v>68.3</v>
      </c>
      <c r="EG11" s="95">
        <f>EG7</f>
        <v>69.8</v>
      </c>
      <c r="EH11" s="95">
        <f>EH7</f>
        <v>72.5</v>
      </c>
      <c r="EI11" s="95">
        <f>EI7</f>
        <v>73</v>
      </c>
      <c r="EJ11" s="84"/>
      <c r="EK11" s="84"/>
      <c r="EL11" s="84"/>
      <c r="EM11" s="84"/>
      <c r="EN11" s="94" t="s">
        <v>139</v>
      </c>
      <c r="EO11" s="95">
        <f>EO7</f>
        <v>1.1000000000000001</v>
      </c>
      <c r="EP11" s="95">
        <f>EP7</f>
        <v>11.3</v>
      </c>
      <c r="EQ11" s="95">
        <f>EQ7</f>
        <v>10.8</v>
      </c>
      <c r="ER11" s="95">
        <f>ER7</f>
        <v>10.5</v>
      </c>
      <c r="ES11" s="95">
        <f>ES7</f>
        <v>12.3</v>
      </c>
      <c r="ET11" s="84"/>
      <c r="EU11" s="84"/>
      <c r="EV11" s="84"/>
      <c r="EW11" s="84"/>
      <c r="EX11" s="84"/>
      <c r="EY11" s="94" t="s">
        <v>139</v>
      </c>
      <c r="EZ11" s="95">
        <f>EZ7</f>
        <v>42.5</v>
      </c>
      <c r="FA11" s="95">
        <f>FA7</f>
        <v>41.7</v>
      </c>
      <c r="FB11" s="95">
        <f>FB7</f>
        <v>36.6</v>
      </c>
      <c r="FC11" s="95">
        <f>FC7</f>
        <v>45.6</v>
      </c>
      <c r="FD11" s="95">
        <f>FD7</f>
        <v>32.700000000000003</v>
      </c>
      <c r="FE11" s="84"/>
      <c r="FF11" s="84"/>
      <c r="FG11" s="84"/>
      <c r="FH11" s="84"/>
      <c r="FI11" s="94" t="s">
        <v>139</v>
      </c>
      <c r="FJ11" s="95">
        <f>FJ7</f>
        <v>12.7</v>
      </c>
      <c r="FK11" s="95">
        <f>FK7</f>
        <v>27.5</v>
      </c>
      <c r="FL11" s="95">
        <f>FL7</f>
        <v>6.9</v>
      </c>
      <c r="FM11" s="95">
        <f>FM7</f>
        <v>5.3</v>
      </c>
      <c r="FN11" s="95">
        <f>FN7</f>
        <v>0.6</v>
      </c>
      <c r="FO11" s="84"/>
      <c r="FP11" s="84"/>
      <c r="FQ11" s="84"/>
      <c r="FR11" s="84"/>
      <c r="FS11" s="94" t="s">
        <v>139</v>
      </c>
      <c r="FT11" s="95">
        <f>FT7</f>
        <v>39.5</v>
      </c>
      <c r="FU11" s="95">
        <f>FU7</f>
        <v>30.8</v>
      </c>
      <c r="FV11" s="95">
        <f>FV7</f>
        <v>25.5</v>
      </c>
      <c r="FW11" s="95">
        <f>FW7</f>
        <v>19.600000000000001</v>
      </c>
      <c r="FX11" s="95">
        <f>FX7</f>
        <v>26.1</v>
      </c>
      <c r="FY11" s="84"/>
      <c r="FZ11" s="84"/>
      <c r="GA11" s="84"/>
      <c r="GB11" s="84"/>
      <c r="GC11" s="94" t="s">
        <v>139</v>
      </c>
      <c r="GD11" s="95">
        <f>GD7</f>
        <v>66.7</v>
      </c>
      <c r="GE11" s="95">
        <f>GE7</f>
        <v>68.900000000000006</v>
      </c>
      <c r="GF11" s="95">
        <f>GF7</f>
        <v>69.599999999999994</v>
      </c>
      <c r="GG11" s="95">
        <f>GG7</f>
        <v>71.8</v>
      </c>
      <c r="GH11" s="95">
        <f>GH7</f>
        <v>71.099999999999994</v>
      </c>
      <c r="GI11" s="84"/>
      <c r="GJ11" s="84"/>
      <c r="GK11" s="84"/>
      <c r="GL11" s="84"/>
      <c r="GM11" s="94" t="s">
        <v>139</v>
      </c>
      <c r="GN11" s="95">
        <f>GN7</f>
        <v>0</v>
      </c>
      <c r="GO11" s="95">
        <f>GO7</f>
        <v>0</v>
      </c>
      <c r="GP11" s="95">
        <f>GP7</f>
        <v>0</v>
      </c>
      <c r="GQ11" s="95">
        <f>GQ7</f>
        <v>0</v>
      </c>
      <c r="GR11" s="95">
        <f>GR7</f>
        <v>0</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f>IX7</f>
        <v>0.6</v>
      </c>
      <c r="IY11" s="95">
        <f>IY7</f>
        <v>7.3</v>
      </c>
      <c r="IZ11" s="95">
        <f>IZ7</f>
        <v>13.4</v>
      </c>
      <c r="JA11" s="95">
        <f>JA7</f>
        <v>12.6</v>
      </c>
      <c r="JB11" s="95">
        <f>JB7</f>
        <v>13.6</v>
      </c>
      <c r="JC11" s="84"/>
      <c r="JD11" s="84"/>
      <c r="JE11" s="84"/>
      <c r="JF11" s="84"/>
      <c r="JG11" s="94" t="s">
        <v>139</v>
      </c>
      <c r="JH11" s="95">
        <f>JH7</f>
        <v>8.1</v>
      </c>
      <c r="JI11" s="95">
        <f>JI7</f>
        <v>10.1</v>
      </c>
      <c r="JJ11" s="95">
        <f>JJ7</f>
        <v>3</v>
      </c>
      <c r="JK11" s="95">
        <f>JK7</f>
        <v>10.199999999999999</v>
      </c>
      <c r="JL11" s="95">
        <f>JL7</f>
        <v>28.9</v>
      </c>
      <c r="JM11" s="84"/>
      <c r="JN11" s="84"/>
      <c r="JO11" s="84"/>
      <c r="JP11" s="84"/>
      <c r="JQ11" s="94" t="s">
        <v>139</v>
      </c>
      <c r="JR11" s="95">
        <f>JR7</f>
        <v>3364.1</v>
      </c>
      <c r="JS11" s="95">
        <f>JS7</f>
        <v>187.3</v>
      </c>
      <c r="JT11" s="95">
        <f>JT7</f>
        <v>102.7</v>
      </c>
      <c r="JU11" s="95">
        <f>JU7</f>
        <v>0</v>
      </c>
      <c r="JV11" s="95">
        <f>JV7</f>
        <v>0</v>
      </c>
      <c r="JW11" s="84"/>
      <c r="JX11" s="84"/>
      <c r="JY11" s="84"/>
      <c r="JZ11" s="84"/>
      <c r="KA11" s="94" t="s">
        <v>139</v>
      </c>
      <c r="KB11" s="95">
        <f>KB7</f>
        <v>35.4</v>
      </c>
      <c r="KC11" s="95">
        <f>KC7</f>
        <v>67.2</v>
      </c>
      <c r="KD11" s="95">
        <f>KD7</f>
        <v>70.400000000000006</v>
      </c>
      <c r="KE11" s="95">
        <f>KE7</f>
        <v>75.400000000000006</v>
      </c>
      <c r="KF11" s="95">
        <f>KF7</f>
        <v>80.400000000000006</v>
      </c>
      <c r="KG11" s="84"/>
      <c r="KH11" s="84"/>
      <c r="KI11" s="84"/>
      <c r="KJ11" s="84"/>
      <c r="KK11" s="94" t="s">
        <v>139</v>
      </c>
      <c r="KL11" s="95">
        <f>KL7</f>
        <v>100</v>
      </c>
      <c r="KM11" s="95">
        <f>KM7</f>
        <v>100</v>
      </c>
      <c r="KN11" s="95">
        <f>KN7</f>
        <v>100</v>
      </c>
      <c r="KO11" s="95">
        <f>KO7</f>
        <v>100</v>
      </c>
      <c r="KP11" s="95">
        <f>KP7</f>
        <v>100</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119.7</v>
      </c>
      <c r="AZ12" s="95">
        <f>BE7</f>
        <v>125.7</v>
      </c>
      <c r="BA12" s="95">
        <f>BF7</f>
        <v>129.69999999999999</v>
      </c>
      <c r="BB12" s="95">
        <f>BG7</f>
        <v>135.9</v>
      </c>
      <c r="BC12" s="95">
        <f>BH7</f>
        <v>130.5</v>
      </c>
      <c r="BD12" s="84"/>
      <c r="BE12" s="84"/>
      <c r="BF12" s="84"/>
      <c r="BG12" s="84"/>
      <c r="BH12" s="84"/>
      <c r="BI12" s="94" t="s">
        <v>140</v>
      </c>
      <c r="BJ12" s="95">
        <f>BO7</f>
        <v>121.8</v>
      </c>
      <c r="BK12" s="95">
        <f>BP7</f>
        <v>124.8</v>
      </c>
      <c r="BL12" s="95">
        <f>BQ7</f>
        <v>130.4</v>
      </c>
      <c r="BM12" s="95">
        <f>BR7</f>
        <v>136.30000000000001</v>
      </c>
      <c r="BN12" s="95">
        <f>BS7</f>
        <v>130.69999999999999</v>
      </c>
      <c r="BO12" s="84"/>
      <c r="BP12" s="84"/>
      <c r="BQ12" s="84"/>
      <c r="BR12" s="84"/>
      <c r="BS12" s="84"/>
      <c r="BT12" s="94" t="s">
        <v>140</v>
      </c>
      <c r="BU12" s="95">
        <f>BZ7</f>
        <v>992.4</v>
      </c>
      <c r="BV12" s="95">
        <f>CA7</f>
        <v>638.79999999999995</v>
      </c>
      <c r="BW12" s="95">
        <f>CB7</f>
        <v>716.7</v>
      </c>
      <c r="BX12" s="95">
        <f>CC7</f>
        <v>688</v>
      </c>
      <c r="BY12" s="95">
        <f>CD7</f>
        <v>707.7</v>
      </c>
      <c r="BZ12" s="84"/>
      <c r="CA12" s="84"/>
      <c r="CB12" s="84"/>
      <c r="CC12" s="84"/>
      <c r="CD12" s="84"/>
      <c r="CE12" s="94" t="s">
        <v>140</v>
      </c>
      <c r="CF12" s="95">
        <f>CK7</f>
        <v>7914.4</v>
      </c>
      <c r="CG12" s="95">
        <f>CL7</f>
        <v>7493.6</v>
      </c>
      <c r="CH12" s="95">
        <f>CM7</f>
        <v>8014.2</v>
      </c>
      <c r="CI12" s="95">
        <f>CN7</f>
        <v>8260</v>
      </c>
      <c r="CJ12" s="95">
        <f>CO7</f>
        <v>8600.1</v>
      </c>
      <c r="CK12" s="84"/>
      <c r="CL12" s="84"/>
      <c r="CM12" s="84"/>
      <c r="CN12" s="84"/>
      <c r="CO12" s="94" t="s">
        <v>140</v>
      </c>
      <c r="CP12" s="96">
        <f>CU7</f>
        <v>1160012</v>
      </c>
      <c r="CQ12" s="96">
        <f>CV7</f>
        <v>1146099</v>
      </c>
      <c r="CR12" s="96">
        <f>CW7</f>
        <v>1494682</v>
      </c>
      <c r="CS12" s="96">
        <f>CX7</f>
        <v>1543942</v>
      </c>
      <c r="CT12" s="96">
        <f>CY7</f>
        <v>1467681</v>
      </c>
      <c r="CU12" s="84"/>
      <c r="CV12" s="84"/>
      <c r="CW12" s="84"/>
      <c r="CX12" s="84"/>
      <c r="CY12" s="84"/>
      <c r="CZ12" s="94" t="s">
        <v>140</v>
      </c>
      <c r="DA12" s="95">
        <f>DF7</f>
        <v>36.299999999999997</v>
      </c>
      <c r="DB12" s="95">
        <f>DG7</f>
        <v>38.4</v>
      </c>
      <c r="DC12" s="95">
        <f>DH7</f>
        <v>37.700000000000003</v>
      </c>
      <c r="DD12" s="95">
        <f>DI7</f>
        <v>36.200000000000003</v>
      </c>
      <c r="DE12" s="95">
        <f>DJ7</f>
        <v>36.5</v>
      </c>
      <c r="DF12" s="84"/>
      <c r="DG12" s="84"/>
      <c r="DH12" s="84"/>
      <c r="DI12" s="84"/>
      <c r="DJ12" s="94" t="s">
        <v>140</v>
      </c>
      <c r="DK12" s="95">
        <f>DP7</f>
        <v>22.1</v>
      </c>
      <c r="DL12" s="95">
        <f>DQ7</f>
        <v>21.1</v>
      </c>
      <c r="DM12" s="95">
        <f>DR7</f>
        <v>20</v>
      </c>
      <c r="DN12" s="95">
        <f>DS7</f>
        <v>18.2</v>
      </c>
      <c r="DO12" s="95">
        <f>DT7</f>
        <v>20.9</v>
      </c>
      <c r="DP12" s="84"/>
      <c r="DQ12" s="84"/>
      <c r="DR12" s="84"/>
      <c r="DS12" s="84"/>
      <c r="DT12" s="94" t="s">
        <v>140</v>
      </c>
      <c r="DU12" s="95">
        <f>DZ7</f>
        <v>130.19999999999999</v>
      </c>
      <c r="DV12" s="95">
        <f>EA7</f>
        <v>128.80000000000001</v>
      </c>
      <c r="DW12" s="95">
        <f>EB7</f>
        <v>109.9</v>
      </c>
      <c r="DX12" s="95">
        <f>EC7</f>
        <v>103.6</v>
      </c>
      <c r="DY12" s="95">
        <f>ED7</f>
        <v>95.7</v>
      </c>
      <c r="DZ12" s="84"/>
      <c r="EA12" s="84"/>
      <c r="EB12" s="84"/>
      <c r="EC12" s="84"/>
      <c r="ED12" s="94" t="s">
        <v>140</v>
      </c>
      <c r="EE12" s="95">
        <f>EJ7</f>
        <v>57.7</v>
      </c>
      <c r="EF12" s="95">
        <f>EK7</f>
        <v>59.8</v>
      </c>
      <c r="EG12" s="95">
        <f>EL7</f>
        <v>59.6</v>
      </c>
      <c r="EH12" s="95">
        <f>EM7</f>
        <v>60.3</v>
      </c>
      <c r="EI12" s="95">
        <f>EN7</f>
        <v>60.2</v>
      </c>
      <c r="EJ12" s="84"/>
      <c r="EK12" s="84"/>
      <c r="EL12" s="84"/>
      <c r="EM12" s="84"/>
      <c r="EN12" s="94" t="s">
        <v>140</v>
      </c>
      <c r="EO12" s="95">
        <f>ET7</f>
        <v>15.3</v>
      </c>
      <c r="EP12" s="95">
        <f>EU7</f>
        <v>16.2</v>
      </c>
      <c r="EQ12" s="95">
        <f>EV7</f>
        <v>18.7</v>
      </c>
      <c r="ER12" s="95">
        <f>EW7</f>
        <v>20.5</v>
      </c>
      <c r="ES12" s="95">
        <f>EX7</f>
        <v>21.4</v>
      </c>
      <c r="ET12" s="84"/>
      <c r="EU12" s="84"/>
      <c r="EV12" s="84"/>
      <c r="EW12" s="84"/>
      <c r="EX12" s="84"/>
      <c r="EY12" s="94" t="s">
        <v>140</v>
      </c>
      <c r="EZ12" s="95">
        <f>IF($EZ$8,FE7,"-")</f>
        <v>37</v>
      </c>
      <c r="FA12" s="95">
        <f>IF($EZ$8,FF7,"-")</f>
        <v>39.5</v>
      </c>
      <c r="FB12" s="95">
        <f>IF($EZ$8,FG7,"-")</f>
        <v>39.1</v>
      </c>
      <c r="FC12" s="95">
        <f>IF($EZ$8,FH7,"-")</f>
        <v>37.299999999999997</v>
      </c>
      <c r="FD12" s="95">
        <f>IF($EZ$8,FI7,"-")</f>
        <v>38</v>
      </c>
      <c r="FE12" s="84"/>
      <c r="FF12" s="84"/>
      <c r="FG12" s="84"/>
      <c r="FH12" s="84"/>
      <c r="FI12" s="94" t="s">
        <v>140</v>
      </c>
      <c r="FJ12" s="95">
        <f>IF($FJ$8,FO7,"-")</f>
        <v>22.6</v>
      </c>
      <c r="FK12" s="95">
        <f>IF($FJ$8,FP7,"-")</f>
        <v>22</v>
      </c>
      <c r="FL12" s="95">
        <f>IF($FJ$8,FQ7,"-")</f>
        <v>21.4</v>
      </c>
      <c r="FM12" s="95">
        <f>IF($FJ$8,FR7,"-")</f>
        <v>19.3</v>
      </c>
      <c r="FN12" s="95">
        <f>IF($FJ$8,FS7,"-")</f>
        <v>20.6</v>
      </c>
      <c r="FO12" s="84"/>
      <c r="FP12" s="84"/>
      <c r="FQ12" s="84"/>
      <c r="FR12" s="84"/>
      <c r="FS12" s="94" t="s">
        <v>140</v>
      </c>
      <c r="FT12" s="95">
        <f>IF($FT$8,FY7,"-")</f>
        <v>120.9</v>
      </c>
      <c r="FU12" s="95">
        <f>IF($FT$8,FZ7,"-")</f>
        <v>105.7</v>
      </c>
      <c r="FV12" s="95">
        <f>IF($FT$8,GA7,"-")</f>
        <v>89.4</v>
      </c>
      <c r="FW12" s="95">
        <f>IF($FT$8,GB7,"-")</f>
        <v>83.3</v>
      </c>
      <c r="FX12" s="95">
        <f>IF($FT$8,GC7,"-")</f>
        <v>73.2</v>
      </c>
      <c r="FY12" s="84"/>
      <c r="FZ12" s="84"/>
      <c r="GA12" s="84"/>
      <c r="GB12" s="84"/>
      <c r="GC12" s="94" t="s">
        <v>140</v>
      </c>
      <c r="GD12" s="95">
        <f>IF($GD$8,GI7,"-")</f>
        <v>58.6</v>
      </c>
      <c r="GE12" s="95">
        <f>IF($GD$8,GJ7,"-")</f>
        <v>61.3</v>
      </c>
      <c r="GF12" s="95">
        <f>IF($GD$8,GK7,"-")</f>
        <v>61.7</v>
      </c>
      <c r="GG12" s="95">
        <f>IF($GD$8,GL7,"-")</f>
        <v>62.1</v>
      </c>
      <c r="GH12" s="95">
        <f>IF($GD$8,GM7,"-")</f>
        <v>62.6</v>
      </c>
      <c r="GI12" s="84"/>
      <c r="GJ12" s="84"/>
      <c r="GK12" s="84"/>
      <c r="GL12" s="84"/>
      <c r="GM12" s="94" t="s">
        <v>140</v>
      </c>
      <c r="GN12" s="95">
        <f>IF($GN$8,GS7,"-")</f>
        <v>12.2</v>
      </c>
      <c r="GO12" s="95">
        <f>IF($GN$8,GT7,"-")</f>
        <v>11.9</v>
      </c>
      <c r="GP12" s="95">
        <f>IF($GN$8,GU7,"-")</f>
        <v>13.3</v>
      </c>
      <c r="GQ12" s="95">
        <f>IF($GN$8,GV7,"-")</f>
        <v>14.4</v>
      </c>
      <c r="GR12" s="95">
        <f>IF($GN$8,GW7,"-")</f>
        <v>15.3</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f>IF($IX$8,JC7,"-")</f>
        <v>15.1</v>
      </c>
      <c r="IY12" s="95">
        <f>IF($IX$8,JD7,"-")</f>
        <v>15.1</v>
      </c>
      <c r="IZ12" s="95">
        <f>IF($IX$8,JE7,"-")</f>
        <v>14</v>
      </c>
      <c r="JA12" s="95">
        <f>IF($IX$8,JF7,"-")</f>
        <v>15.5</v>
      </c>
      <c r="JB12" s="95">
        <f>IF($IX$8,JG7,"-")</f>
        <v>13.1</v>
      </c>
      <c r="JC12" s="84"/>
      <c r="JD12" s="84"/>
      <c r="JE12" s="84"/>
      <c r="JF12" s="84"/>
      <c r="JG12" s="94" t="s">
        <v>140</v>
      </c>
      <c r="JH12" s="95">
        <f>IF($JH$8,JM7,"-")</f>
        <v>37.700000000000003</v>
      </c>
      <c r="JI12" s="95">
        <f>IF($JH$8,JN7,"-")</f>
        <v>25.4</v>
      </c>
      <c r="JJ12" s="95">
        <f>IF($JH$8,JO7,"-")</f>
        <v>20.100000000000001</v>
      </c>
      <c r="JK12" s="95">
        <f>IF($JH$8,JP7,"-")</f>
        <v>28.4</v>
      </c>
      <c r="JL12" s="95">
        <f>IF($JH$8,JQ7,"-")</f>
        <v>25</v>
      </c>
      <c r="JM12" s="84"/>
      <c r="JN12" s="84"/>
      <c r="JO12" s="84"/>
      <c r="JP12" s="84"/>
      <c r="JQ12" s="94" t="s">
        <v>140</v>
      </c>
      <c r="JR12" s="95">
        <f>IF($JR$8,JW7,"-")</f>
        <v>259.60000000000002</v>
      </c>
      <c r="JS12" s="95">
        <f>IF($JR$8,JX7,"-")</f>
        <v>226.2</v>
      </c>
      <c r="JT12" s="95">
        <f>IF($JR$8,JY7,"-")</f>
        <v>224.7</v>
      </c>
      <c r="JU12" s="95">
        <f>IF($JR$8,JZ7,"-")</f>
        <v>167.2</v>
      </c>
      <c r="JV12" s="95">
        <f>IF($JR$8,KA7,"-")</f>
        <v>267.7</v>
      </c>
      <c r="JW12" s="84"/>
      <c r="JX12" s="84"/>
      <c r="JY12" s="84"/>
      <c r="JZ12" s="84"/>
      <c r="KA12" s="94" t="s">
        <v>140</v>
      </c>
      <c r="KB12" s="95">
        <f>IF($KB$8,KG7,"-")</f>
        <v>25.5</v>
      </c>
      <c r="KC12" s="95">
        <f>IF($KB$8,KH7,"-")</f>
        <v>45.2</v>
      </c>
      <c r="KD12" s="95">
        <f>IF($KB$8,KI7,"-")</f>
        <v>48.7</v>
      </c>
      <c r="KE12" s="95">
        <f>IF($KB$8,KJ7,"-")</f>
        <v>53.3</v>
      </c>
      <c r="KF12" s="95">
        <f>IF($KB$8,KK7,"-")</f>
        <v>29</v>
      </c>
      <c r="KG12" s="84"/>
      <c r="KH12" s="84"/>
      <c r="KI12" s="84"/>
      <c r="KJ12" s="84"/>
      <c r="KK12" s="94" t="s">
        <v>140</v>
      </c>
      <c r="KL12" s="95">
        <f>IF($KL$8,KQ7,"-")</f>
        <v>100</v>
      </c>
      <c r="KM12" s="95">
        <f>IF($KL$8,KR7,"-")</f>
        <v>100</v>
      </c>
      <c r="KN12" s="95">
        <f>IF($KL$8,KS7,"-")</f>
        <v>100</v>
      </c>
      <c r="KO12" s="95">
        <f>IF($KL$8,KT7,"-")</f>
        <v>100</v>
      </c>
      <c r="KP12" s="95">
        <f>IF($KL$8,KU7,"-")</f>
        <v>100</v>
      </c>
      <c r="KQ12" s="84"/>
      <c r="KR12" s="84"/>
      <c r="KS12" s="84"/>
      <c r="KT12" s="84"/>
      <c r="KU12" s="84"/>
      <c r="KV12" s="94" t="s">
        <v>140</v>
      </c>
      <c r="KW12" s="95" t="str">
        <f>IF($KW$8,LB7,"-")</f>
        <v>-</v>
      </c>
      <c r="KX12" s="95" t="str">
        <f>IF($KW$8,LC7,"-")</f>
        <v>-</v>
      </c>
      <c r="KY12" s="95" t="str">
        <f>IF($KW$8,LD7,"-")</f>
        <v>-</v>
      </c>
      <c r="KZ12" s="95" t="str">
        <f>IF($KW$8,LE7,"-")</f>
        <v>-</v>
      </c>
      <c r="LA12" s="95" t="str">
        <f>IF($KW$8,LF7,"-")</f>
        <v>-</v>
      </c>
      <c r="LB12" s="84"/>
      <c r="LC12" s="84"/>
      <c r="LD12" s="84"/>
      <c r="LE12" s="84"/>
      <c r="LF12" s="94" t="s">
        <v>140</v>
      </c>
      <c r="LG12" s="95" t="str">
        <f>IF($LG$8,LL7,"-")</f>
        <v>-</v>
      </c>
      <c r="LH12" s="95" t="str">
        <f>IF($LG$8,LM7,"-")</f>
        <v>-</v>
      </c>
      <c r="LI12" s="95" t="str">
        <f>IF($LG$8,LN7,"-")</f>
        <v>-</v>
      </c>
      <c r="LJ12" s="95" t="str">
        <f>IF($LG$8,LO7,"-")</f>
        <v>-</v>
      </c>
      <c r="LK12" s="95" t="str">
        <f>IF($LG$8,LP7,"-")</f>
        <v>-</v>
      </c>
      <c r="LL12" s="84"/>
      <c r="LM12" s="84"/>
      <c r="LN12" s="84"/>
      <c r="LO12" s="84"/>
      <c r="LP12" s="94" t="s">
        <v>140</v>
      </c>
      <c r="LQ12" s="95" t="str">
        <f>IF($LQ$8,LV7,"-")</f>
        <v>-</v>
      </c>
      <c r="LR12" s="95" t="str">
        <f>IF($LQ$8,LW7,"-")</f>
        <v>-</v>
      </c>
      <c r="LS12" s="95" t="str">
        <f>IF($LQ$8,LX7,"-")</f>
        <v>-</v>
      </c>
      <c r="LT12" s="95" t="str">
        <f>IF($LQ$8,LY7,"-")</f>
        <v>-</v>
      </c>
      <c r="LU12" s="95" t="str">
        <f>IF($LQ$8,LZ7,"-")</f>
        <v>-</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142</v>
      </c>
      <c r="C14" s="99"/>
      <c r="D14" s="100"/>
      <c r="E14" s="99"/>
      <c r="F14" s="197" t="s">
        <v>143</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144</v>
      </c>
      <c r="C15" s="196"/>
      <c r="D15" s="100"/>
      <c r="E15" s="97">
        <v>1</v>
      </c>
      <c r="F15" s="196" t="s">
        <v>145</v>
      </c>
      <c r="G15" s="196"/>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148</v>
      </c>
      <c r="C16" s="196"/>
      <c r="D16" s="100"/>
      <c r="E16" s="97">
        <f>E15+1</f>
        <v>2</v>
      </c>
      <c r="F16" s="196" t="s">
        <v>149</v>
      </c>
      <c r="G16" s="196"/>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151</v>
      </c>
      <c r="C17" s="196"/>
      <c r="D17" s="100"/>
      <c r="E17" s="97">
        <f t="shared" ref="E17" si="8">E16+1</f>
        <v>3</v>
      </c>
      <c r="F17" s="196" t="s">
        <v>152</v>
      </c>
      <c r="G17" s="196"/>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f>IF(AY7="-",NA(),AY7)</f>
        <v>91.4</v>
      </c>
      <c r="AZ17" s="106">
        <f t="shared" ref="AZ17:BC17" si="9">IF(AZ7="-",NA(),AZ7)</f>
        <v>103.3</v>
      </c>
      <c r="BA17" s="106">
        <f t="shared" si="9"/>
        <v>79</v>
      </c>
      <c r="BB17" s="106">
        <f t="shared" si="9"/>
        <v>105</v>
      </c>
      <c r="BC17" s="106">
        <f t="shared" si="9"/>
        <v>102.7</v>
      </c>
      <c r="BD17" s="100"/>
      <c r="BE17" s="100"/>
      <c r="BF17" s="100"/>
      <c r="BG17" s="100"/>
      <c r="BH17" s="100"/>
      <c r="BI17" s="105" t="s">
        <v>154</v>
      </c>
      <c r="BJ17" s="106">
        <f>IF(BJ7="-",NA(),BJ7)</f>
        <v>77.3</v>
      </c>
      <c r="BK17" s="106">
        <f t="shared" ref="BK17:BN17" si="10">IF(BK7="-",NA(),BK7)</f>
        <v>96.8</v>
      </c>
      <c r="BL17" s="106">
        <f t="shared" si="10"/>
        <v>62.5</v>
      </c>
      <c r="BM17" s="106">
        <f t="shared" si="10"/>
        <v>85.8</v>
      </c>
      <c r="BN17" s="106">
        <f t="shared" si="10"/>
        <v>96.8</v>
      </c>
      <c r="BO17" s="100"/>
      <c r="BP17" s="100"/>
      <c r="BQ17" s="100"/>
      <c r="BR17" s="100"/>
      <c r="BS17" s="100"/>
      <c r="BT17" s="105" t="s">
        <v>154</v>
      </c>
      <c r="BU17" s="106">
        <f>IF(BU7="-",NA(),BU7)</f>
        <v>510.5</v>
      </c>
      <c r="BV17" s="106">
        <f t="shared" ref="BV17:BY17" si="11">IF(BV7="-",NA(),BV7)</f>
        <v>540</v>
      </c>
      <c r="BW17" s="106">
        <f t="shared" si="11"/>
        <v>460.4</v>
      </c>
      <c r="BX17" s="106">
        <f t="shared" si="11"/>
        <v>639.5</v>
      </c>
      <c r="BY17" s="106">
        <f t="shared" si="11"/>
        <v>778.5</v>
      </c>
      <c r="BZ17" s="100"/>
      <c r="CA17" s="100"/>
      <c r="CB17" s="100"/>
      <c r="CC17" s="100"/>
      <c r="CD17" s="100"/>
      <c r="CE17" s="105" t="s">
        <v>154</v>
      </c>
      <c r="CF17" s="106">
        <f>IF(CF7="-",NA(),CF7)</f>
        <v>11572.2</v>
      </c>
      <c r="CG17" s="106">
        <f t="shared" ref="CG17:CJ17" si="12">IF(CG7="-",NA(),CG7)</f>
        <v>9740.2000000000007</v>
      </c>
      <c r="CH17" s="106">
        <f t="shared" si="12"/>
        <v>15109.2</v>
      </c>
      <c r="CI17" s="106">
        <f t="shared" si="12"/>
        <v>9606.9</v>
      </c>
      <c r="CJ17" s="106">
        <f t="shared" si="12"/>
        <v>10617.3</v>
      </c>
      <c r="CK17" s="100"/>
      <c r="CL17" s="100"/>
      <c r="CM17" s="100"/>
      <c r="CN17" s="100"/>
      <c r="CO17" s="105" t="s">
        <v>154</v>
      </c>
      <c r="CP17" s="107">
        <f>IF(CP7="-",NA(),CP7)</f>
        <v>146269</v>
      </c>
      <c r="CQ17" s="107">
        <f t="shared" ref="CQ17:CT17" si="13">IF(CQ7="-",NA(),CQ7)</f>
        <v>133778</v>
      </c>
      <c r="CR17" s="107">
        <f t="shared" si="13"/>
        <v>38595</v>
      </c>
      <c r="CS17" s="107">
        <f t="shared" si="13"/>
        <v>126668</v>
      </c>
      <c r="CT17" s="107">
        <f t="shared" si="13"/>
        <v>111008</v>
      </c>
      <c r="CU17" s="100"/>
      <c r="CV17" s="100"/>
      <c r="CW17" s="100"/>
      <c r="CX17" s="100"/>
      <c r="CY17" s="100"/>
      <c r="CZ17" s="105" t="s">
        <v>154</v>
      </c>
      <c r="DA17" s="106">
        <f>IF(DA7="-",NA(),DA7)</f>
        <v>30.4</v>
      </c>
      <c r="DB17" s="106">
        <f t="shared" ref="DB17:DE17" si="14">IF(DB7="-",NA(),DB7)</f>
        <v>31.7</v>
      </c>
      <c r="DC17" s="106">
        <f t="shared" si="14"/>
        <v>32.700000000000003</v>
      </c>
      <c r="DD17" s="106">
        <f t="shared" si="14"/>
        <v>40</v>
      </c>
      <c r="DE17" s="106">
        <f t="shared" si="14"/>
        <v>29.5</v>
      </c>
      <c r="DF17" s="100"/>
      <c r="DG17" s="100"/>
      <c r="DH17" s="100"/>
      <c r="DI17" s="100"/>
      <c r="DJ17" s="105" t="s">
        <v>154</v>
      </c>
      <c r="DK17" s="106">
        <f>IF(DK7="-",NA(),DK7)</f>
        <v>10.9</v>
      </c>
      <c r="DL17" s="106">
        <f t="shared" ref="DL17:DO17" si="15">IF(DL7="-",NA(),DL7)</f>
        <v>21.8</v>
      </c>
      <c r="DM17" s="106">
        <f t="shared" si="15"/>
        <v>4.3</v>
      </c>
      <c r="DN17" s="106">
        <f t="shared" si="15"/>
        <v>7.2</v>
      </c>
      <c r="DO17" s="106">
        <f t="shared" si="15"/>
        <v>10.8</v>
      </c>
      <c r="DP17" s="100"/>
      <c r="DQ17" s="100"/>
      <c r="DR17" s="100"/>
      <c r="DS17" s="100"/>
      <c r="DT17" s="105" t="s">
        <v>154</v>
      </c>
      <c r="DU17" s="106">
        <f>IF(DU7="-",NA(),DU7)</f>
        <v>76.5</v>
      </c>
      <c r="DV17" s="106">
        <f t="shared" ref="DV17:DY17" si="16">IF(DV7="-",NA(),DV7)</f>
        <v>48.5</v>
      </c>
      <c r="DW17" s="106">
        <f t="shared" si="16"/>
        <v>33.9</v>
      </c>
      <c r="DX17" s="106">
        <f t="shared" si="16"/>
        <v>17.5</v>
      </c>
      <c r="DY17" s="106">
        <f t="shared" si="16"/>
        <v>22.9</v>
      </c>
      <c r="DZ17" s="100"/>
      <c r="EA17" s="100"/>
      <c r="EB17" s="100"/>
      <c r="EC17" s="100"/>
      <c r="ED17" s="105" t="s">
        <v>154</v>
      </c>
      <c r="EE17" s="106">
        <f>IF(EE7="-",NA(),EE7)</f>
        <v>56.7</v>
      </c>
      <c r="EF17" s="106">
        <f t="shared" ref="EF17:EI17" si="17">IF(EF7="-",NA(),EF7)</f>
        <v>68.3</v>
      </c>
      <c r="EG17" s="106">
        <f t="shared" si="17"/>
        <v>69.8</v>
      </c>
      <c r="EH17" s="106">
        <f t="shared" si="17"/>
        <v>72.5</v>
      </c>
      <c r="EI17" s="106">
        <f t="shared" si="17"/>
        <v>73</v>
      </c>
      <c r="EJ17" s="100"/>
      <c r="EK17" s="100"/>
      <c r="EL17" s="100"/>
      <c r="EM17" s="100"/>
      <c r="EN17" s="105" t="s">
        <v>154</v>
      </c>
      <c r="EO17" s="106">
        <f>IF(EO7="-",NA(),EO7)</f>
        <v>1.1000000000000001</v>
      </c>
      <c r="EP17" s="106">
        <f t="shared" ref="EP17:ES17" si="18">IF(EP7="-",NA(),EP7)</f>
        <v>11.3</v>
      </c>
      <c r="EQ17" s="106">
        <f t="shared" si="18"/>
        <v>10.8</v>
      </c>
      <c r="ER17" s="106">
        <f t="shared" si="18"/>
        <v>10.5</v>
      </c>
      <c r="ES17" s="106">
        <f t="shared" si="18"/>
        <v>12.3</v>
      </c>
      <c r="ET17" s="100"/>
      <c r="EU17" s="100"/>
      <c r="EV17" s="100"/>
      <c r="EW17" s="100"/>
      <c r="EX17" s="100"/>
      <c r="EY17" s="105" t="s">
        <v>154</v>
      </c>
      <c r="EZ17" s="106">
        <f>IF(EZ7="-",NA(),EZ7)</f>
        <v>42.5</v>
      </c>
      <c r="FA17" s="106">
        <f t="shared" ref="FA17:FD17" si="19">IF(FA7="-",NA(),FA7)</f>
        <v>41.7</v>
      </c>
      <c r="FB17" s="106">
        <f t="shared" si="19"/>
        <v>36.6</v>
      </c>
      <c r="FC17" s="106">
        <f t="shared" si="19"/>
        <v>45.6</v>
      </c>
      <c r="FD17" s="106">
        <f t="shared" si="19"/>
        <v>32.700000000000003</v>
      </c>
      <c r="FE17" s="100"/>
      <c r="FF17" s="100"/>
      <c r="FG17" s="100"/>
      <c r="FH17" s="100"/>
      <c r="FI17" s="105" t="s">
        <v>154</v>
      </c>
      <c r="FJ17" s="106">
        <f>IF(FJ7="-",NA(),FJ7)</f>
        <v>12.7</v>
      </c>
      <c r="FK17" s="106">
        <f t="shared" ref="FK17:FN17" si="20">IF(FK7="-",NA(),FK7)</f>
        <v>27.5</v>
      </c>
      <c r="FL17" s="106">
        <f t="shared" si="20"/>
        <v>6.9</v>
      </c>
      <c r="FM17" s="106">
        <f t="shared" si="20"/>
        <v>5.3</v>
      </c>
      <c r="FN17" s="106">
        <f t="shared" si="20"/>
        <v>0.6</v>
      </c>
      <c r="FO17" s="100"/>
      <c r="FP17" s="100"/>
      <c r="FQ17" s="100"/>
      <c r="FR17" s="100"/>
      <c r="FS17" s="105" t="s">
        <v>154</v>
      </c>
      <c r="FT17" s="106">
        <f>IF(FT7="-",NA(),FT7)</f>
        <v>39.5</v>
      </c>
      <c r="FU17" s="106">
        <f t="shared" ref="FU17:FX17" si="21">IF(FU7="-",NA(),FU7)</f>
        <v>30.8</v>
      </c>
      <c r="FV17" s="106">
        <f t="shared" si="21"/>
        <v>25.5</v>
      </c>
      <c r="FW17" s="106">
        <f t="shared" si="21"/>
        <v>19.600000000000001</v>
      </c>
      <c r="FX17" s="106">
        <f t="shared" si="21"/>
        <v>26.1</v>
      </c>
      <c r="FY17" s="100"/>
      <c r="FZ17" s="100"/>
      <c r="GA17" s="100"/>
      <c r="GB17" s="100"/>
      <c r="GC17" s="105" t="s">
        <v>154</v>
      </c>
      <c r="GD17" s="106">
        <f>IF(GD7="-",NA(),GD7)</f>
        <v>66.7</v>
      </c>
      <c r="GE17" s="106">
        <f t="shared" ref="GE17:GH17" si="22">IF(GE7="-",NA(),GE7)</f>
        <v>68.900000000000006</v>
      </c>
      <c r="GF17" s="106">
        <f t="shared" si="22"/>
        <v>69.599999999999994</v>
      </c>
      <c r="GG17" s="106">
        <f t="shared" si="22"/>
        <v>71.8</v>
      </c>
      <c r="GH17" s="106">
        <f t="shared" si="22"/>
        <v>71.099999999999994</v>
      </c>
      <c r="GI17" s="100"/>
      <c r="GJ17" s="100"/>
      <c r="GK17" s="100"/>
      <c r="GL17" s="100"/>
      <c r="GM17" s="105" t="s">
        <v>154</v>
      </c>
      <c r="GN17" s="106">
        <f>IF(GN7="-",NA(),GN7)</f>
        <v>0</v>
      </c>
      <c r="GO17" s="106">
        <f t="shared" ref="GO17:GR17" si="23">IF(GO7="-",NA(),GO7)</f>
        <v>0</v>
      </c>
      <c r="GP17" s="106">
        <f t="shared" si="23"/>
        <v>0</v>
      </c>
      <c r="GQ17" s="106">
        <f t="shared" si="23"/>
        <v>0</v>
      </c>
      <c r="GR17" s="106">
        <f t="shared" si="23"/>
        <v>0</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f>IF(IX7="-",NA(),IX7)</f>
        <v>0.6</v>
      </c>
      <c r="IY17" s="106">
        <f t="shared" ref="IY17:JB17" si="29">IF(IY7="-",NA(),IY7)</f>
        <v>7.3</v>
      </c>
      <c r="IZ17" s="106">
        <f t="shared" si="29"/>
        <v>13.4</v>
      </c>
      <c r="JA17" s="106">
        <f t="shared" si="29"/>
        <v>12.6</v>
      </c>
      <c r="JB17" s="106">
        <f t="shared" si="29"/>
        <v>13.6</v>
      </c>
      <c r="JC17" s="100"/>
      <c r="JD17" s="100"/>
      <c r="JE17" s="100"/>
      <c r="JF17" s="100"/>
      <c r="JG17" s="105" t="s">
        <v>154</v>
      </c>
      <c r="JH17" s="106">
        <f>IF(JH7="-",NA(),JH7)</f>
        <v>8.1</v>
      </c>
      <c r="JI17" s="106">
        <f t="shared" ref="JI17:JL17" si="30">IF(JI7="-",NA(),JI7)</f>
        <v>10.1</v>
      </c>
      <c r="JJ17" s="106">
        <f t="shared" si="30"/>
        <v>3</v>
      </c>
      <c r="JK17" s="106">
        <f t="shared" si="30"/>
        <v>10.199999999999999</v>
      </c>
      <c r="JL17" s="106">
        <f t="shared" si="30"/>
        <v>28.9</v>
      </c>
      <c r="JM17" s="100"/>
      <c r="JN17" s="100"/>
      <c r="JO17" s="100"/>
      <c r="JP17" s="100"/>
      <c r="JQ17" s="105" t="s">
        <v>154</v>
      </c>
      <c r="JR17" s="106">
        <f>IF(JR7="-",NA(),JR7)</f>
        <v>3364.1</v>
      </c>
      <c r="JS17" s="106">
        <f t="shared" ref="JS17:JV17" si="31">IF(JS7="-",NA(),JS7)</f>
        <v>187.3</v>
      </c>
      <c r="JT17" s="106">
        <f t="shared" si="31"/>
        <v>102.7</v>
      </c>
      <c r="JU17" s="106">
        <f t="shared" si="31"/>
        <v>0</v>
      </c>
      <c r="JV17" s="106">
        <f t="shared" si="31"/>
        <v>0</v>
      </c>
      <c r="JW17" s="100"/>
      <c r="JX17" s="100"/>
      <c r="JY17" s="100"/>
      <c r="JZ17" s="100"/>
      <c r="KA17" s="105" t="s">
        <v>154</v>
      </c>
      <c r="KB17" s="106">
        <f>IF(KB7="-",NA(),KB7)</f>
        <v>35.4</v>
      </c>
      <c r="KC17" s="106">
        <f t="shared" ref="KC17:KF17" si="32">IF(KC7="-",NA(),KC7)</f>
        <v>67.2</v>
      </c>
      <c r="KD17" s="106">
        <f t="shared" si="32"/>
        <v>70.400000000000006</v>
      </c>
      <c r="KE17" s="106">
        <f t="shared" si="32"/>
        <v>75.400000000000006</v>
      </c>
      <c r="KF17" s="106">
        <f t="shared" si="32"/>
        <v>80.400000000000006</v>
      </c>
      <c r="KG17" s="100"/>
      <c r="KH17" s="100"/>
      <c r="KI17" s="100"/>
      <c r="KJ17" s="100"/>
      <c r="KK17" s="105" t="s">
        <v>154</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154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156</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156</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156</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156</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156</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156</v>
      </c>
      <c r="DK18" s="106">
        <f>IF(DP7="-",NA(),DP7)</f>
        <v>22.1</v>
      </c>
      <c r="DL18" s="106">
        <f t="shared" ref="DL18:DO18" si="45">IF(DQ7="-",NA(),DQ7)</f>
        <v>21.1</v>
      </c>
      <c r="DM18" s="106">
        <f t="shared" si="45"/>
        <v>20</v>
      </c>
      <c r="DN18" s="106">
        <f t="shared" si="45"/>
        <v>18.2</v>
      </c>
      <c r="DO18" s="106">
        <f t="shared" si="45"/>
        <v>20.9</v>
      </c>
      <c r="DP18" s="100"/>
      <c r="DQ18" s="100"/>
      <c r="DR18" s="100"/>
      <c r="DS18" s="100"/>
      <c r="DT18" s="105" t="s">
        <v>156</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156</v>
      </c>
      <c r="EE18" s="106">
        <f>IF(EJ7="-",NA(),EJ7)</f>
        <v>57.7</v>
      </c>
      <c r="EF18" s="106">
        <f t="shared" ref="EF18:EI18" si="47">IF(EK7="-",NA(),EK7)</f>
        <v>59.8</v>
      </c>
      <c r="EG18" s="106">
        <f t="shared" si="47"/>
        <v>59.6</v>
      </c>
      <c r="EH18" s="106">
        <f t="shared" si="47"/>
        <v>60.3</v>
      </c>
      <c r="EI18" s="106">
        <f t="shared" si="47"/>
        <v>60.2</v>
      </c>
      <c r="EJ18" s="100"/>
      <c r="EK18" s="100"/>
      <c r="EL18" s="100"/>
      <c r="EM18" s="100"/>
      <c r="EN18" s="105" t="s">
        <v>156</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156</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156</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156</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156</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156</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f>IF(OR(NOT($IX$8),JC7="-"),NA(),JC7)</f>
        <v>15.1</v>
      </c>
      <c r="IY18" s="106">
        <f>IF(OR(NOT($IX$8),JD7="-"),NA(),JD7)</f>
        <v>15.1</v>
      </c>
      <c r="IZ18" s="106">
        <f>IF(OR(NOT($IX$8),JE7="-"),NA(),JE7)</f>
        <v>14</v>
      </c>
      <c r="JA18" s="106">
        <f>IF(OR(NOT($IX$8),JF7="-"),NA(),JF7)</f>
        <v>15.5</v>
      </c>
      <c r="JB18" s="106">
        <f>IF(OR(NOT($IX$8),JG7="-"),NA(),JG7)</f>
        <v>13.1</v>
      </c>
      <c r="JC18" s="100"/>
      <c r="JD18" s="100"/>
      <c r="JE18" s="100"/>
      <c r="JF18" s="100"/>
      <c r="JG18" s="105" t="s">
        <v>156</v>
      </c>
      <c r="JH18" s="106">
        <f>IF(OR(NOT($JH$8),JM7="-"),NA(),JM7)</f>
        <v>37.700000000000003</v>
      </c>
      <c r="JI18" s="106">
        <f>IF(OR(NOT($JH$8),JN7="-"),NA(),JN7)</f>
        <v>25.4</v>
      </c>
      <c r="JJ18" s="106">
        <f>IF(OR(NOT($JH$8),JO7="-"),NA(),JO7)</f>
        <v>20.100000000000001</v>
      </c>
      <c r="JK18" s="106">
        <f>IF(OR(NOT($JH$8),JP7="-"),NA(),JP7)</f>
        <v>28.4</v>
      </c>
      <c r="JL18" s="106">
        <f>IF(OR(NOT($JH$8),JQ7="-"),NA(),JQ7)</f>
        <v>25</v>
      </c>
      <c r="JM18" s="100"/>
      <c r="JN18" s="100"/>
      <c r="JO18" s="100"/>
      <c r="JP18" s="100"/>
      <c r="JQ18" s="105" t="s">
        <v>156</v>
      </c>
      <c r="JR18" s="106">
        <f>IF(OR(NOT($JR$8),JW7="-"),NA(),JW7)</f>
        <v>259.60000000000002</v>
      </c>
      <c r="JS18" s="106">
        <f>IF(OR(NOT($JR$8),JX7="-"),NA(),JX7)</f>
        <v>226.2</v>
      </c>
      <c r="JT18" s="106">
        <f>IF(OR(NOT($JR$8),JY7="-"),NA(),JY7)</f>
        <v>224.7</v>
      </c>
      <c r="JU18" s="106">
        <f>IF(OR(NOT($JR$8),JZ7="-"),NA(),JZ7)</f>
        <v>167.2</v>
      </c>
      <c r="JV18" s="106">
        <f>IF(OR(NOT($JR$8),KA7="-"),NA(),KA7)</f>
        <v>267.7</v>
      </c>
      <c r="JW18" s="100"/>
      <c r="JX18" s="100"/>
      <c r="JY18" s="100"/>
      <c r="JZ18" s="100"/>
      <c r="KA18" s="105" t="s">
        <v>156</v>
      </c>
      <c r="KB18" s="106">
        <f>IF(OR(NOT($KB$8),KG7="-"),NA(),KG7)</f>
        <v>25.5</v>
      </c>
      <c r="KC18" s="106">
        <f>IF(OR(NOT($KB$8),KH7="-"),NA(),KH7)</f>
        <v>45.2</v>
      </c>
      <c r="KD18" s="106">
        <f>IF(OR(NOT($KB$8),KI7="-"),NA(),KI7)</f>
        <v>48.7</v>
      </c>
      <c r="KE18" s="106">
        <f>IF(OR(NOT($KB$8),KJ7="-"),NA(),KJ7)</f>
        <v>53.3</v>
      </c>
      <c r="KF18" s="106">
        <f>IF(OR(NOT($KB$8),KK7="-"),NA(),KK7)</f>
        <v>29</v>
      </c>
      <c r="KG18" s="100"/>
      <c r="KH18" s="100"/>
      <c r="KI18" s="100"/>
      <c r="KJ18" s="100"/>
      <c r="KK18" s="105" t="s">
        <v>156</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156</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158</v>
      </c>
      <c r="C20" s="196"/>
      <c r="D20" s="100"/>
    </row>
    <row r="21" spans="1:374">
      <c r="A21" s="97">
        <f t="shared" si="7"/>
        <v>7</v>
      </c>
      <c r="B21" s="196" t="s">
        <v>159</v>
      </c>
      <c r="C21" s="196"/>
      <c r="D21" s="100"/>
    </row>
    <row r="22" spans="1:374">
      <c r="A22" s="97">
        <f t="shared" si="7"/>
        <v>8</v>
      </c>
      <c r="B22" s="196" t="s">
        <v>160</v>
      </c>
      <c r="C22" s="196"/>
      <c r="D22" s="100"/>
      <c r="E22" s="198" t="s">
        <v>161</v>
      </c>
      <c r="F22" s="199"/>
      <c r="G22" s="199"/>
      <c r="H22" s="199"/>
      <c r="I22" s="200"/>
    </row>
    <row r="23" spans="1:374">
      <c r="A23" s="97">
        <f t="shared" si="7"/>
        <v>9</v>
      </c>
      <c r="B23" s="196" t="s">
        <v>162</v>
      </c>
      <c r="C23" s="196"/>
      <c r="D23" s="100"/>
      <c r="E23" s="201"/>
      <c r="F23" s="202"/>
      <c r="G23" s="202"/>
      <c r="H23" s="202"/>
      <c r="I23" s="203"/>
    </row>
    <row r="24" spans="1:374">
      <c r="A24" s="97">
        <f t="shared" si="7"/>
        <v>10</v>
      </c>
      <c r="B24" s="196" t="s">
        <v>163</v>
      </c>
      <c r="C24" s="196"/>
      <c r="D24" s="100"/>
      <c r="E24" s="201"/>
      <c r="F24" s="202"/>
      <c r="G24" s="202"/>
      <c r="H24" s="202"/>
      <c r="I24" s="203"/>
    </row>
    <row r="25" spans="1:374">
      <c r="A25" s="97">
        <f t="shared" si="7"/>
        <v>11</v>
      </c>
      <c r="B25" s="196" t="s">
        <v>164</v>
      </c>
      <c r="C25" s="196"/>
      <c r="D25" s="100"/>
      <c r="E25" s="201"/>
      <c r="F25" s="202"/>
      <c r="G25" s="202"/>
      <c r="H25" s="202"/>
      <c r="I25" s="203"/>
    </row>
    <row r="26" spans="1:374">
      <c r="A26" s="97">
        <f t="shared" si="7"/>
        <v>12</v>
      </c>
      <c r="B26" s="196" t="s">
        <v>165</v>
      </c>
      <c r="C26" s="196"/>
      <c r="D26" s="100"/>
      <c r="E26" s="201"/>
      <c r="F26" s="202"/>
      <c r="G26" s="202"/>
      <c r="H26" s="202"/>
      <c r="I26" s="203"/>
    </row>
    <row r="27" spans="1:374">
      <c r="A27" s="97">
        <f t="shared" si="7"/>
        <v>13</v>
      </c>
      <c r="B27" s="196" t="s">
        <v>166</v>
      </c>
      <c r="C27" s="196"/>
      <c r="D27" s="100"/>
      <c r="E27" s="201"/>
      <c r="F27" s="202"/>
      <c r="G27" s="202"/>
      <c r="H27" s="202"/>
      <c r="I27" s="203"/>
    </row>
    <row r="28" spans="1:374">
      <c r="A28" s="97">
        <f t="shared" si="7"/>
        <v>14</v>
      </c>
      <c r="B28" s="196" t="s">
        <v>167</v>
      </c>
      <c r="C28" s="196"/>
      <c r="D28" s="100"/>
      <c r="E28" s="201"/>
      <c r="F28" s="202"/>
      <c r="G28" s="202"/>
      <c r="H28" s="202"/>
      <c r="I28" s="203"/>
    </row>
    <row r="29" spans="1:374">
      <c r="A29" s="97">
        <f t="shared" si="7"/>
        <v>15</v>
      </c>
      <c r="B29" s="196" t="s">
        <v>168</v>
      </c>
      <c r="C29" s="196"/>
      <c r="D29" s="100"/>
      <c r="E29" s="201"/>
      <c r="F29" s="202"/>
      <c r="G29" s="202"/>
      <c r="H29" s="202"/>
      <c r="I29" s="203"/>
    </row>
    <row r="30" spans="1:374">
      <c r="A30" s="97">
        <f t="shared" si="7"/>
        <v>16</v>
      </c>
      <c r="B30" s="196" t="s">
        <v>169</v>
      </c>
      <c r="C30" s="196"/>
      <c r="D30" s="100"/>
      <c r="E30" s="201"/>
      <c r="F30" s="202"/>
      <c r="G30" s="202"/>
      <c r="H30" s="202"/>
      <c r="I30" s="203"/>
    </row>
    <row r="31" spans="1:374">
      <c r="A31" s="97">
        <f t="shared" si="7"/>
        <v>17</v>
      </c>
      <c r="B31" s="196" t="s">
        <v>170</v>
      </c>
      <c r="C31" s="196"/>
      <c r="D31" s="100"/>
      <c r="E31" s="201"/>
      <c r="F31" s="202"/>
      <c r="G31" s="202"/>
      <c r="H31" s="202"/>
      <c r="I31" s="203"/>
    </row>
    <row r="32" spans="1:374">
      <c r="A32" s="97">
        <f t="shared" si="7"/>
        <v>18</v>
      </c>
      <c r="B32" s="196" t="s">
        <v>171</v>
      </c>
      <c r="C32" s="196"/>
      <c r="D32" s="100"/>
      <c r="E32" s="201"/>
      <c r="F32" s="202"/>
      <c r="G32" s="202"/>
      <c r="H32" s="202"/>
      <c r="I32" s="203"/>
    </row>
    <row r="33" spans="1:9">
      <c r="A33" s="97">
        <f t="shared" si="7"/>
        <v>19</v>
      </c>
      <c r="B33" s="196" t="s">
        <v>172</v>
      </c>
      <c r="C33" s="196"/>
      <c r="D33" s="100"/>
      <c r="E33" s="201"/>
      <c r="F33" s="202"/>
      <c r="G33" s="202"/>
      <c r="H33" s="202"/>
      <c r="I33" s="203"/>
    </row>
    <row r="34" spans="1:9">
      <c r="A34" s="97">
        <f t="shared" si="7"/>
        <v>20</v>
      </c>
      <c r="B34" s="196" t="s">
        <v>173</v>
      </c>
      <c r="C34" s="196"/>
      <c r="D34" s="100"/>
      <c r="E34" s="201"/>
      <c r="F34" s="202"/>
      <c r="G34" s="202"/>
      <c r="H34" s="202"/>
      <c r="I34" s="203"/>
    </row>
    <row r="35" spans="1:9" ht="25.5" customHeight="1">
      <c r="E35" s="204"/>
      <c r="F35" s="205"/>
      <c r="G35" s="205"/>
      <c r="H35" s="205"/>
      <c r="I35" s="206"/>
    </row>
    <row r="36" spans="1:9">
      <c r="A36" t="s">
        <v>174</v>
      </c>
      <c r="B36" t="s">
        <v>175</v>
      </c>
    </row>
    <row r="37" spans="1:9">
      <c r="A37" t="s">
        <v>176</v>
      </c>
      <c r="B37" t="s">
        <v>177</v>
      </c>
    </row>
    <row r="38" spans="1:9">
      <c r="A38" t="s">
        <v>178</v>
      </c>
      <c r="B38" t="s">
        <v>179</v>
      </c>
    </row>
    <row r="39" spans="1:9">
      <c r="A39" t="s">
        <v>180</v>
      </c>
      <c r="B39" t="s">
        <v>181</v>
      </c>
    </row>
    <row r="40" spans="1:9">
      <c r="A40" t="s">
        <v>182</v>
      </c>
      <c r="B40" t="s">
        <v>183</v>
      </c>
    </row>
    <row r="41" spans="1:9">
      <c r="A41" t="s">
        <v>184</v>
      </c>
      <c r="B41" t="s">
        <v>185</v>
      </c>
    </row>
    <row r="42" spans="1:9">
      <c r="A42" t="s">
        <v>186</v>
      </c>
      <c r="B42" t="s">
        <v>187</v>
      </c>
    </row>
    <row r="43" spans="1:9">
      <c r="A43" t="s">
        <v>188</v>
      </c>
      <c r="B43" t="s">
        <v>189</v>
      </c>
    </row>
    <row r="44" spans="1:9">
      <c r="A44" t="s">
        <v>190</v>
      </c>
      <c r="B44" t="s">
        <v>191</v>
      </c>
    </row>
    <row r="45" spans="1:9">
      <c r="A45" t="s">
        <v>192</v>
      </c>
      <c r="B45" t="s">
        <v>193</v>
      </c>
    </row>
    <row r="46" spans="1:9">
      <c r="A46" t="s">
        <v>194</v>
      </c>
      <c r="B46" t="s">
        <v>195</v>
      </c>
    </row>
    <row r="47" spans="1:9">
      <c r="A47" t="s">
        <v>196</v>
      </c>
      <c r="B47" t="s">
        <v>197</v>
      </c>
    </row>
    <row r="48" spans="1:9">
      <c r="A48" t="s">
        <v>198</v>
      </c>
      <c r="B48" t="s">
        <v>199</v>
      </c>
    </row>
    <row r="49" spans="1:2">
      <c r="A49" t="s">
        <v>200</v>
      </c>
      <c r="B49" t="s">
        <v>201</v>
      </c>
    </row>
    <row r="50" spans="1:2">
      <c r="A50" t="s">
        <v>202</v>
      </c>
      <c r="B50" t="s">
        <v>203</v>
      </c>
    </row>
    <row r="51" spans="1:2">
      <c r="A51" t="s">
        <v>204</v>
      </c>
      <c r="B51" t="s">
        <v>205</v>
      </c>
    </row>
    <row r="52" spans="1:2">
      <c r="A52" t="s">
        <v>206</v>
      </c>
      <c r="B52" t="s">
        <v>207</v>
      </c>
    </row>
    <row r="53" spans="1:2">
      <c r="A53" t="s">
        <v>208</v>
      </c>
      <c r="B53" t="s">
        <v>209</v>
      </c>
    </row>
    <row r="54" spans="1:2">
      <c r="A54" t="s">
        <v>210</v>
      </c>
      <c r="B54" t="s">
        <v>211</v>
      </c>
    </row>
    <row r="55" spans="1:2">
      <c r="A55" t="s">
        <v>212</v>
      </c>
      <c r="B55" t="s">
        <v>213</v>
      </c>
    </row>
    <row r="56" spans="1:2">
      <c r="A56" t="s">
        <v>214</v>
      </c>
      <c r="B56" t="s">
        <v>215</v>
      </c>
    </row>
    <row r="57" spans="1:2">
      <c r="A57" t="s">
        <v>216</v>
      </c>
      <c r="B57" t="s">
        <v>217</v>
      </c>
    </row>
    <row r="58" spans="1:2">
      <c r="A58" t="s">
        <v>218</v>
      </c>
      <c r="B58" t="s">
        <v>219</v>
      </c>
    </row>
    <row r="59" spans="1:2">
      <c r="A59" t="s">
        <v>220</v>
      </c>
      <c r="B59" t="s">
        <v>221</v>
      </c>
    </row>
    <row r="60" spans="1:2">
      <c r="A60" t="s">
        <v>222</v>
      </c>
      <c r="B60" t="s">
        <v>223</v>
      </c>
    </row>
    <row r="61" spans="1:2">
      <c r="A61" t="s">
        <v>224</v>
      </c>
      <c r="B61" t="s">
        <v>225</v>
      </c>
    </row>
    <row r="62" spans="1:2">
      <c r="A62" t="s">
        <v>226</v>
      </c>
      <c r="B62" t="s">
        <v>227</v>
      </c>
    </row>
    <row r="63" spans="1:2">
      <c r="A63" t="s">
        <v>228</v>
      </c>
      <c r="B63" t="s">
        <v>229</v>
      </c>
    </row>
    <row r="64" spans="1:2">
      <c r="A64" t="s">
        <v>230</v>
      </c>
      <c r="B64" t="s">
        <v>231</v>
      </c>
    </row>
    <row r="65" spans="1:2">
      <c r="A65" t="s">
        <v>232</v>
      </c>
      <c r="B65" t="s">
        <v>233</v>
      </c>
    </row>
    <row r="66" spans="1:2">
      <c r="A66" t="s">
        <v>234</v>
      </c>
      <c r="B66" t="s">
        <v>235</v>
      </c>
    </row>
    <row r="67" spans="1:2">
      <c r="A67" t="s">
        <v>236</v>
      </c>
      <c r="B67" t="s">
        <v>235</v>
      </c>
    </row>
    <row r="68" spans="1:2">
      <c r="A68" t="s">
        <v>237</v>
      </c>
      <c r="B68" t="s">
        <v>235</v>
      </c>
    </row>
    <row r="69" spans="1:2">
      <c r="A69" t="s">
        <v>238</v>
      </c>
      <c r="B69" t="s">
        <v>235</v>
      </c>
    </row>
    <row r="70" spans="1:2">
      <c r="A70" t="s">
        <v>239</v>
      </c>
      <c r="B70" t="s">
        <v>235</v>
      </c>
    </row>
    <row r="71" spans="1:2">
      <c r="A71" t="s">
        <v>240</v>
      </c>
      <c r="B71" t="s">
        <v>235</v>
      </c>
    </row>
    <row r="72" spans="1:2">
      <c r="A72" t="s">
        <v>241</v>
      </c>
      <c r="B72" t="s">
        <v>235</v>
      </c>
    </row>
    <row r="73" spans="1:2">
      <c r="A73" t="s">
        <v>242</v>
      </c>
      <c r="B73" t="s">
        <v>235</v>
      </c>
    </row>
    <row r="74" spans="1:2">
      <c r="A74" t="s">
        <v>243</v>
      </c>
      <c r="B74" t="s">
        <v>235</v>
      </c>
    </row>
    <row r="75" spans="1:2">
      <c r="A75" t="s">
        <v>244</v>
      </c>
      <c r="B75" t="s">
        <v>235</v>
      </c>
    </row>
    <row r="76" spans="1:2">
      <c r="A76" t="s">
        <v>245</v>
      </c>
      <c r="B76" t="s">
        <v>235</v>
      </c>
    </row>
    <row r="77" spans="1:2">
      <c r="A77" t="s">
        <v>246</v>
      </c>
      <c r="B77" t="s">
        <v>235</v>
      </c>
    </row>
    <row r="78" spans="1:2">
      <c r="A78" t="s">
        <v>247</v>
      </c>
      <c r="B78" t="s">
        <v>235</v>
      </c>
    </row>
    <row r="79" spans="1:2">
      <c r="A79" t="s">
        <v>248</v>
      </c>
      <c r="B79" t="s">
        <v>235</v>
      </c>
    </row>
    <row r="80" spans="1:2">
      <c r="A80" t="s">
        <v>249</v>
      </c>
      <c r="B80" t="s">
        <v>235</v>
      </c>
    </row>
    <row r="81" spans="1:2">
      <c r="A81" t="s">
        <v>250</v>
      </c>
      <c r="B81" t="s">
        <v>235</v>
      </c>
    </row>
    <row r="82" spans="1:2">
      <c r="A82" t="s">
        <v>251</v>
      </c>
      <c r="B82" t="s">
        <v>235</v>
      </c>
    </row>
    <row r="83" spans="1:2">
      <c r="A83" t="s">
        <v>252</v>
      </c>
      <c r="B83" t="s">
        <v>235</v>
      </c>
    </row>
    <row r="84" spans="1:2">
      <c r="A84" t="s">
        <v>253</v>
      </c>
      <c r="B84" t="s">
        <v>235</v>
      </c>
    </row>
    <row r="85" spans="1:2">
      <c r="A85" t="s">
        <v>254</v>
      </c>
      <c r="B85" t="s">
        <v>235</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2019-02-07T01:02:00Z</cp:lastPrinted>
  <dcterms:modified xsi:type="dcterms:W3CDTF">2019-02-07T01:02:10Z</dcterms:modified>
</cp:coreProperties>
</file>