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SJAPczH+wE16W3Gjw+p0OQr5JkgZT/cBqOiH0qkzeORDT+EWUF0p1AfNWW/1W1oWv2ZjXjWDxPaxVvTQWh5Uw==" workbookSaltValue="7mIvnETOevZ93okBi5ZOI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<sst xmlns="http://schemas.openxmlformats.org/spreadsheetml/2006/main" count="240" uniqueCount="126">
  <si>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</si>
  <si>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</si>
  <si>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</si>
  <si>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</si>
  <si>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</si>
  <si>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</si>
  <si>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</si>
  <si>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</si>
  <si>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</si>
  <si>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</si>
  <si>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</si>
  <si>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</si>
  <si>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</si>
  <si>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</si>
  <si>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</si>
  <si>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</si>
  <si>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</si>
  <si>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</si>
  <si>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</si>
  <si>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</si>
  <si>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</si>
  <si>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</si>
  <si>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</si>
  <si>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</si>
  <si>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</si>
  <si>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</si>
  <si>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</si>
  <si>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</si>
  <si>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</si>
  <si>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</si>
  <si>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</si>
  <si>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</si>
  <si>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</si>
  <si>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</si>
  <si>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</si>
  <si>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</si>
  <si>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</si>
  <si>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</si>
  <si>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</si>
  <si>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</si>
  <si>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</si>
  <si>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</si>
  <si>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</si>
  <si>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</si>
  <si>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</si>
  <si>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</si>
  <si>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</si>
  <si>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</si>
  <si>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</si>
  <si>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</si>
  <si>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</si>
  <si>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</si>
  <si>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</si>
  <si>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</si>
  <si>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</si>
  <si>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</si>
  <si>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</si>
  <si>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</si>
  <si>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</si>
  <si>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</si>
  <si>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</si>
  <si>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</si>
  <si>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</si>
  <si>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</si>
  <si>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</si>
  <si>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</si>
  <si>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</si>
  <si>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</si>
  <si>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</si>
  <si>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</si>
  <si>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</si>
  <si>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</si>
  <si>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</si>
  <si>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</si>
  <si>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</si>
  <si>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</si>
  <si>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</si>
  <si>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</si>
  <si>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</si>
  <si>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</si>
  <si>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</si>
  <si>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</si>
  <si>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</si>
  <si>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</si>
  <si>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</si>
  <si>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</si>
  <si>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</si>
  <si>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</si>
  <si>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</si>
  <si>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</si>
  <si>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</si>
  <si>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</si>
  <si>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</si>
  <si>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</si>
  <si>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</si>
  <si>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</si>
  <si>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</si>
  <si>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</si>
  <si>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</si>
  <si>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</si>
  <si>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</si>
  <si>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</si>
  <si>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</si>
  <si>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</si>
  <si>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</si>
  <si>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</si>
  <si>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</si>
  <si>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</si>
  <si>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</si>
  <si>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</si>
  <si>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</si>
  <si>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</si>
  <si>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</si>
  <si>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</si>
  <si>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</si>
  <si>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</si>
  <si>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</si>
  <si>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</si>
  <si>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</si>
  <si>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</si>
  <si>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</si>
  <si>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</si>
  <si>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</si>
  <si>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
　【収益的収支比率】
　地方債償還金について平成27年度をピークとして減少していることから今年度についても約1.5ポイント上昇した。
　【企業債残高対事業規模比率】
　流域関連市町も建設費の一部を負担していることから全国平均と比較して低い数値を示している。今年度については、昨年度とほぼ横ばいとなっている。
○経営の効率性
　【汚水処理原価】
　類似団体平均値より約６円高い状態にあり、過去５年を通して上昇傾向にあるため汚水処理の効率化を図りながら運営していく必要がある。
　【施設利用率】
　年々利用率も上昇しておりなおかつ類似団体の平均値より高い数値にある。この数値を維持していくよう、将来の汚水処理人口を考慮しつつ施設の稼働を行っていく必要がある。
　【水洗化率】
　高い水準にありながら前年度に比べさらに増加してる。引き続き向上していくよう取り組んでいきたい。</t>
    <rPh sb="1" eb="3">
      <t>ケイエイ</t>
    </rPh>
    <rPh sb="4" eb="7">
      <t>ケンゼンセイ</t>
    </rPh>
    <rPh sb="10" eb="13">
      <t>シュウエキテキ</t>
    </rPh>
    <rPh sb="13" eb="15">
      <t>シュウシ</t>
    </rPh>
    <rPh sb="15" eb="17">
      <t>ヒリツ</t>
    </rPh>
    <rPh sb="20" eb="23">
      <t>チホウサイ</t>
    </rPh>
    <rPh sb="23" eb="26">
      <t>ショウカンキン</t>
    </rPh>
    <rPh sb="30" eb="32">
      <t>ヘイセイ</t>
    </rPh>
    <rPh sb="34" eb="36">
      <t>ネンド</t>
    </rPh>
    <rPh sb="43" eb="45">
      <t>ゲンショウ</t>
    </rPh>
    <rPh sb="53" eb="56">
      <t>コンネンド</t>
    </rPh>
    <rPh sb="61" eb="62">
      <t>ヤク</t>
    </rPh>
    <rPh sb="69" eb="71">
      <t>ジョウショウ</t>
    </rPh>
    <rPh sb="78" eb="81">
      <t>キギョウサイ</t>
    </rPh>
    <rPh sb="81" eb="83">
      <t>ザンダカ</t>
    </rPh>
    <rPh sb="83" eb="84">
      <t>タイ</t>
    </rPh>
    <rPh sb="84" eb="86">
      <t>ジギョウ</t>
    </rPh>
    <rPh sb="86" eb="88">
      <t>キボ</t>
    </rPh>
    <rPh sb="88" eb="90">
      <t>ヒリツ</t>
    </rPh>
    <rPh sb="93" eb="95">
      <t>リュウイキ</t>
    </rPh>
    <rPh sb="95" eb="97">
      <t>カンレン</t>
    </rPh>
    <rPh sb="97" eb="99">
      <t>シマチ</t>
    </rPh>
    <rPh sb="100" eb="103">
      <t>ケンセツヒ</t>
    </rPh>
    <rPh sb="104" eb="106">
      <t>イチブ</t>
    </rPh>
    <rPh sb="107" eb="109">
      <t>フタン</t>
    </rPh>
    <rPh sb="117" eb="119">
      <t>ゼンコク</t>
    </rPh>
    <rPh sb="119" eb="121">
      <t>ヘイキン</t>
    </rPh>
    <rPh sb="122" eb="124">
      <t>ヒカク</t>
    </rPh>
    <rPh sb="126" eb="127">
      <t>ヒク</t>
    </rPh>
    <rPh sb="128" eb="130">
      <t>スウチ</t>
    </rPh>
    <rPh sb="131" eb="132">
      <t>シメ</t>
    </rPh>
    <rPh sb="137" eb="140">
      <t>コンネンド</t>
    </rPh>
    <rPh sb="146" eb="149">
      <t>サクネンド</t>
    </rPh>
    <rPh sb="152" eb="153">
      <t>ヨコ</t>
    </rPh>
    <rPh sb="165" eb="167">
      <t>ケイエイ</t>
    </rPh>
    <rPh sb="168" eb="171">
      <t>コウリツセイ</t>
    </rPh>
    <rPh sb="174" eb="176">
      <t>オスイ</t>
    </rPh>
    <rPh sb="176" eb="178">
      <t>ショリ</t>
    </rPh>
    <rPh sb="178" eb="180">
      <t>ゲンカ</t>
    </rPh>
    <rPh sb="183" eb="185">
      <t>ルイジ</t>
    </rPh>
    <rPh sb="185" eb="187">
      <t>ダンタイ</t>
    </rPh>
    <rPh sb="187" eb="190">
      <t>ヘイキンチ</t>
    </rPh>
    <rPh sb="192" eb="193">
      <t>ヤク</t>
    </rPh>
    <rPh sb="194" eb="195">
      <t>エン</t>
    </rPh>
    <rPh sb="195" eb="196">
      <t>タカ</t>
    </rPh>
    <rPh sb="197" eb="199">
      <t>ジョウタイ</t>
    </rPh>
    <rPh sb="203" eb="205">
      <t>カコ</t>
    </rPh>
    <rPh sb="206" eb="207">
      <t>ネン</t>
    </rPh>
    <rPh sb="208" eb="209">
      <t>トオ</t>
    </rPh>
    <rPh sb="211" eb="213">
      <t>ジョウショウ</t>
    </rPh>
    <rPh sb="213" eb="215">
      <t>ケイコウ</t>
    </rPh>
    <rPh sb="220" eb="222">
      <t>オスイ</t>
    </rPh>
    <rPh sb="222" eb="224">
      <t>ショリ</t>
    </rPh>
    <rPh sb="225" eb="228">
      <t>コウリツカ</t>
    </rPh>
    <rPh sb="229" eb="230">
      <t>ハカ</t>
    </rPh>
    <rPh sb="234" eb="236">
      <t>ウンエイ</t>
    </rPh>
    <rPh sb="240" eb="242">
      <t>ヒツヨウ</t>
    </rPh>
    <rPh sb="250" eb="252">
      <t>シセツ</t>
    </rPh>
    <rPh sb="252" eb="255">
      <t>リヨウリツ</t>
    </rPh>
    <rPh sb="258" eb="260">
      <t>ネンネン</t>
    </rPh>
    <rPh sb="260" eb="263">
      <t>リヨウリツ</t>
    </rPh>
    <rPh sb="264" eb="266">
      <t>ジョウショウ</t>
    </rPh>
    <rPh sb="274" eb="276">
      <t>ルイジ</t>
    </rPh>
    <rPh sb="276" eb="278">
      <t>ダンタイ</t>
    </rPh>
    <rPh sb="279" eb="282">
      <t>ヘイキンチ</t>
    </rPh>
    <rPh sb="284" eb="285">
      <t>タカ</t>
    </rPh>
    <rPh sb="286" eb="288">
      <t>スウチ</t>
    </rPh>
    <rPh sb="294" eb="296">
      <t>スウチ</t>
    </rPh>
    <rPh sb="297" eb="299">
      <t>イジ</t>
    </rPh>
    <rPh sb="306" eb="308">
      <t>ショウライ</t>
    </rPh>
    <rPh sb="309" eb="311">
      <t>オスイ</t>
    </rPh>
    <rPh sb="311" eb="313">
      <t>ショリ</t>
    </rPh>
    <rPh sb="313" eb="315">
      <t>ジンコウ</t>
    </rPh>
    <rPh sb="316" eb="318">
      <t>コウリョ</t>
    </rPh>
    <rPh sb="321" eb="323">
      <t>シセツ</t>
    </rPh>
    <rPh sb="324" eb="326">
      <t>カドウ</t>
    </rPh>
    <rPh sb="327" eb="328">
      <t>オコナ</t>
    </rPh>
    <rPh sb="332" eb="334">
      <t>ヒツヨウ</t>
    </rPh>
    <rPh sb="342" eb="345">
      <t>スイセンカ</t>
    </rPh>
    <rPh sb="345" eb="346">
      <t>リツ</t>
    </rPh>
    <rPh sb="349" eb="350">
      <t>タカ</t>
    </rPh>
    <rPh sb="351" eb="353">
      <t>スイジュン</t>
    </rPh>
    <rPh sb="359" eb="362">
      <t>ゼンネンド</t>
    </rPh>
    <rPh sb="363" eb="364">
      <t>クラ</t>
    </rPh>
    <rPh sb="368" eb="370">
      <t>ゾウカ</t>
    </rPh>
    <rPh sb="374" eb="375">
      <t>ヒ</t>
    </rPh>
    <rPh sb="376" eb="377">
      <t>ツヅ</t>
    </rPh>
    <rPh sb="378" eb="380">
      <t>コウジョウ</t>
    </rPh>
    <rPh sb="386" eb="387">
      <t>ト</t>
    </rPh>
    <rPh sb="388" eb="389">
      <t>ク</t>
    </rPh>
    <phoneticPr fontId="4"/>
  </si>
  <si>
    <t>【管渠改善率】
　管渠の整備については老朽化の状況を適宜確認し、適した時期に更新を行っている。耐用年数を見据えて計画的に更新を行っていくが、老朽化が著しく加速した際は速やかに対応していく。</t>
    <rPh sb="1" eb="3">
      <t>カンキョ</t>
    </rPh>
    <rPh sb="3" eb="6">
      <t>カイゼンリツ</t>
    </rPh>
    <rPh sb="9" eb="11">
      <t>カンキョ</t>
    </rPh>
    <rPh sb="12" eb="14">
      <t>セイビ</t>
    </rPh>
    <rPh sb="19" eb="22">
      <t>ロウキュウカ</t>
    </rPh>
    <rPh sb="23" eb="25">
      <t>ジョウキョウ</t>
    </rPh>
    <rPh sb="26" eb="28">
      <t>テキギ</t>
    </rPh>
    <rPh sb="28" eb="30">
      <t>カクニン</t>
    </rPh>
    <rPh sb="32" eb="33">
      <t>テキ</t>
    </rPh>
    <rPh sb="35" eb="37">
      <t>ジキ</t>
    </rPh>
    <rPh sb="38" eb="40">
      <t>コウシン</t>
    </rPh>
    <rPh sb="41" eb="42">
      <t>オコナ</t>
    </rPh>
    <rPh sb="47" eb="49">
      <t>タイヨウ</t>
    </rPh>
    <rPh sb="49" eb="51">
      <t>ネンスウ</t>
    </rPh>
    <rPh sb="52" eb="54">
      <t>ミス</t>
    </rPh>
    <rPh sb="56" eb="59">
      <t>ケイカクテキ</t>
    </rPh>
    <rPh sb="60" eb="62">
      <t>コウシン</t>
    </rPh>
    <rPh sb="63" eb="64">
      <t>オコナ</t>
    </rPh>
    <rPh sb="70" eb="73">
      <t>ロウキュウカ</t>
    </rPh>
    <rPh sb="74" eb="75">
      <t>イチジル</t>
    </rPh>
    <rPh sb="77" eb="79">
      <t>カソク</t>
    </rPh>
    <rPh sb="81" eb="82">
      <t>サイ</t>
    </rPh>
    <rPh sb="83" eb="84">
      <t>スミ</t>
    </rPh>
    <rPh sb="87" eb="89">
      <t>タイオウ</t>
    </rPh>
    <phoneticPr fontId="4"/>
  </si>
  <si>
    <t>　収益的収支比率、施設利用率及び水洗化率が上昇傾向にある一方で汚水処理原価は類似団体平均値よりも高い数値を示していることから、今後この乖離を狭めていくよう精査を行っていきたい。
　経営状況をより正確に把握して今後も長期的にサービスを安定供給していくために、公営企業会計を平成３１年度から導入していく。</t>
    <rPh sb="1" eb="4">
      <t>シュウエキテキ</t>
    </rPh>
    <rPh sb="4" eb="6">
      <t>シュウシ</t>
    </rPh>
    <rPh sb="6" eb="8">
      <t>ヒリツ</t>
    </rPh>
    <rPh sb="9" eb="11">
      <t>シセツ</t>
    </rPh>
    <rPh sb="11" eb="14">
      <t>リヨウリツ</t>
    </rPh>
    <rPh sb="14" eb="15">
      <t>オヨ</t>
    </rPh>
    <rPh sb="16" eb="19">
      <t>スイセンカ</t>
    </rPh>
    <rPh sb="19" eb="20">
      <t>リツ</t>
    </rPh>
    <rPh sb="21" eb="23">
      <t>ジョウショウ</t>
    </rPh>
    <rPh sb="23" eb="25">
      <t>ケイコウ</t>
    </rPh>
    <rPh sb="28" eb="30">
      <t>イッポウ</t>
    </rPh>
    <rPh sb="31" eb="33">
      <t>オスイ</t>
    </rPh>
    <rPh sb="33" eb="35">
      <t>ショリ</t>
    </rPh>
    <rPh sb="35" eb="37">
      <t>ゲンカ</t>
    </rPh>
    <rPh sb="38" eb="40">
      <t>ルイジ</t>
    </rPh>
    <rPh sb="40" eb="42">
      <t>ダンタイ</t>
    </rPh>
    <rPh sb="42" eb="45">
      <t>ヘイキンチ</t>
    </rPh>
    <rPh sb="48" eb="49">
      <t>タカ</t>
    </rPh>
    <rPh sb="50" eb="52">
      <t>スウチ</t>
    </rPh>
    <rPh sb="53" eb="54">
      <t>シメ</t>
    </rPh>
    <rPh sb="63" eb="65">
      <t>コンゴ</t>
    </rPh>
    <rPh sb="67" eb="69">
      <t>カイリ</t>
    </rPh>
    <rPh sb="70" eb="71">
      <t>セバ</t>
    </rPh>
    <rPh sb="77" eb="79">
      <t>セイサ</t>
    </rPh>
    <rPh sb="80" eb="81">
      <t>オコナ</t>
    </rPh>
    <rPh sb="90" eb="92">
      <t>ケイエイ</t>
    </rPh>
    <rPh sb="92" eb="94">
      <t>ジョウキョウ</t>
    </rPh>
    <rPh sb="97" eb="99">
      <t>セイカク</t>
    </rPh>
    <rPh sb="100" eb="102">
      <t>ハアク</t>
    </rPh>
    <rPh sb="104" eb="106">
      <t>コンゴ</t>
    </rPh>
    <rPh sb="107" eb="110">
      <t>チョウキテキ</t>
    </rPh>
    <rPh sb="116" eb="118">
      <t>アンテイ</t>
    </rPh>
    <rPh sb="118" eb="120">
      <t>キョウキュウ</t>
    </rPh>
    <rPh sb="128" eb="130">
      <t>コウエイ</t>
    </rPh>
    <rPh sb="130" eb="132">
      <t>キギョウ</t>
    </rPh>
    <rPh sb="132" eb="134">
      <t>カイケイ</t>
    </rPh>
    <rPh sb="135" eb="137">
      <t>ヘイセイ</t>
    </rPh>
    <rPh sb="139" eb="141">
      <t>ネンド</t>
    </rPh>
    <rPh sb="143" eb="145">
      <t>ドウニュウ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</si>
</sst>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0.13</c:v>
                </c:pt>
                <c:pt idx="3" formatCode="#,##0.00;&quot;△&quot;#,##0.00;&quot;-&quot;">
                  <c:v>0.14000000000000001</c:v>
                </c:pt>
                <c:pt idx="4">
                  <c:v>0</c:v>
                </c:pt>
              </c:numCache>
            </c:numRef>
          </c:val>
          <c:extLst xmlns:c16r2="http://schemas.microsoft.com/office/drawing/2015/06/chart">
            <c:ext xmlns:c16="http://schemas.microsoft.com/office/drawing/2014/chart" uri="{C3380CC4-5D6E-409C-BE32-E72D297353CC}">
              <c16:uniqueId val="{00000000-0613-4F40-A070-4E602EF6BE5D}"/>
            </c:ext>
          </c:extLst>
        </c:ser>
        <c:dLbls>
          <c:showLegendKey val="0"/>
          <c:showVal val="0"/>
          <c:showCatName val="0"/>
          <c:showSerName val="0"/>
          <c:showPercent val="0"/>
          <c:showBubbleSize val="0"/>
        </c:dLbls>
        <c:gapWidth val="150"/>
        <c:axId val="65861504"/>
        <c:axId val="6614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7.0000000000000007E-2</c:v>
                </c:pt>
                <c:pt idx="3">
                  <c:v>7.0000000000000007E-2</c:v>
                </c:pt>
                <c:pt idx="4">
                  <c:v>0.17</c:v>
                </c:pt>
              </c:numCache>
            </c:numRef>
          </c:val>
          <c:smooth val="0"/>
          <c:extLst xmlns:c16r2="http://schemas.microsoft.com/office/drawing/2015/06/chart">
            <c:ext xmlns:c16="http://schemas.microsoft.com/office/drawing/2014/chart" uri="{C3380CC4-5D6E-409C-BE32-E72D297353CC}">
              <c16:uniqueId val="{00000001-0613-4F40-A070-4E602EF6BE5D}"/>
            </c:ext>
          </c:extLst>
        </c:ser>
        <c:dLbls>
          <c:showLegendKey val="0"/>
          <c:showVal val="0"/>
          <c:showCatName val="0"/>
          <c:showSerName val="0"/>
          <c:showPercent val="0"/>
          <c:showBubbleSize val="0"/>
        </c:dLbls>
        <c:marker val="1"/>
        <c:smooth val="0"/>
        <c:axId val="65861504"/>
        <c:axId val="66146304"/>
      </c:lineChart>
      <c:dateAx>
        <c:axId val="65861504"/>
        <c:scaling>
          <c:orientation val="minMax"/>
        </c:scaling>
        <c:delete val="1"/>
        <c:axPos val="b"/>
        <c:numFmt formatCode="ge" sourceLinked="1"/>
        <c:majorTickMark val="none"/>
        <c:minorTickMark val="none"/>
        <c:tickLblPos val="none"/>
        <c:crossAx val="66146304"/>
        <c:crosses val="autoZero"/>
        <c:auto val="1"/>
        <c:lblOffset val="100"/>
        <c:baseTimeUnit val="years"/>
      </c:dateAx>
      <c:valAx>
        <c:axId val="661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67.61</c:v>
                </c:pt>
                <c:pt idx="1">
                  <c:v>68.27</c:v>
                </c:pt>
                <c:pt idx="2">
                  <c:v>71.38</c:v>
                </c:pt>
                <c:pt idx="3">
                  <c:v>73.260000000000005</c:v>
                </c:pt>
                <c:pt idx="4">
                  <c:v>73.540000000000006</c:v>
                </c:pt>
              </c:numCache>
            </c:numRef>
          </c:val>
          <c:extLst xmlns:c16r2="http://schemas.microsoft.com/office/drawing/2015/06/chart">
            <c:ext xmlns:c16="http://schemas.microsoft.com/office/drawing/2014/chart" uri="{C3380CC4-5D6E-409C-BE32-E72D297353CC}">
              <c16:uniqueId val="{00000000-6FB7-4B12-B683-A4BE1377CF12}"/>
            </c:ext>
          </c:extLst>
        </c:ser>
        <c:dLbls>
          <c:showLegendKey val="0"/>
          <c:showVal val="0"/>
          <c:showCatName val="0"/>
          <c:showSerName val="0"/>
          <c:showPercent val="0"/>
          <c:showBubbleSize val="0"/>
        </c:dLbls>
        <c:gapWidth val="150"/>
        <c:axId val="73603328"/>
        <c:axId val="7361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65.430000000000007</c:v>
                </c:pt>
                <c:pt idx="1">
                  <c:v>64.930000000000007</c:v>
                </c:pt>
                <c:pt idx="2">
                  <c:v>66.02</c:v>
                </c:pt>
                <c:pt idx="3">
                  <c:v>65.900000000000006</c:v>
                </c:pt>
                <c:pt idx="4">
                  <c:v>65.33</c:v>
                </c:pt>
              </c:numCache>
            </c:numRef>
          </c:val>
          <c:smooth val="0"/>
          <c:extLst xmlns:c16r2="http://schemas.microsoft.com/office/drawing/2015/06/chart">
            <c:ext xmlns:c16="http://schemas.microsoft.com/office/drawing/2014/chart" uri="{C3380CC4-5D6E-409C-BE32-E72D297353CC}">
              <c16:uniqueId val="{00000001-6FB7-4B12-B683-A4BE1377CF12}"/>
            </c:ext>
          </c:extLst>
        </c:ser>
        <c:dLbls>
          <c:showLegendKey val="0"/>
          <c:showVal val="0"/>
          <c:showCatName val="0"/>
          <c:showSerName val="0"/>
          <c:showPercent val="0"/>
          <c:showBubbleSize val="0"/>
        </c:dLbls>
        <c:marker val="1"/>
        <c:smooth val="0"/>
        <c:axId val="73603328"/>
        <c:axId val="73613696"/>
      </c:lineChart>
      <c:dateAx>
        <c:axId val="73603328"/>
        <c:scaling>
          <c:orientation val="minMax"/>
        </c:scaling>
        <c:delete val="1"/>
        <c:axPos val="b"/>
        <c:numFmt formatCode="ge" sourceLinked="1"/>
        <c:majorTickMark val="none"/>
        <c:minorTickMark val="none"/>
        <c:tickLblPos val="none"/>
        <c:crossAx val="73613696"/>
        <c:crosses val="autoZero"/>
        <c:auto val="1"/>
        <c:lblOffset val="100"/>
        <c:baseTimeUnit val="years"/>
      </c:dateAx>
      <c:valAx>
        <c:axId val="736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93.45</c:v>
                </c:pt>
                <c:pt idx="1">
                  <c:v>93.5</c:v>
                </c:pt>
                <c:pt idx="2">
                  <c:v>93.76</c:v>
                </c:pt>
                <c:pt idx="3">
                  <c:v>94.2</c:v>
                </c:pt>
                <c:pt idx="4">
                  <c:v>94.48</c:v>
                </c:pt>
              </c:numCache>
            </c:numRef>
          </c:val>
          <c:extLst xmlns:c16r2="http://schemas.microsoft.com/office/drawing/2015/06/chart">
            <c:ext xmlns:c16="http://schemas.microsoft.com/office/drawing/2014/chart" uri="{C3380CC4-5D6E-409C-BE32-E72D297353CC}">
              <c16:uniqueId val="{00000000-3829-4F19-894C-59F10CD1952A}"/>
            </c:ext>
          </c:extLst>
        </c:ser>
        <c:dLbls>
          <c:showLegendKey val="0"/>
          <c:showVal val="0"/>
          <c:showCatName val="0"/>
          <c:showSerName val="0"/>
          <c:showPercent val="0"/>
          <c:showBubbleSize val="0"/>
        </c:dLbls>
        <c:gapWidth val="150"/>
        <c:axId val="73664768"/>
        <c:axId val="7366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92.51</c:v>
                </c:pt>
                <c:pt idx="1">
                  <c:v>92.69</c:v>
                </c:pt>
                <c:pt idx="2">
                  <c:v>92.96</c:v>
                </c:pt>
                <c:pt idx="3">
                  <c:v>92.8</c:v>
                </c:pt>
                <c:pt idx="4">
                  <c:v>92.64</c:v>
                </c:pt>
              </c:numCache>
            </c:numRef>
          </c:val>
          <c:smooth val="0"/>
          <c:extLst xmlns:c16r2="http://schemas.microsoft.com/office/drawing/2015/06/chart">
            <c:ext xmlns:c16="http://schemas.microsoft.com/office/drawing/2014/chart" uri="{C3380CC4-5D6E-409C-BE32-E72D297353CC}">
              <c16:uniqueId val="{00000001-3829-4F19-894C-59F10CD1952A}"/>
            </c:ext>
          </c:extLst>
        </c:ser>
        <c:dLbls>
          <c:showLegendKey val="0"/>
          <c:showVal val="0"/>
          <c:showCatName val="0"/>
          <c:showSerName val="0"/>
          <c:showPercent val="0"/>
          <c:showBubbleSize val="0"/>
        </c:dLbls>
        <c:marker val="1"/>
        <c:smooth val="0"/>
        <c:axId val="73664768"/>
        <c:axId val="73666944"/>
      </c:lineChart>
      <c:dateAx>
        <c:axId val="73664768"/>
        <c:scaling>
          <c:orientation val="minMax"/>
        </c:scaling>
        <c:delete val="1"/>
        <c:axPos val="b"/>
        <c:numFmt formatCode="ge" sourceLinked="1"/>
        <c:majorTickMark val="none"/>
        <c:minorTickMark val="none"/>
        <c:tickLblPos val="none"/>
        <c:crossAx val="73666944"/>
        <c:crosses val="autoZero"/>
        <c:auto val="1"/>
        <c:lblOffset val="100"/>
        <c:baseTimeUnit val="years"/>
      </c:dateAx>
      <c:valAx>
        <c:axId val="736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83.56</c:v>
                </c:pt>
                <c:pt idx="1">
                  <c:v>80.84</c:v>
                </c:pt>
                <c:pt idx="2">
                  <c:v>70.849999999999994</c:v>
                </c:pt>
                <c:pt idx="3">
                  <c:v>78.08</c:v>
                </c:pt>
                <c:pt idx="4">
                  <c:v>79.5</c:v>
                </c:pt>
              </c:numCache>
            </c:numRef>
          </c:val>
          <c:extLst xmlns:c16r2="http://schemas.microsoft.com/office/drawing/2015/06/chart">
            <c:ext xmlns:c16="http://schemas.microsoft.com/office/drawing/2014/chart" uri="{C3380CC4-5D6E-409C-BE32-E72D297353CC}">
              <c16:uniqueId val="{00000000-2B1A-404D-9048-9F33E9300011}"/>
            </c:ext>
          </c:extLst>
        </c:ser>
        <c:dLbls>
          <c:showLegendKey val="0"/>
          <c:showVal val="0"/>
          <c:showCatName val="0"/>
          <c:showSerName val="0"/>
          <c:showPercent val="0"/>
          <c:showBubbleSize val="0"/>
        </c:dLbls>
        <c:gapWidth val="150"/>
        <c:axId val="45553920"/>
        <c:axId val="455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1A-404D-9048-9F33E9300011}"/>
            </c:ext>
          </c:extLst>
        </c:ser>
        <c:dLbls>
          <c:showLegendKey val="0"/>
          <c:showVal val="0"/>
          <c:showCatName val="0"/>
          <c:showSerName val="0"/>
          <c:showPercent val="0"/>
          <c:showBubbleSize val="0"/>
        </c:dLbls>
        <c:marker val="1"/>
        <c:smooth val="0"/>
        <c:axId val="45553920"/>
        <c:axId val="45564288"/>
      </c:lineChart>
      <c:dateAx>
        <c:axId val="45553920"/>
        <c:scaling>
          <c:orientation val="minMax"/>
        </c:scaling>
        <c:delete val="1"/>
        <c:axPos val="b"/>
        <c:numFmt formatCode="ge" sourceLinked="1"/>
        <c:majorTickMark val="none"/>
        <c:minorTickMark val="none"/>
        <c:tickLblPos val="none"/>
        <c:crossAx val="45564288"/>
        <c:crosses val="autoZero"/>
        <c:auto val="1"/>
        <c:lblOffset val="100"/>
        <c:baseTimeUnit val="years"/>
      </c:dateAx>
      <c:valAx>
        <c:axId val="455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C1-4F99-BF7A-14C9BA6B74F1}"/>
            </c:ext>
          </c:extLst>
        </c:ser>
        <c:dLbls>
          <c:showLegendKey val="0"/>
          <c:showVal val="0"/>
          <c:showCatName val="0"/>
          <c:showSerName val="0"/>
          <c:showPercent val="0"/>
          <c:showBubbleSize val="0"/>
        </c:dLbls>
        <c:gapWidth val="150"/>
        <c:axId val="45611648"/>
        <c:axId val="7189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C1-4F99-BF7A-14C9BA6B74F1}"/>
            </c:ext>
          </c:extLst>
        </c:ser>
        <c:dLbls>
          <c:showLegendKey val="0"/>
          <c:showVal val="0"/>
          <c:showCatName val="0"/>
          <c:showSerName val="0"/>
          <c:showPercent val="0"/>
          <c:showBubbleSize val="0"/>
        </c:dLbls>
        <c:marker val="1"/>
        <c:smooth val="0"/>
        <c:axId val="45611648"/>
        <c:axId val="71893760"/>
      </c:lineChart>
      <c:dateAx>
        <c:axId val="45611648"/>
        <c:scaling>
          <c:orientation val="minMax"/>
        </c:scaling>
        <c:delete val="1"/>
        <c:axPos val="b"/>
        <c:numFmt formatCode="ge" sourceLinked="1"/>
        <c:majorTickMark val="none"/>
        <c:minorTickMark val="none"/>
        <c:tickLblPos val="none"/>
        <c:crossAx val="71893760"/>
        <c:crosses val="autoZero"/>
        <c:auto val="1"/>
        <c:lblOffset val="100"/>
        <c:baseTimeUnit val="years"/>
      </c:dateAx>
      <c:valAx>
        <c:axId val="7189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50-4919-9B3D-5F8454BE3DBB}"/>
            </c:ext>
          </c:extLst>
        </c:ser>
        <c:dLbls>
          <c:showLegendKey val="0"/>
          <c:showVal val="0"/>
          <c:showCatName val="0"/>
          <c:showSerName val="0"/>
          <c:showPercent val="0"/>
          <c:showBubbleSize val="0"/>
        </c:dLbls>
        <c:gapWidth val="150"/>
        <c:axId val="71908352"/>
        <c:axId val="719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50-4919-9B3D-5F8454BE3DBB}"/>
            </c:ext>
          </c:extLst>
        </c:ser>
        <c:dLbls>
          <c:showLegendKey val="0"/>
          <c:showVal val="0"/>
          <c:showCatName val="0"/>
          <c:showSerName val="0"/>
          <c:showPercent val="0"/>
          <c:showBubbleSize val="0"/>
        </c:dLbls>
        <c:marker val="1"/>
        <c:smooth val="0"/>
        <c:axId val="71908352"/>
        <c:axId val="71935104"/>
      </c:lineChart>
      <c:dateAx>
        <c:axId val="71908352"/>
        <c:scaling>
          <c:orientation val="minMax"/>
        </c:scaling>
        <c:delete val="1"/>
        <c:axPos val="b"/>
        <c:numFmt formatCode="ge" sourceLinked="1"/>
        <c:majorTickMark val="none"/>
        <c:minorTickMark val="none"/>
        <c:tickLblPos val="none"/>
        <c:crossAx val="71935104"/>
        <c:crosses val="autoZero"/>
        <c:auto val="1"/>
        <c:lblOffset val="100"/>
        <c:baseTimeUnit val="years"/>
      </c:dateAx>
      <c:valAx>
        <c:axId val="719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28-4481-8A80-0C2F7FCE92D1}"/>
            </c:ext>
          </c:extLst>
        </c:ser>
        <c:dLbls>
          <c:showLegendKey val="0"/>
          <c:showVal val="0"/>
          <c:showCatName val="0"/>
          <c:showSerName val="0"/>
          <c:showPercent val="0"/>
          <c:showBubbleSize val="0"/>
        </c:dLbls>
        <c:gapWidth val="150"/>
        <c:axId val="72046080"/>
        <c:axId val="7204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28-4481-8A80-0C2F7FCE92D1}"/>
            </c:ext>
          </c:extLst>
        </c:ser>
        <c:dLbls>
          <c:showLegendKey val="0"/>
          <c:showVal val="0"/>
          <c:showCatName val="0"/>
          <c:showSerName val="0"/>
          <c:showPercent val="0"/>
          <c:showBubbleSize val="0"/>
        </c:dLbls>
        <c:marker val="1"/>
        <c:smooth val="0"/>
        <c:axId val="72046080"/>
        <c:axId val="72048000"/>
      </c:lineChart>
      <c:dateAx>
        <c:axId val="72046080"/>
        <c:scaling>
          <c:orientation val="minMax"/>
        </c:scaling>
        <c:delete val="1"/>
        <c:axPos val="b"/>
        <c:numFmt formatCode="ge" sourceLinked="1"/>
        <c:majorTickMark val="none"/>
        <c:minorTickMark val="none"/>
        <c:tickLblPos val="none"/>
        <c:crossAx val="72048000"/>
        <c:crosses val="autoZero"/>
        <c:auto val="1"/>
        <c:lblOffset val="100"/>
        <c:baseTimeUnit val="years"/>
      </c:dateAx>
      <c:valAx>
        <c:axId val="7204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4F-412F-9757-90228301170E}"/>
            </c:ext>
          </c:extLst>
        </c:ser>
        <c:dLbls>
          <c:showLegendKey val="0"/>
          <c:showVal val="0"/>
          <c:showCatName val="0"/>
          <c:showSerName val="0"/>
          <c:showPercent val="0"/>
          <c:showBubbleSize val="0"/>
        </c:dLbls>
        <c:gapWidth val="150"/>
        <c:axId val="72079616"/>
        <c:axId val="7208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4F-412F-9757-90228301170E}"/>
            </c:ext>
          </c:extLst>
        </c:ser>
        <c:dLbls>
          <c:showLegendKey val="0"/>
          <c:showVal val="0"/>
          <c:showCatName val="0"/>
          <c:showSerName val="0"/>
          <c:showPercent val="0"/>
          <c:showBubbleSize val="0"/>
        </c:dLbls>
        <c:marker val="1"/>
        <c:smooth val="0"/>
        <c:axId val="72079616"/>
        <c:axId val="72085888"/>
      </c:lineChart>
      <c:dateAx>
        <c:axId val="72079616"/>
        <c:scaling>
          <c:orientation val="minMax"/>
        </c:scaling>
        <c:delete val="1"/>
        <c:axPos val="b"/>
        <c:numFmt formatCode="ge" sourceLinked="1"/>
        <c:majorTickMark val="none"/>
        <c:minorTickMark val="none"/>
        <c:tickLblPos val="none"/>
        <c:crossAx val="72085888"/>
        <c:crosses val="autoZero"/>
        <c:auto val="1"/>
        <c:lblOffset val="100"/>
        <c:baseTimeUnit val="years"/>
      </c:dateAx>
      <c:valAx>
        <c:axId val="7208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209.33</c:v>
                </c:pt>
                <c:pt idx="1">
                  <c:v>225.37</c:v>
                </c:pt>
                <c:pt idx="2">
                  <c:v>237.21</c:v>
                </c:pt>
                <c:pt idx="3">
                  <c:v>180.39</c:v>
                </c:pt>
                <c:pt idx="4">
                  <c:v>179.77</c:v>
                </c:pt>
              </c:numCache>
            </c:numRef>
          </c:val>
          <c:extLst xmlns:c16r2="http://schemas.microsoft.com/office/drawing/2015/06/chart">
            <c:ext xmlns:c16="http://schemas.microsoft.com/office/drawing/2014/chart" uri="{C3380CC4-5D6E-409C-BE32-E72D297353CC}">
              <c16:uniqueId val="{00000000-21DE-4A8C-80A2-286EB0C23F34}"/>
            </c:ext>
          </c:extLst>
        </c:ser>
        <c:dLbls>
          <c:showLegendKey val="0"/>
          <c:showVal val="0"/>
          <c:showCatName val="0"/>
          <c:showSerName val="0"/>
          <c:showPercent val="0"/>
          <c:showBubbleSize val="0"/>
        </c:dLbls>
        <c:gapWidth val="150"/>
        <c:axId val="72129152"/>
        <c:axId val="7213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438.59</c:v>
                </c:pt>
                <c:pt idx="1">
                  <c:v>407.62</c:v>
                </c:pt>
                <c:pt idx="2">
                  <c:v>359.02</c:v>
                </c:pt>
                <c:pt idx="3">
                  <c:v>306.97000000000003</c:v>
                </c:pt>
                <c:pt idx="4">
                  <c:v>337.85</c:v>
                </c:pt>
              </c:numCache>
            </c:numRef>
          </c:val>
          <c:smooth val="0"/>
          <c:extLst xmlns:c16r2="http://schemas.microsoft.com/office/drawing/2015/06/chart">
            <c:ext xmlns:c16="http://schemas.microsoft.com/office/drawing/2014/chart" uri="{C3380CC4-5D6E-409C-BE32-E72D297353CC}">
              <c16:uniqueId val="{00000001-21DE-4A8C-80A2-286EB0C23F34}"/>
            </c:ext>
          </c:extLst>
        </c:ser>
        <c:dLbls>
          <c:showLegendKey val="0"/>
          <c:showVal val="0"/>
          <c:showCatName val="0"/>
          <c:showSerName val="0"/>
          <c:showPercent val="0"/>
          <c:showBubbleSize val="0"/>
        </c:dLbls>
        <c:marker val="1"/>
        <c:smooth val="0"/>
        <c:axId val="72129152"/>
        <c:axId val="72135424"/>
      </c:lineChart>
      <c:dateAx>
        <c:axId val="72129152"/>
        <c:scaling>
          <c:orientation val="minMax"/>
        </c:scaling>
        <c:delete val="1"/>
        <c:axPos val="b"/>
        <c:numFmt formatCode="ge" sourceLinked="1"/>
        <c:majorTickMark val="none"/>
        <c:minorTickMark val="none"/>
        <c:tickLblPos val="none"/>
        <c:crossAx val="72135424"/>
        <c:crosses val="autoZero"/>
        <c:auto val="1"/>
        <c:lblOffset val="100"/>
        <c:baseTimeUnit val="years"/>
      </c:dateAx>
      <c:valAx>
        <c:axId val="721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AD-4CE7-80B1-7B4AD2C2A014}"/>
            </c:ext>
          </c:extLst>
        </c:ser>
        <c:dLbls>
          <c:showLegendKey val="0"/>
          <c:showVal val="0"/>
          <c:showCatName val="0"/>
          <c:showSerName val="0"/>
          <c:showPercent val="0"/>
          <c:showBubbleSize val="0"/>
        </c:dLbls>
        <c:gapWidth val="150"/>
        <c:axId val="72145920"/>
        <c:axId val="7354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7AD-4CE7-80B1-7B4AD2C2A014}"/>
            </c:ext>
          </c:extLst>
        </c:ser>
        <c:dLbls>
          <c:showLegendKey val="0"/>
          <c:showVal val="0"/>
          <c:showCatName val="0"/>
          <c:showSerName val="0"/>
          <c:showPercent val="0"/>
          <c:showBubbleSize val="0"/>
        </c:dLbls>
        <c:marker val="1"/>
        <c:smooth val="0"/>
        <c:axId val="72145920"/>
        <c:axId val="73548928"/>
      </c:lineChart>
      <c:dateAx>
        <c:axId val="72145920"/>
        <c:scaling>
          <c:orientation val="minMax"/>
        </c:scaling>
        <c:delete val="1"/>
        <c:axPos val="b"/>
        <c:numFmt formatCode="ge" sourceLinked="1"/>
        <c:majorTickMark val="none"/>
        <c:minorTickMark val="none"/>
        <c:tickLblPos val="none"/>
        <c:crossAx val="73548928"/>
        <c:crosses val="autoZero"/>
        <c:auto val="1"/>
        <c:lblOffset val="100"/>
        <c:baseTimeUnit val="years"/>
      </c:dateAx>
      <c:valAx>
        <c:axId val="735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60.19</c:v>
                </c:pt>
                <c:pt idx="1">
                  <c:v>62.42</c:v>
                </c:pt>
                <c:pt idx="2">
                  <c:v>63.01</c:v>
                </c:pt>
                <c:pt idx="3">
                  <c:v>62.93</c:v>
                </c:pt>
                <c:pt idx="4">
                  <c:v>63.42</c:v>
                </c:pt>
              </c:numCache>
            </c:numRef>
          </c:val>
          <c:extLst xmlns:c16r2="http://schemas.microsoft.com/office/drawing/2015/06/chart">
            <c:ext xmlns:c16="http://schemas.microsoft.com/office/drawing/2014/chart" uri="{C3380CC4-5D6E-409C-BE32-E72D297353CC}">
              <c16:uniqueId val="{00000000-F5BA-4AA5-9B75-C831ECCF3208}"/>
            </c:ext>
          </c:extLst>
        </c:ser>
        <c:dLbls>
          <c:showLegendKey val="0"/>
          <c:showVal val="0"/>
          <c:showCatName val="0"/>
          <c:showSerName val="0"/>
          <c:showPercent val="0"/>
          <c:showBubbleSize val="0"/>
        </c:dLbls>
        <c:gapWidth val="150"/>
        <c:axId val="73571712"/>
        <c:axId val="7357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61.27</c:v>
                </c:pt>
                <c:pt idx="1">
                  <c:v>66.680000000000007</c:v>
                </c:pt>
                <c:pt idx="2">
                  <c:v>60.18</c:v>
                </c:pt>
                <c:pt idx="3">
                  <c:v>58.19</c:v>
                </c:pt>
                <c:pt idx="4">
                  <c:v>56.65</c:v>
                </c:pt>
              </c:numCache>
            </c:numRef>
          </c:val>
          <c:smooth val="0"/>
          <c:extLst xmlns:c16r2="http://schemas.microsoft.com/office/drawing/2015/06/chart">
            <c:ext xmlns:c16="http://schemas.microsoft.com/office/drawing/2014/chart" uri="{C3380CC4-5D6E-409C-BE32-E72D297353CC}">
              <c16:uniqueId val="{00000001-F5BA-4AA5-9B75-C831ECCF3208}"/>
            </c:ext>
          </c:extLst>
        </c:ser>
        <c:dLbls>
          <c:showLegendKey val="0"/>
          <c:showVal val="0"/>
          <c:showCatName val="0"/>
          <c:showSerName val="0"/>
          <c:showPercent val="0"/>
          <c:showBubbleSize val="0"/>
        </c:dLbls>
        <c:marker val="1"/>
        <c:smooth val="0"/>
        <c:axId val="73571712"/>
        <c:axId val="73577984"/>
      </c:lineChart>
      <c:dateAx>
        <c:axId val="73571712"/>
        <c:scaling>
          <c:orientation val="minMax"/>
        </c:scaling>
        <c:delete val="1"/>
        <c:axPos val="b"/>
        <c:numFmt formatCode="ge" sourceLinked="1"/>
        <c:majorTickMark val="none"/>
        <c:minorTickMark val="none"/>
        <c:tickLblPos val="none"/>
        <c:crossAx val="73577984"/>
        <c:crosses val="autoZero"/>
        <c:auto val="1"/>
        <c:lblOffset val="100"/>
        <c:baseTimeUnit val="years"/>
      </c:dateAx>
      <c:valAx>
        <c:axId val="735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E1</v>
      </c>
      <c r="X8" s="71"/>
      <c r="Y8" s="71"/>
      <c r="Z8" s="71"/>
      <c r="AA8" s="71"/>
      <c r="AB8" s="71"/>
      <c r="AC8" s="71"/>
      <c r="AD8" s="72" t="str">
        <f>データ!$M$6</f>
        <v>非設置</v>
      </c>
      <c r="AE8" s="72"/>
      <c r="AF8" s="72"/>
      <c r="AG8" s="72"/>
      <c r="AH8" s="72"/>
      <c r="AI8" s="72"/>
      <c r="AJ8" s="72"/>
      <c r="AK8" s="3"/>
      <c r="AL8" s="66">
        <f>データ!S6</f>
        <v>2563152</v>
      </c>
      <c r="AM8" s="66"/>
      <c r="AN8" s="66"/>
      <c r="AO8" s="66"/>
      <c r="AP8" s="66"/>
      <c r="AQ8" s="66"/>
      <c r="AR8" s="66"/>
      <c r="AS8" s="66"/>
      <c r="AT8" s="65">
        <f>データ!T6</f>
        <v>4612.2</v>
      </c>
      <c r="AU8" s="65"/>
      <c r="AV8" s="65"/>
      <c r="AW8" s="65"/>
      <c r="AX8" s="65"/>
      <c r="AY8" s="65"/>
      <c r="AZ8" s="65"/>
      <c r="BA8" s="65"/>
      <c r="BB8" s="65">
        <f>データ!U6</f>
        <v>555.73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39.78</v>
      </c>
      <c r="Q10" s="65"/>
      <c r="R10" s="65"/>
      <c r="S10" s="65"/>
      <c r="T10" s="65"/>
      <c r="U10" s="65"/>
      <c r="V10" s="65"/>
      <c r="W10" s="65">
        <f>データ!Q6</f>
        <v>100</v>
      </c>
      <c r="X10" s="65"/>
      <c r="Y10" s="65"/>
      <c r="Z10" s="65"/>
      <c r="AA10" s="65"/>
      <c r="AB10" s="65"/>
      <c r="AC10" s="65"/>
      <c r="AD10" s="66">
        <f>データ!R6</f>
        <v>0</v>
      </c>
      <c r="AE10" s="66"/>
      <c r="AF10" s="66"/>
      <c r="AG10" s="66"/>
      <c r="AH10" s="66"/>
      <c r="AI10" s="66"/>
      <c r="AJ10" s="66"/>
      <c r="AK10" s="2"/>
      <c r="AL10" s="66">
        <f>データ!V6</f>
        <v>854876</v>
      </c>
      <c r="AM10" s="66"/>
      <c r="AN10" s="66"/>
      <c r="AO10" s="66"/>
      <c r="AP10" s="66"/>
      <c r="AQ10" s="66"/>
      <c r="AR10" s="66"/>
      <c r="AS10" s="66"/>
      <c r="AT10" s="65">
        <f>データ!W6</f>
        <v>126.78</v>
      </c>
      <c r="AU10" s="65"/>
      <c r="AV10" s="65"/>
      <c r="AW10" s="65"/>
      <c r="AX10" s="65"/>
      <c r="AY10" s="65"/>
      <c r="AZ10" s="65"/>
      <c r="BA10" s="65"/>
      <c r="BB10" s="65">
        <f>データ!X6</f>
        <v>6742.99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【336.51】</v>
      </c>
      <c r="I86" s="25" t="str">
        <f>データ!CA6</f>
        <v>【0.00】</v>
      </c>
      <c r="J86" s="25" t="str">
        <f>データ!CL6</f>
        <v>【57.73】</v>
      </c>
      <c r="K86" s="25" t="str">
        <f>データ!CW6</f>
        <v>【65.21】</v>
      </c>
      <c r="L86" s="25" t="str">
        <f>データ!DH6</f>
        <v>【92.35】</v>
      </c>
      <c r="M86" s="25" t="s">
        <v>56</v>
      </c>
      <c r="N86" s="25" t="s">
        <v>55</v>
      </c>
      <c r="O86" s="25" t="str">
        <f>データ!EO6</f>
        <v>【0.17】</v>
      </c>
    </row>
  </sheetData>
  <sheetProtection algorithmName="SHA-512" hashValue="Cwea7HnKANWjVqY2lHBOSS/SBFnaKjrspt6a98gI0aL6qW8vmu/pCrI4w2sEPVD+Dw3WxBkUvTXpaNmIuik1dA==" saltValue="KSm35xi8Wbvww0SQFQjDF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260002</v>
      </c>
      <c r="D6" s="32">
        <f t="shared" si="3"/>
        <v>47</v>
      </c>
      <c r="E6" s="32">
        <f t="shared" si="3"/>
        <v>17</v>
      </c>
      <c r="F6" s="32">
        <f t="shared" si="3"/>
        <v>3</v>
      </c>
      <c r="G6" s="32">
        <f t="shared" si="3"/>
        <v>0</v>
      </c>
      <c r="H6" s="32" t="str">
        <f t="shared" si="3"/>
        <v>京都府</v>
      </c>
      <c r="I6" s="32" t="str">
        <f t="shared" si="3"/>
        <v>法非適用</v>
      </c>
      <c r="J6" s="32" t="str">
        <f t="shared" si="3"/>
        <v>下水道事業</v>
      </c>
      <c r="K6" s="32" t="str">
        <f t="shared" si="3"/>
        <v>流域下水道</v>
      </c>
      <c r="L6" s="32" t="str">
        <f t="shared" si="3"/>
        <v>E1</v>
      </c>
      <c r="M6" s="32" t="str">
        <f t="shared" si="3"/>
        <v>非設置</v>
      </c>
      <c r="N6" s="33" t="str">
        <f t="shared" si="3"/>
        <v>-</v>
      </c>
      <c r="O6" s="33" t="str">
        <f t="shared" si="3"/>
        <v>該当数値なし</v>
      </c>
      <c r="P6" s="33">
        <f t="shared" si="3"/>
        <v>39.78</v>
      </c>
      <c r="Q6" s="33">
        <f t="shared" si="3"/>
        <v>100</v>
      </c>
      <c r="R6" s="33">
        <f t="shared" si="3"/>
        <v>0</v>
      </c>
      <c r="S6" s="33">
        <f t="shared" si="3"/>
        <v>2563152</v>
      </c>
      <c r="T6" s="33">
        <f t="shared" si="3"/>
        <v>4612.2</v>
      </c>
      <c r="U6" s="33">
        <f t="shared" si="3"/>
        <v>555.73</v>
      </c>
      <c r="V6" s="33">
        <f t="shared" si="3"/>
        <v>854876</v>
      </c>
      <c r="W6" s="33">
        <f t="shared" si="3"/>
        <v>126.78</v>
      </c>
      <c r="X6" s="33">
        <f t="shared" si="3"/>
        <v>6742.99</v>
      </c>
      <c r="Y6" s="34">
        <f>IF(Y7="",NA(),Y7)</f>
        <v>83.56</v>
      </c>
      <c r="Z6" s="34">
        <f t="shared" ref="Z6:AH6" si="4">IF(Z7="",NA(),Z7)</f>
        <v>80.84</v>
      </c>
      <c r="AA6" s="34">
        <f t="shared" si="4"/>
        <v>70.849999999999994</v>
      </c>
      <c r="AB6" s="34">
        <f t="shared" si="4"/>
        <v>78.08</v>
      </c>
      <c r="AC6" s="34">
        <f t="shared" si="4"/>
        <v>79.5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209.33</v>
      </c>
      <c r="BG6" s="34">
        <f t="shared" ref="BG6:BO6" si="7">IF(BG7="",NA(),BG7)</f>
        <v>225.37</v>
      </c>
      <c r="BH6" s="34">
        <f t="shared" si="7"/>
        <v>237.21</v>
      </c>
      <c r="BI6" s="34">
        <f t="shared" si="7"/>
        <v>180.39</v>
      </c>
      <c r="BJ6" s="34">
        <f t="shared" si="7"/>
        <v>179.77</v>
      </c>
      <c r="BK6" s="34">
        <f t="shared" si="7"/>
        <v>438.59</v>
      </c>
      <c r="BL6" s="34">
        <f t="shared" si="7"/>
        <v>407.62</v>
      </c>
      <c r="BM6" s="34">
        <f t="shared" si="7"/>
        <v>359.02</v>
      </c>
      <c r="BN6" s="34">
        <f t="shared" si="7"/>
        <v>306.97000000000003</v>
      </c>
      <c r="BO6" s="34">
        <f t="shared" si="7"/>
        <v>337.85</v>
      </c>
      <c r="BP6" s="33" t="str">
        <f>IF(BP7="","",IF(BP7="-","【-】","【"&amp;SUBSTITUTE(TEXT(BP7,"#,##0.00"),"-","△")&amp;"】"))</f>
        <v>【336.51】</v>
      </c>
      <c r="BQ6" s="33">
        <f>IF(BQ7="",NA(),BQ7)</f>
        <v>0</v>
      </c>
      <c r="BR6" s="33">
        <f t="shared" ref="BR6:BZ6" si="8">IF(BR7="",NA(),BR7)</f>
        <v>0</v>
      </c>
      <c r="BS6" s="33">
        <f t="shared" si="8"/>
        <v>0</v>
      </c>
      <c r="BT6" s="33">
        <f t="shared" si="8"/>
        <v>0</v>
      </c>
      <c r="BU6" s="33">
        <f t="shared" si="8"/>
        <v>0</v>
      </c>
      <c r="BV6" s="33">
        <f t="shared" si="8"/>
        <v>0</v>
      </c>
      <c r="BW6" s="33">
        <f t="shared" si="8"/>
        <v>0</v>
      </c>
      <c r="BX6" s="33">
        <f t="shared" si="8"/>
        <v>0</v>
      </c>
      <c r="BY6" s="33">
        <f t="shared" si="8"/>
        <v>0</v>
      </c>
      <c r="BZ6" s="33">
        <f t="shared" si="8"/>
        <v>0</v>
      </c>
      <c r="CA6" s="33" t="str">
        <f>IF(CA7="","",IF(CA7="-","【-】","【"&amp;SUBSTITUTE(TEXT(CA7,"#,##0.00"),"-","△")&amp;"】"))</f>
        <v>【0.00】</v>
      </c>
      <c r="CB6" s="34">
        <f>IF(CB7="",NA(),CB7)</f>
        <v>60.19</v>
      </c>
      <c r="CC6" s="34">
        <f t="shared" ref="CC6:CK6" si="9">IF(CC7="",NA(),CC7)</f>
        <v>62.42</v>
      </c>
      <c r="CD6" s="34">
        <f t="shared" si="9"/>
        <v>63.01</v>
      </c>
      <c r="CE6" s="34">
        <f t="shared" si="9"/>
        <v>62.93</v>
      </c>
      <c r="CF6" s="34">
        <f t="shared" si="9"/>
        <v>63.42</v>
      </c>
      <c r="CG6" s="34">
        <f t="shared" si="9"/>
        <v>61.27</v>
      </c>
      <c r="CH6" s="34">
        <f t="shared" si="9"/>
        <v>66.680000000000007</v>
      </c>
      <c r="CI6" s="34">
        <f t="shared" si="9"/>
        <v>60.18</v>
      </c>
      <c r="CJ6" s="34">
        <f t="shared" si="9"/>
        <v>58.19</v>
      </c>
      <c r="CK6" s="34">
        <f t="shared" si="9"/>
        <v>56.65</v>
      </c>
      <c r="CL6" s="33" t="str">
        <f>IF(CL7="","",IF(CL7="-","【-】","【"&amp;SUBSTITUTE(TEXT(CL7,"#,##0.00"),"-","△")&amp;"】"))</f>
        <v>【57.73】</v>
      </c>
      <c r="CM6" s="34">
        <f>IF(CM7="",NA(),CM7)</f>
        <v>67.61</v>
      </c>
      <c r="CN6" s="34">
        <f t="shared" ref="CN6:CV6" si="10">IF(CN7="",NA(),CN7)</f>
        <v>68.27</v>
      </c>
      <c r="CO6" s="34">
        <f t="shared" si="10"/>
        <v>71.38</v>
      </c>
      <c r="CP6" s="34">
        <f t="shared" si="10"/>
        <v>73.260000000000005</v>
      </c>
      <c r="CQ6" s="34">
        <f t="shared" si="10"/>
        <v>73.540000000000006</v>
      </c>
      <c r="CR6" s="34">
        <f t="shared" si="10"/>
        <v>65.430000000000007</v>
      </c>
      <c r="CS6" s="34">
        <f t="shared" si="10"/>
        <v>64.930000000000007</v>
      </c>
      <c r="CT6" s="34">
        <f t="shared" si="10"/>
        <v>66.02</v>
      </c>
      <c r="CU6" s="34">
        <f t="shared" si="10"/>
        <v>65.900000000000006</v>
      </c>
      <c r="CV6" s="34">
        <f t="shared" si="10"/>
        <v>65.33</v>
      </c>
      <c r="CW6" s="33" t="str">
        <f>IF(CW7="","",IF(CW7="-","【-】","【"&amp;SUBSTITUTE(TEXT(CW7,"#,##0.00"),"-","△")&amp;"】"))</f>
        <v>【65.21】</v>
      </c>
      <c r="CX6" s="34">
        <f>IF(CX7="",NA(),CX7)</f>
        <v>93.45</v>
      </c>
      <c r="CY6" s="34">
        <f t="shared" ref="CY6:DG6" si="11">IF(CY7="",NA(),CY7)</f>
        <v>93.5</v>
      </c>
      <c r="CZ6" s="34">
        <f t="shared" si="11"/>
        <v>93.76</v>
      </c>
      <c r="DA6" s="34">
        <f t="shared" si="11"/>
        <v>94.2</v>
      </c>
      <c r="DB6" s="34">
        <f t="shared" si="11"/>
        <v>94.48</v>
      </c>
      <c r="DC6" s="34">
        <f t="shared" si="11"/>
        <v>92.51</v>
      </c>
      <c r="DD6" s="34">
        <f t="shared" si="11"/>
        <v>92.69</v>
      </c>
      <c r="DE6" s="34">
        <f t="shared" si="11"/>
        <v>92.96</v>
      </c>
      <c r="DF6" s="34">
        <f t="shared" si="11"/>
        <v>92.8</v>
      </c>
      <c r="DG6" s="34">
        <f t="shared" si="11"/>
        <v>92.64</v>
      </c>
      <c r="DH6" s="33" t="str">
        <f>IF(DH7="","",IF(DH7="-","【-】","【"&amp;SUBSTITUTE(TEXT(DH7,"#,##0.00"),"-","△")&amp;"】"))</f>
        <v>【92.35】</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0.13</v>
      </c>
      <c r="EH6" s="34">
        <f t="shared" si="14"/>
        <v>0.14000000000000001</v>
      </c>
      <c r="EI6" s="33">
        <f t="shared" si="14"/>
        <v>0</v>
      </c>
      <c r="EJ6" s="34">
        <f t="shared" si="14"/>
        <v>0.09</v>
      </c>
      <c r="EK6" s="34">
        <f t="shared" si="14"/>
        <v>0.12</v>
      </c>
      <c r="EL6" s="34">
        <f t="shared" si="14"/>
        <v>7.0000000000000007E-2</v>
      </c>
      <c r="EM6" s="34">
        <f t="shared" si="14"/>
        <v>7.0000000000000007E-2</v>
      </c>
      <c r="EN6" s="34">
        <f t="shared" si="14"/>
        <v>0.17</v>
      </c>
      <c r="EO6" s="33" t="str">
        <f>IF(EO7="","",IF(EO7="-","【-】","【"&amp;SUBSTITUTE(TEXT(EO7,"#,##0.00"),"-","△")&amp;"】"))</f>
        <v>【0.17】</v>
      </c>
    </row>
    <row r="7" spans="1:145" s="35" customFormat="1" x14ac:dyDescent="0.15">
      <c r="A7" s="27"/>
      <c r="B7" s="36">
        <v>2017</v>
      </c>
      <c r="C7" s="36">
        <v>260002</v>
      </c>
      <c r="D7" s="36">
        <v>47</v>
      </c>
      <c r="E7" s="36">
        <v>17</v>
      </c>
      <c r="F7" s="36">
        <v>3</v>
      </c>
      <c r="G7" s="36">
        <v>0</v>
      </c>
      <c r="H7" s="36" t="s">
        <v>110</v>
      </c>
      <c r="I7" s="36" t="s">
        <v>111</v>
      </c>
      <c r="J7" s="36" t="s">
        <v>112</v>
      </c>
      <c r="K7" s="36" t="s">
        <v>113</v>
      </c>
      <c r="L7" s="36" t="s">
        <v>114</v>
      </c>
      <c r="M7" s="36" t="s">
        <v>115</v>
      </c>
      <c r="N7" s="37" t="s">
        <v>116</v>
      </c>
      <c r="O7" s="37" t="s">
        <v>117</v>
      </c>
      <c r="P7" s="37">
        <v>39.78</v>
      </c>
      <c r="Q7" s="37">
        <v>100</v>
      </c>
      <c r="R7" s="37">
        <v>0</v>
      </c>
      <c r="S7" s="37">
        <v>2563152</v>
      </c>
      <c r="T7" s="37">
        <v>4612.2</v>
      </c>
      <c r="U7" s="37">
        <v>555.73</v>
      </c>
      <c r="V7" s="37">
        <v>854876</v>
      </c>
      <c r="W7" s="37">
        <v>126.78</v>
      </c>
      <c r="X7" s="37">
        <v>6742.99</v>
      </c>
      <c r="Y7" s="37">
        <v>83.56</v>
      </c>
      <c r="Z7" s="37">
        <v>80.84</v>
      </c>
      <c r="AA7" s="37">
        <v>70.849999999999994</v>
      </c>
      <c r="AB7" s="37">
        <v>78.08</v>
      </c>
      <c r="AC7" s="37">
        <v>79.5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209.33</v>
      </c>
      <c r="BG7" s="37">
        <v>225.37</v>
      </c>
      <c r="BH7" s="37">
        <v>237.21</v>
      </c>
      <c r="BI7" s="37">
        <v>180.39</v>
      </c>
      <c r="BJ7" s="37">
        <v>179.77</v>
      </c>
      <c r="BK7" s="37">
        <v>438.59</v>
      </c>
      <c r="BL7" s="37">
        <v>407.62</v>
      </c>
      <c r="BM7" s="37">
        <v>359.02</v>
      </c>
      <c r="BN7" s="37">
        <v>306.97000000000003</v>
      </c>
      <c r="BO7" s="37">
        <v>337.85</v>
      </c>
      <c r="BP7" s="37">
        <v>336.51</v>
      </c>
      <c r="BQ7" s="37">
        <v>0</v>
      </c>
      <c r="BR7" s="37">
        <v>0</v>
      </c>
      <c r="BS7" s="37">
        <v>0</v>
      </c>
      <c r="BT7" s="37">
        <v>0</v>
      </c>
      <c r="BU7" s="37">
        <v>0</v>
      </c>
      <c r="BV7" s="37">
        <v>0</v>
      </c>
      <c r="BW7" s="37">
        <v>0</v>
      </c>
      <c r="BX7" s="37">
        <v>0</v>
      </c>
      <c r="BY7" s="37">
        <v>0</v>
      </c>
      <c r="BZ7" s="37">
        <v>0</v>
      </c>
      <c r="CA7" s="37">
        <v>0</v>
      </c>
      <c r="CB7" s="37">
        <v>60.19</v>
      </c>
      <c r="CC7" s="37">
        <v>62.42</v>
      </c>
      <c r="CD7" s="37">
        <v>63.01</v>
      </c>
      <c r="CE7" s="37">
        <v>62.93</v>
      </c>
      <c r="CF7" s="37">
        <v>63.42</v>
      </c>
      <c r="CG7" s="37">
        <v>61.27</v>
      </c>
      <c r="CH7" s="37">
        <v>66.680000000000007</v>
      </c>
      <c r="CI7" s="37">
        <v>60.18</v>
      </c>
      <c r="CJ7" s="37">
        <v>58.19</v>
      </c>
      <c r="CK7" s="37">
        <v>56.65</v>
      </c>
      <c r="CL7" s="37">
        <v>57.73</v>
      </c>
      <c r="CM7" s="37">
        <v>67.61</v>
      </c>
      <c r="CN7" s="37">
        <v>68.27</v>
      </c>
      <c r="CO7" s="37">
        <v>71.38</v>
      </c>
      <c r="CP7" s="37">
        <v>73.260000000000005</v>
      </c>
      <c r="CQ7" s="37">
        <v>73.540000000000006</v>
      </c>
      <c r="CR7" s="37">
        <v>65.430000000000007</v>
      </c>
      <c r="CS7" s="37">
        <v>64.930000000000007</v>
      </c>
      <c r="CT7" s="37">
        <v>66.02</v>
      </c>
      <c r="CU7" s="37">
        <v>65.900000000000006</v>
      </c>
      <c r="CV7" s="37">
        <v>65.33</v>
      </c>
      <c r="CW7" s="37">
        <v>65.209999999999994</v>
      </c>
      <c r="CX7" s="37">
        <v>93.45</v>
      </c>
      <c r="CY7" s="37">
        <v>93.5</v>
      </c>
      <c r="CZ7" s="37">
        <v>93.76</v>
      </c>
      <c r="DA7" s="37">
        <v>94.2</v>
      </c>
      <c r="DB7" s="37">
        <v>94.48</v>
      </c>
      <c r="DC7" s="37">
        <v>92.51</v>
      </c>
      <c r="DD7" s="37">
        <v>92.69</v>
      </c>
      <c r="DE7" s="37">
        <v>92.96</v>
      </c>
      <c r="DF7" s="37">
        <v>92.8</v>
      </c>
      <c r="DG7" s="37">
        <v>92.64</v>
      </c>
      <c r="DH7" s="37">
        <v>92.35</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0.13</v>
      </c>
      <c r="EH7" s="37">
        <v>0.14000000000000001</v>
      </c>
      <c r="EI7" s="37">
        <v>0</v>
      </c>
      <c r="EJ7" s="37">
        <v>0.09</v>
      </c>
      <c r="EK7" s="37">
        <v>0.12</v>
      </c>
      <c r="EL7" s="37">
        <v>7.0000000000000007E-2</v>
      </c>
      <c r="EM7" s="37">
        <v>7.0000000000000007E-2</v>
      </c>
      <c r="EN7" s="37">
        <v>0.17</v>
      </c>
      <c r="EO7" s="37">
        <v>0.17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