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sv0007b\10009\財務調査G\公営企業関係調査\08 公営企業会計・経営戦略・経営比較分析表\'190111 公営企業に係る経営比較分析表（平成29年度決算）の分析等について\04 国回答\"/>
    </mc:Choice>
  </mc:AlternateContent>
  <workbookProtection workbookAlgorithmName="SHA-512" workbookHashValue="AvX2XIGwn/ADIQm0WNdUHvPo/WRLz6Yvwp0Ish/78iNSak44UlHiX2tD+PsZYmPpQJt5Ye3ZZRVjNDd5yDBH/A==" workbookSaltValue="A1VfSzK3NCpC+qusl3u6/Q==" workbookSpinCount="100000" lockStructure="1"/>
  <bookViews>
    <workbookView xWindow="0" yWindow="0" windowWidth="20490" windowHeight="75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AN78" i="4" s="1"/>
  <c r="MN54" i="4"/>
  <c r="MN32" i="4"/>
  <c r="BX32" i="4"/>
  <c r="MH78" i="4"/>
  <c r="IZ54" i="4"/>
  <c r="IZ32" i="4"/>
  <c r="FL54" i="4"/>
  <c r="FL32" i="4"/>
  <c r="CS78" i="4"/>
  <c r="BX54" i="4"/>
  <c r="HM78" i="4"/>
  <c r="AE54" i="4"/>
  <c r="D11" i="5"/>
  <c r="AE32" i="4"/>
  <c r="DS32" i="4"/>
  <c r="FH78" i="4"/>
  <c r="E11" i="5"/>
  <c r="HG32" i="4"/>
  <c r="B11" i="5"/>
  <c r="HG54" i="4" l="1"/>
  <c r="DS54" i="4"/>
  <c r="KC78" i="4"/>
  <c r="KU54" i="4"/>
  <c r="KU32" i="4"/>
  <c r="BZ78" i="4"/>
  <c r="BI54" i="4"/>
  <c r="BI32" i="4"/>
  <c r="LY54" i="4"/>
  <c r="LY32" i="4"/>
  <c r="IK32" i="4"/>
  <c r="LO78" i="4"/>
  <c r="IK54" i="4"/>
  <c r="GT78" i="4"/>
  <c r="EW54" i="4"/>
  <c r="EW32" i="4"/>
  <c r="KF54" i="4"/>
  <c r="KF32" i="4"/>
  <c r="JJ78" i="4"/>
  <c r="GR54" i="4"/>
  <c r="GR32" i="4"/>
  <c r="DD54" i="4"/>
  <c r="P32" i="4"/>
  <c r="EO78" i="4"/>
  <c r="DD32" i="4"/>
  <c r="U78" i="4"/>
  <c r="P54" i="4"/>
  <c r="GA78" i="4"/>
  <c r="EH54" i="4"/>
  <c r="EH32" i="4"/>
  <c r="KV78" i="4"/>
  <c r="HV54" i="4"/>
  <c r="BG78" i="4"/>
  <c r="AT54" i="4"/>
  <c r="AT32" i="4"/>
  <c r="LJ54" i="4"/>
  <c r="LJ32"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<sst xmlns="http://schemas.openxmlformats.org/spreadsheetml/2006/main" count="288" uniqueCount="152">
  <si>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</si>
  <si>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</si>
  <si>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</si>
  <si>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</si>
  <si>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</si>
  <si>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</si>
  <si>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</si>
  <si>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</si>
  <si>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</si>
  <si>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</si>
  <si>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</si>
  <si>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</si>
  <si>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</si>
  <si>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</si>
  <si>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</si>
  <si>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</si>
  <si>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</si>
  <si>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</si>
  <si>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</si>
  <si>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</si>
  <si>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</si>
  <si>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</si>
  <si>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</si>
  <si>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</si>
  <si>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</si>
  <si>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</si>
  <si>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</si>
  <si>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</si>
  <si>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</si>
  <si>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</si>
  <si>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</si>
  <si>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</si>
  <si>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</si>
  <si>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</si>
  <si>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</si>
  <si>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</si>
  <si>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</si>
  <si>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</si>
  <si>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</si>
  <si>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</si>
  <si>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</si>
  <si>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</si>
  <si>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</si>
  <si>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</si>
  <si>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</si>
  <si>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</si>
  <si>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</si>
  <si>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</si>
  <si>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</si>
  <si>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</si>
  <si>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</si>
  <si>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</si>
  <si>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</si>
  <si>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</si>
  <si>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</si>
  <si>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</si>
  <si>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</si>
  <si>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</si>
  <si>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</si>
  <si>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</si>
  <si>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</si>
  <si>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</si>
  <si>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</si>
  <si>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</si>
  <si>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</si>
  <si>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</si>
  <si>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</si>
  <si>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</si>
  <si>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</si>
  <si>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</si>
  <si>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</si>
  <si>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</si>
  <si>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</si>
  <si>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</si>
  <si>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</si>
  <si>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</si>
  <si>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</si>
  <si>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</si>
  <si>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</si>
  <si>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</si>
  <si>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</si>
  <si>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</si>
  <si>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</si>
  <si>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</si>
  <si>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</si>
  <si>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</si>
  <si>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</si>
  <si>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</si>
  <si>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</si>
  <si>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</si>
  <si>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</si>
  <si>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</si>
  <si>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</si>
  <si>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</si>
  <si>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</si>
  <si>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</si>
  <si>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</si>
  <si>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</si>
  <si>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</si>
  <si>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</si>
  <si>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</si>
  <si>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</si>
  <si>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</si>
  <si>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</si>
  <si>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</si>
  <si>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</si>
  <si>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</si>
  <si>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</si>
  <si>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</si>
  <si>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</si>
  <si>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</si>
  <si>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</si>
  <si>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</si>
  <si>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</si>
  <si>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</si>
  <si>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</si>
  <si>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</si>
  <si>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</si>
  <si>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</si>
  <si>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</si>
  <si>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</si>
  <si>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</si>
  <si>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</si>
  <si>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</si>
  <si>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</si>
  <si>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</si>
  <si>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</si>
  <si>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</si>
  <si>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</si>
  <si>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大阪急性期・総合医療センター</t>
  </si>
  <si>
    <t>地方独立行政法人</t>
  </si>
  <si>
    <t>病院事業</t>
  </si>
  <si>
    <t>一般病院</t>
  </si>
  <si>
    <t>500床以上</t>
  </si>
  <si>
    <t>非設置</t>
  </si>
  <si>
    <t>直営</t>
  </si>
  <si>
    <t>対象</t>
  </si>
  <si>
    <t>透 I 未 訓 ガ</t>
  </si>
  <si>
    <t>救 臨 が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</si>
  <si>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</si>
  <si>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</si>
  <si>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</si>
  <si>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</si>
  <si>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</si>
  <si>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</si>
  <si>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</si>
  <si>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</si>
  <si>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</si>
  <si>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高度な急性期医療のセンター機能、他の医療機関では対応困難な合併症医療の受入機能、基幹災害医療センター、高度救命救急センター、難病医療拠点病院、エイズ治療中核拠点病院、地域がん診療連携拠点病院、地域医療支援病院、臨床研修指定病院、日本医療機能評価機構認定病院、労災保険指定医療機関、地域周産期母子医療センター、障がい者医療・リハビリテーションセンター、日本臓器移植ﾈｯﾄﾜｰｸ特定移植検査センター、肝炎専門医療機関
</t>
    <phoneticPr fontId="19"/>
  </si>
  <si>
    <r>
      <rPr>
        <b/>
        <sz val="11"/>
        <color theme="1"/>
        <rFont val="ＭＳ ゴシック"/>
        <family val="3"/>
        <charset val="128"/>
      </rPr>
      <t>①有形固定資産減価償却率</t>
    </r>
    <r>
      <rPr>
        <sz val="11"/>
        <color theme="1"/>
        <rFont val="ＭＳ ゴシック"/>
        <family val="3"/>
        <charset val="128"/>
      </rPr>
      <t xml:space="preserve">:平成25年度から年々増加しており、平成27年度からは類似病院平均値を上回っている。
</t>
    </r>
    <r>
      <rPr>
        <b/>
        <sz val="11"/>
        <color theme="1"/>
        <rFont val="ＭＳ ゴシック"/>
        <family val="3"/>
        <charset val="128"/>
      </rPr>
      <t>②器械備品減価償却率</t>
    </r>
    <r>
      <rPr>
        <sz val="11"/>
        <color theme="1"/>
        <rFont val="ＭＳ ゴシック"/>
        <family val="3"/>
        <charset val="128"/>
      </rPr>
      <t xml:space="preserve">：平成25年度から年々増加しており、平成27年度からは類似病院平均値を上回っている。平成29年度については、大阪府市共同 住吉母子医療センター開設に伴う医療機器の更新により、器械備品減価償却費が前年度対比で減少したため、比率も10ポイント以上減少した。
</t>
    </r>
    <r>
      <rPr>
        <b/>
        <sz val="11"/>
        <color theme="1"/>
        <rFont val="ＭＳ ゴシック"/>
        <family val="3"/>
        <charset val="128"/>
      </rPr>
      <t>③1床当たり有形固定資産</t>
    </r>
    <r>
      <rPr>
        <sz val="11"/>
        <color theme="1"/>
        <rFont val="ＭＳ ゴシック"/>
        <family val="3"/>
        <charset val="128"/>
      </rPr>
      <t>：平成29年度は、大阪府市共同 住吉母子医療センターの竣工により前年度より上回っているが、類似病院の平均は下回っている。</t>
    </r>
    <rPh sb="13" eb="15">
      <t>ヘイセイ</t>
    </rPh>
    <rPh sb="17" eb="19">
      <t>ネンド</t>
    </rPh>
    <rPh sb="21" eb="23">
      <t>ネンネン</t>
    </rPh>
    <rPh sb="23" eb="25">
      <t>ゾウカ</t>
    </rPh>
    <rPh sb="30" eb="32">
      <t>ヘイセイ</t>
    </rPh>
    <rPh sb="34" eb="36">
      <t>ネンド</t>
    </rPh>
    <rPh sb="47" eb="49">
      <t>ウワマワ</t>
    </rPh>
    <rPh sb="58" eb="60">
      <t>ビヒン</t>
    </rPh>
    <rPh sb="60" eb="62">
      <t>ゲンカ</t>
    </rPh>
    <rPh sb="62" eb="64">
      <t>ショウキャク</t>
    </rPh>
    <rPh sb="64" eb="65">
      <t>リツ</t>
    </rPh>
    <rPh sb="107" eb="109">
      <t>ヘイセイ</t>
    </rPh>
    <rPh sb="111" eb="113">
      <t>ネンド</t>
    </rPh>
    <rPh sb="119" eb="121">
      <t>オオサカ</t>
    </rPh>
    <rPh sb="121" eb="123">
      <t>フシ</t>
    </rPh>
    <rPh sb="123" eb="125">
      <t>キョウドウ</t>
    </rPh>
    <rPh sb="126" eb="128">
      <t>スミヨシ</t>
    </rPh>
    <rPh sb="128" eb="130">
      <t>ボシ</t>
    </rPh>
    <rPh sb="130" eb="132">
      <t>イリョウ</t>
    </rPh>
    <rPh sb="136" eb="138">
      <t>カイセツ</t>
    </rPh>
    <rPh sb="139" eb="140">
      <t>トモナ</t>
    </rPh>
    <rPh sb="141" eb="143">
      <t>イリョウ</t>
    </rPh>
    <rPh sb="143" eb="145">
      <t>キキ</t>
    </rPh>
    <rPh sb="146" eb="148">
      <t>コウシン</t>
    </rPh>
    <rPh sb="152" eb="154">
      <t>キカイ</t>
    </rPh>
    <rPh sb="154" eb="156">
      <t>ビヒン</t>
    </rPh>
    <rPh sb="156" eb="158">
      <t>ゲンカ</t>
    </rPh>
    <rPh sb="158" eb="160">
      <t>ショウキャク</t>
    </rPh>
    <rPh sb="160" eb="161">
      <t>ヒ</t>
    </rPh>
    <rPh sb="162" eb="165">
      <t>ゼンネンド</t>
    </rPh>
    <rPh sb="165" eb="167">
      <t>タイヒ</t>
    </rPh>
    <rPh sb="168" eb="170">
      <t>ゲンショウ</t>
    </rPh>
    <rPh sb="175" eb="177">
      <t>ヒリツ</t>
    </rPh>
    <rPh sb="184" eb="186">
      <t>イジョウ</t>
    </rPh>
    <rPh sb="186" eb="188">
      <t>ゲンショウ</t>
    </rPh>
    <rPh sb="194" eb="195">
      <t>ユカ</t>
    </rPh>
    <rPh sb="195" eb="196">
      <t>ア</t>
    </rPh>
    <rPh sb="198" eb="200">
      <t>ユウケイ</t>
    </rPh>
    <rPh sb="200" eb="202">
      <t>コテイ</t>
    </rPh>
    <rPh sb="202" eb="204">
      <t>シサン</t>
    </rPh>
    <rPh sb="205" eb="207">
      <t>ヘイセイ</t>
    </rPh>
    <rPh sb="209" eb="210">
      <t>ネン</t>
    </rPh>
    <rPh sb="210" eb="211">
      <t>ド</t>
    </rPh>
    <rPh sb="213" eb="215">
      <t>オオサカ</t>
    </rPh>
    <rPh sb="215" eb="217">
      <t>フシ</t>
    </rPh>
    <rPh sb="217" eb="219">
      <t>キョウドウ</t>
    </rPh>
    <rPh sb="220" eb="222">
      <t>スミヨシ</t>
    </rPh>
    <rPh sb="222" eb="224">
      <t>ボシ</t>
    </rPh>
    <rPh sb="224" eb="226">
      <t>イリョウ</t>
    </rPh>
    <rPh sb="231" eb="233">
      <t>シュンコウ</t>
    </rPh>
    <rPh sb="236" eb="239">
      <t>ゼンネンド</t>
    </rPh>
    <rPh sb="241" eb="243">
      <t>ウワマワ</t>
    </rPh>
    <rPh sb="249" eb="251">
      <t>ルイジ</t>
    </rPh>
    <rPh sb="251" eb="253">
      <t>ビョウイン</t>
    </rPh>
    <rPh sb="254" eb="256">
      <t>ヘイキン</t>
    </rPh>
    <rPh sb="257" eb="259">
      <t>シタマワ</t>
    </rPh>
    <phoneticPr fontId="5"/>
  </si>
  <si>
    <r>
      <t>　地域医療連携の推進等による新規患者の確保や、効率的な病床運営による病床利用率の確保等により、収益を上げている。しかし、給与費、材料費、経費も大幅に増加しているため、給与費比率や材料費比率は前年度より悪化した。
　1床当たりの有形固定資産は、平均値を下回り効果的な投資を実施している。減価償却費関係について、有形固定資産減価償却率は類似病院を上回っており、老朽化による影響が考えられる。また、器械備品減価償却率は大阪府市共同 住吉母子医療センターの開設の影響により、前年度を大きく下回り、類似病院の平均値も下回った。
　引き続き、健全かつ効率的な経</t>
    </r>
    <r>
      <rPr>
        <sz val="11"/>
        <rFont val="ＭＳ ゴシック"/>
        <family val="3"/>
        <charset val="128"/>
      </rPr>
      <t xml:space="preserve">営に取り組みながら、施設ならびに設備機器の老朽化対策に取り組んで行く必要がある。
</t>
    </r>
    <rPh sb="5" eb="7">
      <t>レンケイ</t>
    </rPh>
    <rPh sb="8" eb="10">
      <t>スイシン</t>
    </rPh>
    <rPh sb="60" eb="62">
      <t>キュウヨ</t>
    </rPh>
    <rPh sb="62" eb="63">
      <t>ヒ</t>
    </rPh>
    <rPh sb="64" eb="67">
      <t>ザイリョウヒ</t>
    </rPh>
    <rPh sb="68" eb="70">
      <t>ケイヒ</t>
    </rPh>
    <rPh sb="71" eb="73">
      <t>オオハバ</t>
    </rPh>
    <rPh sb="74" eb="76">
      <t>ゾウカ</t>
    </rPh>
    <rPh sb="95" eb="98">
      <t>ゼンネンド</t>
    </rPh>
    <rPh sb="100" eb="102">
      <t>アッカ</t>
    </rPh>
    <rPh sb="147" eb="149">
      <t>カンケイ</t>
    </rPh>
    <rPh sb="164" eb="165">
      <t>リツ</t>
    </rPh>
    <rPh sb="196" eb="198">
      <t>キカイ</t>
    </rPh>
    <rPh sb="198" eb="200">
      <t>ビヒン</t>
    </rPh>
    <rPh sb="200" eb="202">
      <t>ゲンカ</t>
    </rPh>
    <rPh sb="202" eb="204">
      <t>ショウキャク</t>
    </rPh>
    <rPh sb="204" eb="205">
      <t>リツ</t>
    </rPh>
    <rPh sb="206" eb="210">
      <t>オオサカフシ</t>
    </rPh>
    <rPh sb="210" eb="212">
      <t>キョウドウ</t>
    </rPh>
    <rPh sb="213" eb="215">
      <t>スミヨシ</t>
    </rPh>
    <rPh sb="215" eb="217">
      <t>ボシ</t>
    </rPh>
    <rPh sb="217" eb="219">
      <t>イリョウ</t>
    </rPh>
    <rPh sb="224" eb="226">
      <t>カイセツ</t>
    </rPh>
    <rPh sb="227" eb="229">
      <t>エイキョウ</t>
    </rPh>
    <rPh sb="233" eb="236">
      <t>ゼンネンド</t>
    </rPh>
    <rPh sb="237" eb="238">
      <t>オオ</t>
    </rPh>
    <rPh sb="240" eb="242">
      <t>シタマワ</t>
    </rPh>
    <rPh sb="244" eb="246">
      <t>ルイジ</t>
    </rPh>
    <rPh sb="246" eb="248">
      <t>ビョウイン</t>
    </rPh>
    <rPh sb="249" eb="252">
      <t>ヘイキンチ</t>
    </rPh>
    <rPh sb="253" eb="255">
      <t>シタマワ</t>
    </rPh>
    <rPh sb="260" eb="261">
      <t>ヒ</t>
    </rPh>
    <rPh sb="262" eb="263">
      <t>ツヅ</t>
    </rPh>
    <rPh sb="265" eb="267">
      <t>ケンゼン</t>
    </rPh>
    <rPh sb="273" eb="275">
      <t>ケイエイ</t>
    </rPh>
    <rPh sb="276" eb="277">
      <t>ト</t>
    </rPh>
    <rPh sb="278" eb="279">
      <t>ク</t>
    </rPh>
    <rPh sb="284" eb="286">
      <t>シセツ</t>
    </rPh>
    <rPh sb="290" eb="292">
      <t>セツビ</t>
    </rPh>
    <rPh sb="292" eb="294">
      <t>キキ</t>
    </rPh>
    <rPh sb="295" eb="298">
      <t>ロウキュウカ</t>
    </rPh>
    <rPh sb="298" eb="300">
      <t>タイサク</t>
    </rPh>
    <rPh sb="301" eb="302">
      <t>ト</t>
    </rPh>
    <rPh sb="303" eb="304">
      <t>ク</t>
    </rPh>
    <rPh sb="306" eb="307">
      <t>イ</t>
    </rPh>
    <rPh sb="308" eb="310">
      <t>ヒツヨウ</t>
    </rPh>
    <phoneticPr fontId="5"/>
  </si>
  <si>
    <r>
      <rPr>
        <b/>
        <sz val="11"/>
        <rFont val="ＭＳ ゴシック"/>
        <family val="3"/>
        <charset val="128"/>
      </rPr>
      <t>①経常収支比率</t>
    </r>
    <r>
      <rPr>
        <sz val="11"/>
        <rFont val="ＭＳ ゴシック"/>
        <family val="3"/>
        <charset val="128"/>
      </rPr>
      <t xml:space="preserve">:平成29年度は常勤職員数の増加等による給与費の増加等により、経常収支比率が100％を下回った。
</t>
    </r>
    <r>
      <rPr>
        <b/>
        <sz val="11"/>
        <rFont val="ＭＳ ゴシック"/>
        <family val="3"/>
        <charset val="128"/>
      </rPr>
      <t>②医業収支比率</t>
    </r>
    <r>
      <rPr>
        <sz val="11"/>
        <rFont val="ＭＳ ゴシック"/>
        <family val="3"/>
        <charset val="128"/>
      </rPr>
      <t xml:space="preserve">：平成29年度は、常勤職員数の増加等による給与費の増加等で前年度を下回った。しかし、90％台を維持しており、類似病院平均値を上回った。
</t>
    </r>
    <r>
      <rPr>
        <b/>
        <sz val="11"/>
        <rFont val="ＭＳ ゴシック"/>
        <family val="3"/>
        <charset val="128"/>
      </rPr>
      <t>③累</t>
    </r>
    <r>
      <rPr>
        <b/>
        <sz val="11"/>
        <color theme="1"/>
        <rFont val="ＭＳ ゴシック"/>
        <family val="3"/>
        <charset val="128"/>
      </rPr>
      <t>積欠損金：</t>
    </r>
    <r>
      <rPr>
        <sz val="11"/>
        <color theme="1"/>
        <rFont val="ＭＳ ゴシック"/>
        <family val="3"/>
        <charset val="128"/>
      </rPr>
      <t xml:space="preserve">常勤職員数の増加等による給与費の増加等により費用が増加したため、平成29年度に当期純損失が725百万円発生したことによる。
</t>
    </r>
    <r>
      <rPr>
        <b/>
        <sz val="11"/>
        <color theme="1"/>
        <rFont val="ＭＳ ゴシック"/>
        <family val="3"/>
        <charset val="128"/>
      </rPr>
      <t>④病床利用率：</t>
    </r>
    <r>
      <rPr>
        <sz val="11"/>
        <color theme="1"/>
        <rFont val="ＭＳ ゴシック"/>
        <family val="3"/>
        <charset val="128"/>
      </rPr>
      <t xml:space="preserve">早期からの退院支援の充実による平均在院日数の短縮や地域医療連携の推進等による新規患者の確保、効率的な病床運営を実施した結果、類似病院平均値を上回り、90％以上の病床利用率となった。
</t>
    </r>
    <r>
      <rPr>
        <b/>
        <sz val="11"/>
        <color theme="1"/>
        <rFont val="ＭＳ ゴシック"/>
        <family val="3"/>
        <charset val="128"/>
      </rPr>
      <t>⑤入院患者1人1日当たり収益：</t>
    </r>
    <r>
      <rPr>
        <sz val="11"/>
        <color theme="1"/>
        <rFont val="ＭＳ ゴシック"/>
        <family val="3"/>
        <charset val="128"/>
      </rPr>
      <t>平均在院日数の短縮等により、平成29年度は前年度を約3千円上回った。</t>
    </r>
    <r>
      <rPr>
        <sz val="11"/>
        <rFont val="ＭＳ ゴシック"/>
        <family val="3"/>
        <charset val="128"/>
      </rPr>
      <t xml:space="preserve">
</t>
    </r>
    <r>
      <rPr>
        <b/>
        <sz val="11"/>
        <rFont val="ＭＳ ゴシック"/>
        <family val="3"/>
        <charset val="128"/>
      </rPr>
      <t>⑥外来患者1人1日当たり収益：</t>
    </r>
    <r>
      <rPr>
        <sz val="11"/>
        <rFont val="ＭＳ ゴシック"/>
        <family val="3"/>
        <charset val="128"/>
      </rPr>
      <t xml:space="preserve">前年度とほぼ同じ水準で推移した。
</t>
    </r>
    <r>
      <rPr>
        <b/>
        <sz val="11"/>
        <rFont val="ＭＳ ゴシック"/>
        <family val="3"/>
        <charset val="128"/>
      </rPr>
      <t>⑦職員給与費対医業収益比率</t>
    </r>
    <r>
      <rPr>
        <sz val="11"/>
        <rFont val="ＭＳ ゴシック"/>
        <family val="3"/>
        <charset val="128"/>
      </rPr>
      <t xml:space="preserve">：常勤職員数の増加等により給与費が大幅に増加した。その結果、平成29年度は前年度比較で2.3ポイント上昇した。
</t>
    </r>
    <r>
      <rPr>
        <b/>
        <sz val="11"/>
        <rFont val="ＭＳ ゴシック"/>
        <family val="3"/>
        <charset val="128"/>
      </rPr>
      <t>⑧材料費対医業収益比率</t>
    </r>
    <r>
      <rPr>
        <sz val="11"/>
        <rFont val="ＭＳ ゴシック"/>
        <family val="3"/>
        <charset val="128"/>
      </rPr>
      <t>：手術件数の増加に伴う診療材料費の増加により、前年度を1.0ポイント上回り、類似病院平均値も2.2ポイント上回った。</t>
    </r>
    <rPh sb="8" eb="10">
      <t>ヘイセイ</t>
    </rPh>
    <rPh sb="12" eb="14">
      <t>ネンド</t>
    </rPh>
    <rPh sb="31" eb="33">
      <t>ゾウカ</t>
    </rPh>
    <rPh sb="33" eb="34">
      <t>ナド</t>
    </rPh>
    <rPh sb="38" eb="40">
      <t>ケイジョウ</t>
    </rPh>
    <rPh sb="40" eb="42">
      <t>シュウシ</t>
    </rPh>
    <rPh sb="42" eb="44">
      <t>ヒリツ</t>
    </rPh>
    <rPh sb="50" eb="52">
      <t>シタマワ</t>
    </rPh>
    <rPh sb="57" eb="59">
      <t>イギョウ</t>
    </rPh>
    <rPh sb="59" eb="61">
      <t>シュウシ</t>
    </rPh>
    <rPh sb="61" eb="63">
      <t>ヒリツ</t>
    </rPh>
    <rPh sb="64" eb="66">
      <t>ヘイセイ</t>
    </rPh>
    <rPh sb="68" eb="70">
      <t>ネンド</t>
    </rPh>
    <rPh sb="88" eb="90">
      <t>ゾウカ</t>
    </rPh>
    <rPh sb="90" eb="91">
      <t>ナド</t>
    </rPh>
    <rPh sb="92" eb="95">
      <t>ゼンネンド</t>
    </rPh>
    <rPh sb="96" eb="98">
      <t>シタマワ</t>
    </rPh>
    <rPh sb="108" eb="109">
      <t>ダイ</t>
    </rPh>
    <rPh sb="110" eb="112">
      <t>イジ</t>
    </rPh>
    <rPh sb="117" eb="119">
      <t>ルイジ</t>
    </rPh>
    <rPh sb="119" eb="121">
      <t>ビョウイン</t>
    </rPh>
    <rPh sb="154" eb="156">
      <t>ゾウカ</t>
    </rPh>
    <rPh sb="156" eb="157">
      <t>ナド</t>
    </rPh>
    <rPh sb="160" eb="162">
      <t>ヒヨウ</t>
    </rPh>
    <rPh sb="163" eb="165">
      <t>ゾウカ</t>
    </rPh>
    <rPh sb="170" eb="172">
      <t>ヘイセイ</t>
    </rPh>
    <rPh sb="174" eb="176">
      <t>ネンド</t>
    </rPh>
    <rPh sb="177" eb="179">
      <t>トウキ</t>
    </rPh>
    <rPh sb="179" eb="180">
      <t>ジュン</t>
    </rPh>
    <rPh sb="180" eb="182">
      <t>ソンシツ</t>
    </rPh>
    <rPh sb="186" eb="189">
      <t>ヒャクマンエン</t>
    </rPh>
    <rPh sb="189" eb="191">
      <t>ハッセイ</t>
    </rPh>
    <rPh sb="201" eb="203">
      <t>ビョウショウ</t>
    </rPh>
    <rPh sb="203" eb="206">
      <t>リヨウリツ</t>
    </rPh>
    <rPh sb="207" eb="209">
      <t>ソウキ</t>
    </rPh>
    <rPh sb="212" eb="214">
      <t>タイイン</t>
    </rPh>
    <rPh sb="214" eb="216">
      <t>シエン</t>
    </rPh>
    <rPh sb="217" eb="219">
      <t>ジュウジツ</t>
    </rPh>
    <rPh sb="222" eb="224">
      <t>ヘイキン</t>
    </rPh>
    <rPh sb="224" eb="226">
      <t>ザイイン</t>
    </rPh>
    <rPh sb="226" eb="228">
      <t>ニッスウ</t>
    </rPh>
    <rPh sb="229" eb="231">
      <t>タンシュク</t>
    </rPh>
    <rPh sb="232" eb="234">
      <t>チイキ</t>
    </rPh>
    <rPh sb="234" eb="236">
      <t>イリョウ</t>
    </rPh>
    <rPh sb="236" eb="238">
      <t>レンケイ</t>
    </rPh>
    <rPh sb="239" eb="241">
      <t>スイシン</t>
    </rPh>
    <rPh sb="241" eb="242">
      <t>ナド</t>
    </rPh>
    <rPh sb="245" eb="247">
      <t>シンキ</t>
    </rPh>
    <rPh sb="247" eb="249">
      <t>カンジャ</t>
    </rPh>
    <rPh sb="250" eb="252">
      <t>カクホ</t>
    </rPh>
    <rPh sb="253" eb="256">
      <t>コウリツテキ</t>
    </rPh>
    <rPh sb="257" eb="259">
      <t>ビョウショウ</t>
    </rPh>
    <rPh sb="259" eb="261">
      <t>ウンエイ</t>
    </rPh>
    <rPh sb="262" eb="264">
      <t>ジッシ</t>
    </rPh>
    <rPh sb="266" eb="268">
      <t>ケッカ</t>
    </rPh>
    <rPh sb="284" eb="286">
      <t>イジョウ</t>
    </rPh>
    <rPh sb="287" eb="289">
      <t>ビョウショウ</t>
    </rPh>
    <rPh sb="289" eb="292">
      <t>リヨウリツ</t>
    </rPh>
    <rPh sb="299" eb="301">
      <t>ニュウイン</t>
    </rPh>
    <rPh sb="301" eb="303">
      <t>カンジャ</t>
    </rPh>
    <rPh sb="304" eb="305">
      <t>ニン</t>
    </rPh>
    <rPh sb="306" eb="307">
      <t>ニチ</t>
    </rPh>
    <rPh sb="307" eb="308">
      <t>ア</t>
    </rPh>
    <rPh sb="310" eb="312">
      <t>シュウエキ</t>
    </rPh>
    <rPh sb="313" eb="315">
      <t>ヘイキン</t>
    </rPh>
    <rPh sb="315" eb="317">
      <t>ザイイン</t>
    </rPh>
    <rPh sb="317" eb="319">
      <t>ニッスウ</t>
    </rPh>
    <rPh sb="320" eb="322">
      <t>タンシュク</t>
    </rPh>
    <rPh sb="322" eb="323">
      <t>ナド</t>
    </rPh>
    <rPh sb="327" eb="329">
      <t>ヘイセイ</t>
    </rPh>
    <rPh sb="331" eb="333">
      <t>ネンド</t>
    </rPh>
    <rPh sb="334" eb="337">
      <t>ゼンネンド</t>
    </rPh>
    <rPh sb="338" eb="339">
      <t>ヤク</t>
    </rPh>
    <rPh sb="340" eb="341">
      <t>セン</t>
    </rPh>
    <rPh sb="341" eb="342">
      <t>エン</t>
    </rPh>
    <rPh sb="342" eb="344">
      <t>ウワマワ</t>
    </rPh>
    <rPh sb="349" eb="351">
      <t>ガイライ</t>
    </rPh>
    <rPh sb="363" eb="366">
      <t>ゼンネンド</t>
    </rPh>
    <rPh sb="369" eb="370">
      <t>オナ</t>
    </rPh>
    <rPh sb="371" eb="373">
      <t>スイジュン</t>
    </rPh>
    <rPh sb="374" eb="376">
      <t>スイイ</t>
    </rPh>
    <rPh sb="381" eb="383">
      <t>ショクイン</t>
    </rPh>
    <rPh sb="383" eb="385">
      <t>キュウヨ</t>
    </rPh>
    <rPh sb="385" eb="386">
      <t>ヒ</t>
    </rPh>
    <rPh sb="386" eb="387">
      <t>タイ</t>
    </rPh>
    <rPh sb="387" eb="389">
      <t>イギョウ</t>
    </rPh>
    <rPh sb="389" eb="391">
      <t>シュウエキ</t>
    </rPh>
    <rPh sb="391" eb="393">
      <t>ヒリツ</t>
    </rPh>
    <rPh sb="394" eb="396">
      <t>ジョウキン</t>
    </rPh>
    <rPh sb="396" eb="399">
      <t>ショクインスウ</t>
    </rPh>
    <rPh sb="400" eb="402">
      <t>ゾウカ</t>
    </rPh>
    <rPh sb="402" eb="403">
      <t>ナド</t>
    </rPh>
    <rPh sb="406" eb="408">
      <t>キュウヨ</t>
    </rPh>
    <rPh sb="408" eb="409">
      <t>ヒ</t>
    </rPh>
    <rPh sb="410" eb="412">
      <t>オオハバ</t>
    </rPh>
    <rPh sb="413" eb="415">
      <t>ゾウカ</t>
    </rPh>
    <rPh sb="420" eb="422">
      <t>ケッカ</t>
    </rPh>
    <rPh sb="423" eb="425">
      <t>ヘイセイ</t>
    </rPh>
    <rPh sb="427" eb="429">
      <t>ネンド</t>
    </rPh>
    <rPh sb="430" eb="433">
      <t>ゼンネンド</t>
    </rPh>
    <rPh sb="433" eb="435">
      <t>ヒカク</t>
    </rPh>
    <rPh sb="443" eb="445">
      <t>ジョウショウ</t>
    </rPh>
    <rPh sb="450" eb="453">
      <t>ザイリョウヒ</t>
    </rPh>
    <rPh sb="453" eb="454">
      <t>タイ</t>
    </rPh>
    <rPh sb="454" eb="456">
      <t>イギョウ</t>
    </rPh>
    <rPh sb="456" eb="458">
      <t>シュウエキ</t>
    </rPh>
    <rPh sb="458" eb="460">
      <t>ヒリツ</t>
    </rPh>
    <rPh sb="461" eb="463">
      <t>シュジュツ</t>
    </rPh>
    <rPh sb="463" eb="465">
      <t>ケンスウ</t>
    </rPh>
    <rPh sb="466" eb="468">
      <t>ゾウカ</t>
    </rPh>
    <rPh sb="469" eb="470">
      <t>トモナ</t>
    </rPh>
    <rPh sb="471" eb="473">
      <t>シンリョウ</t>
    </rPh>
    <rPh sb="473" eb="476">
      <t>ザイリョウヒ</t>
    </rPh>
    <rPh sb="477" eb="479">
      <t>ゾウカ</t>
    </rPh>
    <rPh sb="483" eb="484">
      <t>ゼン</t>
    </rPh>
    <rPh sb="484" eb="485">
      <t>ネン</t>
    </rPh>
    <rPh sb="485" eb="486">
      <t>ド</t>
    </rPh>
    <rPh sb="494" eb="496">
      <t>ウワマワ</t>
    </rPh>
    <rPh sb="502" eb="504">
      <t>ヘイキン</t>
    </rPh>
    <rPh sb="504" eb="505">
      <t>チ</t>
    </rPh>
    <rPh sb="513" eb="51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</si>
</sst>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93.7</c:v>
                </c:pt>
                <c:pt idx="1">
                  <c:v>93.2</c:v>
                </c:pt>
                <c:pt idx="2">
                  <c:v>95.2</c:v>
                </c:pt>
                <c:pt idx="3">
                  <c:v>91.9</c:v>
                </c:pt>
                <c:pt idx="4">
                  <c:v>90.8</c:v>
                </c:pt>
              </c:numCache>
            </c:numRef>
          </c:val>
          <c:extLst>
            <c:ext xmlns:c16="http://schemas.microsoft.com/office/drawing/2014/chart" uri="{C3380CC4-5D6E-409C-BE32-E72D297353CC}">
              <c16:uniqueId val="{00000000-EC5F-4050-AF94-EA5090EDE781}"/>
            </c:ext>
          </c:extLst>
        </c:ser>
        <c:dLbls>
          <c:showLegendKey val="0"/>
          <c:showVal val="0"/>
          <c:showCatName val="0"/>
          <c:showSerName val="0"/>
          <c:showPercent val="0"/>
          <c:showBubbleSize val="0"/>
        </c:dLbls>
        <c:gapWidth val="150"/>
        <c:axId val="-1547845632"/>
        <c:axId val="-15478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EC5F-4050-AF94-EA5090EDE781}"/>
            </c:ext>
          </c:extLst>
        </c:ser>
        <c:dLbls>
          <c:showLegendKey val="0"/>
          <c:showVal val="0"/>
          <c:showCatName val="0"/>
          <c:showSerName val="0"/>
          <c:showPercent val="0"/>
          <c:showBubbleSize val="0"/>
        </c:dLbls>
        <c:marker val="1"/>
        <c:smooth val="0"/>
        <c:axId val="-1547845632"/>
        <c:axId val="-1547845088"/>
      </c:lineChart>
      <c:dateAx>
        <c:axId val="-1547845632"/>
        <c:scaling>
          <c:orientation val="minMax"/>
        </c:scaling>
        <c:delete val="1"/>
        <c:axPos val="b"/>
        <c:numFmt formatCode="ge" sourceLinked="1"/>
        <c:majorTickMark val="none"/>
        <c:minorTickMark val="none"/>
        <c:tickLblPos val="none"/>
        <c:crossAx val="-1547845088"/>
        <c:crosses val="autoZero"/>
        <c:auto val="1"/>
        <c:lblOffset val="100"/>
        <c:baseTimeUnit val="years"/>
      </c:dateAx>
      <c:valAx>
        <c:axId val="-154784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8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18835</c:v>
                </c:pt>
                <c:pt idx="1">
                  <c:v>19003</c:v>
                </c:pt>
                <c:pt idx="2">
                  <c:v>20825</c:v>
                </c:pt>
                <c:pt idx="3">
                  <c:v>22262</c:v>
                </c:pt>
                <c:pt idx="4">
                  <c:v>22105</c:v>
                </c:pt>
              </c:numCache>
            </c:numRef>
          </c:val>
          <c:extLst>
            <c:ext xmlns:c16="http://schemas.microsoft.com/office/drawing/2014/chart" uri="{C3380CC4-5D6E-409C-BE32-E72D297353CC}">
              <c16:uniqueId val="{00000000-6742-4188-9F46-E6B71B58202D}"/>
            </c:ext>
          </c:extLst>
        </c:ser>
        <c:dLbls>
          <c:showLegendKey val="0"/>
          <c:showVal val="0"/>
          <c:showCatName val="0"/>
          <c:showSerName val="0"/>
          <c:showPercent val="0"/>
          <c:showBubbleSize val="0"/>
        </c:dLbls>
        <c:gapWidth val="150"/>
        <c:axId val="-1447127744"/>
        <c:axId val="-14467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6742-4188-9F46-E6B71B58202D}"/>
            </c:ext>
          </c:extLst>
        </c:ser>
        <c:dLbls>
          <c:showLegendKey val="0"/>
          <c:showVal val="0"/>
          <c:showCatName val="0"/>
          <c:showSerName val="0"/>
          <c:showPercent val="0"/>
          <c:showBubbleSize val="0"/>
        </c:dLbls>
        <c:marker val="1"/>
        <c:smooth val="0"/>
        <c:axId val="-1447127744"/>
        <c:axId val="-1446798272"/>
      </c:lineChart>
      <c:dateAx>
        <c:axId val="-1447127744"/>
        <c:scaling>
          <c:orientation val="minMax"/>
        </c:scaling>
        <c:delete val="1"/>
        <c:axPos val="b"/>
        <c:numFmt formatCode="ge" sourceLinked="1"/>
        <c:majorTickMark val="none"/>
        <c:minorTickMark val="none"/>
        <c:tickLblPos val="none"/>
        <c:crossAx val="-1446798272"/>
        <c:crosses val="autoZero"/>
        <c:auto val="1"/>
        <c:lblOffset val="100"/>
        <c:baseTimeUnit val="years"/>
      </c:dateAx>
      <c:valAx>
        <c:axId val="-144679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712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67094</c:v>
                </c:pt>
                <c:pt idx="1">
                  <c:v>69831</c:v>
                </c:pt>
                <c:pt idx="2">
                  <c:v>71534</c:v>
                </c:pt>
                <c:pt idx="3">
                  <c:v>74480</c:v>
                </c:pt>
                <c:pt idx="4">
                  <c:v>77576</c:v>
                </c:pt>
              </c:numCache>
            </c:numRef>
          </c:val>
          <c:extLst>
            <c:ext xmlns:c16="http://schemas.microsoft.com/office/drawing/2014/chart" uri="{C3380CC4-5D6E-409C-BE32-E72D297353CC}">
              <c16:uniqueId val="{00000000-1484-4454-BB14-EF75CB544D0F}"/>
            </c:ext>
          </c:extLst>
        </c:ser>
        <c:dLbls>
          <c:showLegendKey val="0"/>
          <c:showVal val="0"/>
          <c:showCatName val="0"/>
          <c:showSerName val="0"/>
          <c:showPercent val="0"/>
          <c:showBubbleSize val="0"/>
        </c:dLbls>
        <c:gapWidth val="150"/>
        <c:axId val="-1446797184"/>
        <c:axId val="-14468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1484-4454-BB14-EF75CB544D0F}"/>
            </c:ext>
          </c:extLst>
        </c:ser>
        <c:dLbls>
          <c:showLegendKey val="0"/>
          <c:showVal val="0"/>
          <c:showCatName val="0"/>
          <c:showSerName val="0"/>
          <c:showPercent val="0"/>
          <c:showBubbleSize val="0"/>
        </c:dLbls>
        <c:marker val="1"/>
        <c:smooth val="0"/>
        <c:axId val="-1446797184"/>
        <c:axId val="-1446802624"/>
      </c:lineChart>
      <c:dateAx>
        <c:axId val="-1446797184"/>
        <c:scaling>
          <c:orientation val="minMax"/>
        </c:scaling>
        <c:delete val="1"/>
        <c:axPos val="b"/>
        <c:numFmt formatCode="ge" sourceLinked="1"/>
        <c:majorTickMark val="none"/>
        <c:minorTickMark val="none"/>
        <c:tickLblPos val="none"/>
        <c:crossAx val="-1446802624"/>
        <c:crosses val="autoZero"/>
        <c:auto val="1"/>
        <c:lblOffset val="100"/>
        <c:baseTimeUnit val="years"/>
      </c:dateAx>
      <c:valAx>
        <c:axId val="-144680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679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2.5</c:v>
                </c:pt>
              </c:numCache>
            </c:numRef>
          </c:val>
          <c:extLst>
            <c:ext xmlns:c16="http://schemas.microsoft.com/office/drawing/2014/chart" uri="{C3380CC4-5D6E-409C-BE32-E72D297353CC}">
              <c16:uniqueId val="{00000000-4FDE-41F1-A55F-9409D3622580}"/>
            </c:ext>
          </c:extLst>
        </c:ser>
        <c:dLbls>
          <c:showLegendKey val="0"/>
          <c:showVal val="0"/>
          <c:showCatName val="0"/>
          <c:showSerName val="0"/>
          <c:showPercent val="0"/>
          <c:showBubbleSize val="0"/>
        </c:dLbls>
        <c:gapWidth val="150"/>
        <c:axId val="-1717115504"/>
        <c:axId val="-171711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4FDE-41F1-A55F-9409D3622580}"/>
            </c:ext>
          </c:extLst>
        </c:ser>
        <c:dLbls>
          <c:showLegendKey val="0"/>
          <c:showVal val="0"/>
          <c:showCatName val="0"/>
          <c:showSerName val="0"/>
          <c:showPercent val="0"/>
          <c:showBubbleSize val="0"/>
        </c:dLbls>
        <c:marker val="1"/>
        <c:smooth val="0"/>
        <c:axId val="-1717115504"/>
        <c:axId val="-1717116048"/>
      </c:lineChart>
      <c:dateAx>
        <c:axId val="-1717115504"/>
        <c:scaling>
          <c:orientation val="minMax"/>
        </c:scaling>
        <c:delete val="1"/>
        <c:axPos val="b"/>
        <c:numFmt formatCode="ge" sourceLinked="1"/>
        <c:majorTickMark val="none"/>
        <c:minorTickMark val="none"/>
        <c:tickLblPos val="none"/>
        <c:crossAx val="-1717116048"/>
        <c:crosses val="autoZero"/>
        <c:auto val="1"/>
        <c:lblOffset val="100"/>
        <c:baseTimeUnit val="years"/>
      </c:dateAx>
      <c:valAx>
        <c:axId val="-171711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711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c:v>
                </c:pt>
                <c:pt idx="1">
                  <c:v>94.8</c:v>
                </c:pt>
                <c:pt idx="2">
                  <c:v>97.2</c:v>
                </c:pt>
                <c:pt idx="3">
                  <c:v>97</c:v>
                </c:pt>
                <c:pt idx="4">
                  <c:v>95</c:v>
                </c:pt>
              </c:numCache>
            </c:numRef>
          </c:val>
          <c:extLst>
            <c:ext xmlns:c16="http://schemas.microsoft.com/office/drawing/2014/chart" uri="{C3380CC4-5D6E-409C-BE32-E72D297353CC}">
              <c16:uniqueId val="{00000000-1EB8-4416-8213-3E4791BA72E6}"/>
            </c:ext>
          </c:extLst>
        </c:ser>
        <c:dLbls>
          <c:showLegendKey val="0"/>
          <c:showVal val="0"/>
          <c:showCatName val="0"/>
          <c:showSerName val="0"/>
          <c:showPercent val="0"/>
          <c:showBubbleSize val="0"/>
        </c:dLbls>
        <c:gapWidth val="150"/>
        <c:axId val="-1447135904"/>
        <c:axId val="-14471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1EB8-4416-8213-3E4791BA72E6}"/>
            </c:ext>
          </c:extLst>
        </c:ser>
        <c:dLbls>
          <c:showLegendKey val="0"/>
          <c:showVal val="0"/>
          <c:showCatName val="0"/>
          <c:showSerName val="0"/>
          <c:showPercent val="0"/>
          <c:showBubbleSize val="0"/>
        </c:dLbls>
        <c:marker val="1"/>
        <c:smooth val="0"/>
        <c:axId val="-1447135904"/>
        <c:axId val="-1447139712"/>
      </c:lineChart>
      <c:dateAx>
        <c:axId val="-1447135904"/>
        <c:scaling>
          <c:orientation val="minMax"/>
        </c:scaling>
        <c:delete val="1"/>
        <c:axPos val="b"/>
        <c:numFmt formatCode="ge" sourceLinked="1"/>
        <c:majorTickMark val="none"/>
        <c:minorTickMark val="none"/>
        <c:tickLblPos val="none"/>
        <c:crossAx val="-1447139712"/>
        <c:crosses val="autoZero"/>
        <c:auto val="1"/>
        <c:lblOffset val="100"/>
        <c:baseTimeUnit val="years"/>
      </c:dateAx>
      <c:valAx>
        <c:axId val="-144713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1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103.5</c:v>
                </c:pt>
                <c:pt idx="1">
                  <c:v>101.8</c:v>
                </c:pt>
                <c:pt idx="2">
                  <c:v>104.4</c:v>
                </c:pt>
                <c:pt idx="3">
                  <c:v>101.2</c:v>
                </c:pt>
                <c:pt idx="4">
                  <c:v>97.7</c:v>
                </c:pt>
              </c:numCache>
            </c:numRef>
          </c:val>
          <c:extLst>
            <c:ext xmlns:c16="http://schemas.microsoft.com/office/drawing/2014/chart" uri="{C3380CC4-5D6E-409C-BE32-E72D297353CC}">
              <c16:uniqueId val="{00000000-B376-45FB-9F5B-232D10193037}"/>
            </c:ext>
          </c:extLst>
        </c:ser>
        <c:dLbls>
          <c:showLegendKey val="0"/>
          <c:showVal val="0"/>
          <c:showCatName val="0"/>
          <c:showSerName val="0"/>
          <c:showPercent val="0"/>
          <c:showBubbleSize val="0"/>
        </c:dLbls>
        <c:gapWidth val="150"/>
        <c:axId val="-1447140256"/>
        <c:axId val="-14471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B376-45FB-9F5B-232D10193037}"/>
            </c:ext>
          </c:extLst>
        </c:ser>
        <c:dLbls>
          <c:showLegendKey val="0"/>
          <c:showVal val="0"/>
          <c:showCatName val="0"/>
          <c:showSerName val="0"/>
          <c:showPercent val="0"/>
          <c:showBubbleSize val="0"/>
        </c:dLbls>
        <c:marker val="1"/>
        <c:smooth val="0"/>
        <c:axId val="-1447140256"/>
        <c:axId val="-1447135360"/>
      </c:lineChart>
      <c:dateAx>
        <c:axId val="-1447140256"/>
        <c:scaling>
          <c:orientation val="minMax"/>
        </c:scaling>
        <c:delete val="1"/>
        <c:axPos val="b"/>
        <c:numFmt formatCode="ge" sourceLinked="1"/>
        <c:majorTickMark val="none"/>
        <c:minorTickMark val="none"/>
        <c:tickLblPos val="none"/>
        <c:crossAx val="-1447135360"/>
        <c:crosses val="autoZero"/>
        <c:auto val="1"/>
        <c:lblOffset val="100"/>
        <c:baseTimeUnit val="years"/>
      </c:dateAx>
      <c:valAx>
        <c:axId val="-144713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471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42.2</c:v>
                </c:pt>
                <c:pt idx="1">
                  <c:v>46.8</c:v>
                </c:pt>
                <c:pt idx="2">
                  <c:v>52</c:v>
                </c:pt>
                <c:pt idx="3">
                  <c:v>55</c:v>
                </c:pt>
                <c:pt idx="4">
                  <c:v>53.2</c:v>
                </c:pt>
              </c:numCache>
            </c:numRef>
          </c:val>
          <c:extLst>
            <c:ext xmlns:c16="http://schemas.microsoft.com/office/drawing/2014/chart" uri="{C3380CC4-5D6E-409C-BE32-E72D297353CC}">
              <c16:uniqueId val="{00000000-D29E-407E-9A58-6439223BA646}"/>
            </c:ext>
          </c:extLst>
        </c:ser>
        <c:dLbls>
          <c:showLegendKey val="0"/>
          <c:showVal val="0"/>
          <c:showCatName val="0"/>
          <c:showSerName val="0"/>
          <c:showPercent val="0"/>
          <c:showBubbleSize val="0"/>
        </c:dLbls>
        <c:gapWidth val="150"/>
        <c:axId val="-1447137536"/>
        <c:axId val="-14471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D29E-407E-9A58-6439223BA646}"/>
            </c:ext>
          </c:extLst>
        </c:ser>
        <c:dLbls>
          <c:showLegendKey val="0"/>
          <c:showVal val="0"/>
          <c:showCatName val="0"/>
          <c:showSerName val="0"/>
          <c:showPercent val="0"/>
          <c:showBubbleSize val="0"/>
        </c:dLbls>
        <c:marker val="1"/>
        <c:smooth val="0"/>
        <c:axId val="-1447137536"/>
        <c:axId val="-1447130464"/>
      </c:lineChart>
      <c:dateAx>
        <c:axId val="-1447137536"/>
        <c:scaling>
          <c:orientation val="minMax"/>
        </c:scaling>
        <c:delete val="1"/>
        <c:axPos val="b"/>
        <c:numFmt formatCode="ge" sourceLinked="1"/>
        <c:majorTickMark val="none"/>
        <c:minorTickMark val="none"/>
        <c:tickLblPos val="none"/>
        <c:crossAx val="-1447130464"/>
        <c:crosses val="autoZero"/>
        <c:auto val="1"/>
        <c:lblOffset val="100"/>
        <c:baseTimeUnit val="years"/>
      </c:dateAx>
      <c:valAx>
        <c:axId val="-144713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13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49.5</c:v>
                </c:pt>
                <c:pt idx="1">
                  <c:v>58.6</c:v>
                </c:pt>
                <c:pt idx="2">
                  <c:v>66.7</c:v>
                </c:pt>
                <c:pt idx="3">
                  <c:v>73.400000000000006</c:v>
                </c:pt>
                <c:pt idx="4">
                  <c:v>62</c:v>
                </c:pt>
              </c:numCache>
            </c:numRef>
          </c:val>
          <c:extLst>
            <c:ext xmlns:c16="http://schemas.microsoft.com/office/drawing/2014/chart" uri="{C3380CC4-5D6E-409C-BE32-E72D297353CC}">
              <c16:uniqueId val="{00000000-8080-460B-BF84-18F153AEBA29}"/>
            </c:ext>
          </c:extLst>
        </c:ser>
        <c:dLbls>
          <c:showLegendKey val="0"/>
          <c:showVal val="0"/>
          <c:showCatName val="0"/>
          <c:showSerName val="0"/>
          <c:showPercent val="0"/>
          <c:showBubbleSize val="0"/>
        </c:dLbls>
        <c:gapWidth val="150"/>
        <c:axId val="-1447126656"/>
        <c:axId val="-14471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8080-460B-BF84-18F153AEBA29}"/>
            </c:ext>
          </c:extLst>
        </c:ser>
        <c:dLbls>
          <c:showLegendKey val="0"/>
          <c:showVal val="0"/>
          <c:showCatName val="0"/>
          <c:showSerName val="0"/>
          <c:showPercent val="0"/>
          <c:showBubbleSize val="0"/>
        </c:dLbls>
        <c:marker val="1"/>
        <c:smooth val="0"/>
        <c:axId val="-1447126656"/>
        <c:axId val="-1447139168"/>
      </c:lineChart>
      <c:dateAx>
        <c:axId val="-1447126656"/>
        <c:scaling>
          <c:orientation val="minMax"/>
        </c:scaling>
        <c:delete val="1"/>
        <c:axPos val="b"/>
        <c:numFmt formatCode="ge" sourceLinked="1"/>
        <c:majorTickMark val="none"/>
        <c:minorTickMark val="none"/>
        <c:tickLblPos val="none"/>
        <c:crossAx val="-1447139168"/>
        <c:crosses val="autoZero"/>
        <c:auto val="1"/>
        <c:lblOffset val="100"/>
        <c:baseTimeUnit val="years"/>
      </c:dateAx>
      <c:valAx>
        <c:axId val="-144713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1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37894182</c:v>
                </c:pt>
                <c:pt idx="1">
                  <c:v>40200167</c:v>
                </c:pt>
                <c:pt idx="2">
                  <c:v>40565329</c:v>
                </c:pt>
                <c:pt idx="3">
                  <c:v>42402470</c:v>
                </c:pt>
                <c:pt idx="4">
                  <c:v>48919668</c:v>
                </c:pt>
              </c:numCache>
            </c:numRef>
          </c:val>
          <c:extLst>
            <c:ext xmlns:c16="http://schemas.microsoft.com/office/drawing/2014/chart" uri="{C3380CC4-5D6E-409C-BE32-E72D297353CC}">
              <c16:uniqueId val="{00000000-7C40-4272-B562-803F94D09320}"/>
            </c:ext>
          </c:extLst>
        </c:ser>
        <c:dLbls>
          <c:showLegendKey val="0"/>
          <c:showVal val="0"/>
          <c:showCatName val="0"/>
          <c:showSerName val="0"/>
          <c:showPercent val="0"/>
          <c:showBubbleSize val="0"/>
        </c:dLbls>
        <c:gapWidth val="150"/>
        <c:axId val="-1447140800"/>
        <c:axId val="-14471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7C40-4272-B562-803F94D09320}"/>
            </c:ext>
          </c:extLst>
        </c:ser>
        <c:dLbls>
          <c:showLegendKey val="0"/>
          <c:showVal val="0"/>
          <c:showCatName val="0"/>
          <c:showSerName val="0"/>
          <c:showPercent val="0"/>
          <c:showBubbleSize val="0"/>
        </c:dLbls>
        <c:marker val="1"/>
        <c:smooth val="0"/>
        <c:axId val="-1447140800"/>
        <c:axId val="-1447132640"/>
      </c:lineChart>
      <c:dateAx>
        <c:axId val="-1447140800"/>
        <c:scaling>
          <c:orientation val="minMax"/>
        </c:scaling>
        <c:delete val="1"/>
        <c:axPos val="b"/>
        <c:numFmt formatCode="ge" sourceLinked="1"/>
        <c:majorTickMark val="none"/>
        <c:minorTickMark val="none"/>
        <c:tickLblPos val="none"/>
        <c:crossAx val="-1447132640"/>
        <c:crosses val="autoZero"/>
        <c:auto val="1"/>
        <c:lblOffset val="100"/>
        <c:baseTimeUnit val="years"/>
      </c:dateAx>
      <c:valAx>
        <c:axId val="-144713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714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26.5</c:v>
                </c:pt>
                <c:pt idx="1">
                  <c:v>26.7</c:v>
                </c:pt>
                <c:pt idx="2">
                  <c:v>27.5</c:v>
                </c:pt>
                <c:pt idx="3">
                  <c:v>29</c:v>
                </c:pt>
                <c:pt idx="4">
                  <c:v>30</c:v>
                </c:pt>
              </c:numCache>
            </c:numRef>
          </c:val>
          <c:extLst>
            <c:ext xmlns:c16="http://schemas.microsoft.com/office/drawing/2014/chart" uri="{C3380CC4-5D6E-409C-BE32-E72D297353CC}">
              <c16:uniqueId val="{00000000-BC64-4656-BFEA-9D9492E053EB}"/>
            </c:ext>
          </c:extLst>
        </c:ser>
        <c:dLbls>
          <c:showLegendKey val="0"/>
          <c:showVal val="0"/>
          <c:showCatName val="0"/>
          <c:showSerName val="0"/>
          <c:showPercent val="0"/>
          <c:showBubbleSize val="0"/>
        </c:dLbls>
        <c:gapWidth val="150"/>
        <c:axId val="-1447129920"/>
        <c:axId val="-144712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BC64-4656-BFEA-9D9492E053EB}"/>
            </c:ext>
          </c:extLst>
        </c:ser>
        <c:dLbls>
          <c:showLegendKey val="0"/>
          <c:showVal val="0"/>
          <c:showCatName val="0"/>
          <c:showSerName val="0"/>
          <c:showPercent val="0"/>
          <c:showBubbleSize val="0"/>
        </c:dLbls>
        <c:marker val="1"/>
        <c:smooth val="0"/>
        <c:axId val="-1447129920"/>
        <c:axId val="-1447126112"/>
      </c:lineChart>
      <c:dateAx>
        <c:axId val="-1447129920"/>
        <c:scaling>
          <c:orientation val="minMax"/>
        </c:scaling>
        <c:delete val="1"/>
        <c:axPos val="b"/>
        <c:numFmt formatCode="ge" sourceLinked="1"/>
        <c:majorTickMark val="none"/>
        <c:minorTickMark val="none"/>
        <c:tickLblPos val="none"/>
        <c:crossAx val="-1447126112"/>
        <c:crosses val="autoZero"/>
        <c:auto val="1"/>
        <c:lblOffset val="100"/>
        <c:baseTimeUnit val="years"/>
      </c:dateAx>
      <c:valAx>
        <c:axId val="-144712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1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45.2</c:v>
                </c:pt>
                <c:pt idx="1">
                  <c:v>45</c:v>
                </c:pt>
                <c:pt idx="2">
                  <c:v>43.5</c:v>
                </c:pt>
                <c:pt idx="3">
                  <c:v>44</c:v>
                </c:pt>
                <c:pt idx="4">
                  <c:v>46.3</c:v>
                </c:pt>
              </c:numCache>
            </c:numRef>
          </c:val>
          <c:extLst>
            <c:ext xmlns:c16="http://schemas.microsoft.com/office/drawing/2014/chart" uri="{C3380CC4-5D6E-409C-BE32-E72D297353CC}">
              <c16:uniqueId val="{00000000-B65E-4618-B01F-2B49DFA6CD14}"/>
            </c:ext>
          </c:extLst>
        </c:ser>
        <c:dLbls>
          <c:showLegendKey val="0"/>
          <c:showVal val="0"/>
          <c:showCatName val="0"/>
          <c:showSerName val="0"/>
          <c:showPercent val="0"/>
          <c:showBubbleSize val="0"/>
        </c:dLbls>
        <c:gapWidth val="150"/>
        <c:axId val="-1447125568"/>
        <c:axId val="-14471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B65E-4618-B01F-2B49DFA6CD14}"/>
            </c:ext>
          </c:extLst>
        </c:ser>
        <c:dLbls>
          <c:showLegendKey val="0"/>
          <c:showVal val="0"/>
          <c:showCatName val="0"/>
          <c:showSerName val="0"/>
          <c:showPercent val="0"/>
          <c:showBubbleSize val="0"/>
        </c:dLbls>
        <c:marker val="1"/>
        <c:smooth val="0"/>
        <c:axId val="-1447125568"/>
        <c:axId val="-1447133728"/>
      </c:lineChart>
      <c:dateAx>
        <c:axId val="-1447125568"/>
        <c:scaling>
          <c:orientation val="minMax"/>
        </c:scaling>
        <c:delete val="1"/>
        <c:axPos val="b"/>
        <c:numFmt formatCode="ge" sourceLinked="1"/>
        <c:majorTickMark val="none"/>
        <c:minorTickMark val="none"/>
        <c:tickLblPos val="none"/>
        <c:crossAx val="-1447133728"/>
        <c:crosses val="autoZero"/>
        <c:auto val="1"/>
        <c:lblOffset val="100"/>
        <c:baseTimeUnit val="years"/>
      </c:dateAx>
      <c:valAx>
        <c:axId val="-144713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12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大阪府地方独立行政法人大阪府立病院機構　大阪急性期・総合医療センター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734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34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f>データ!AB6</f>
        <v>34</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768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65806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734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734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20.2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103.5</v>
      </c>
      <c r="Q33" s="100"/>
      <c r="R33" s="100"/>
      <c r="S33" s="100"/>
      <c r="T33" s="100"/>
      <c r="U33" s="100"/>
      <c r="V33" s="100"/>
      <c r="W33" s="100"/>
      <c r="X33" s="100"/>
      <c r="Y33" s="100"/>
      <c r="Z33" s="100"/>
      <c r="AA33" s="100"/>
      <c r="AB33" s="100"/>
      <c r="AC33" s="100"/>
      <c r="AD33" s="101"/>
      <c r="AE33" s="99">
        <f>データ!AI7</f>
        <v>101.8</v>
      </c>
      <c r="AF33" s="100"/>
      <c r="AG33" s="100"/>
      <c r="AH33" s="100"/>
      <c r="AI33" s="100"/>
      <c r="AJ33" s="100"/>
      <c r="AK33" s="100"/>
      <c r="AL33" s="100"/>
      <c r="AM33" s="100"/>
      <c r="AN33" s="100"/>
      <c r="AO33" s="100"/>
      <c r="AP33" s="100"/>
      <c r="AQ33" s="100"/>
      <c r="AR33" s="100"/>
      <c r="AS33" s="101"/>
      <c r="AT33" s="99">
        <f>データ!AJ7</f>
        <v>104.4</v>
      </c>
      <c r="AU33" s="100"/>
      <c r="AV33" s="100"/>
      <c r="AW33" s="100"/>
      <c r="AX33" s="100"/>
      <c r="AY33" s="100"/>
      <c r="AZ33" s="100"/>
      <c r="BA33" s="100"/>
      <c r="BB33" s="100"/>
      <c r="BC33" s="100"/>
      <c r="BD33" s="100"/>
      <c r="BE33" s="100"/>
      <c r="BF33" s="100"/>
      <c r="BG33" s="100"/>
      <c r="BH33" s="101"/>
      <c r="BI33" s="99">
        <f>データ!AK7</f>
        <v>101.2</v>
      </c>
      <c r="BJ33" s="100"/>
      <c r="BK33" s="100"/>
      <c r="BL33" s="100"/>
      <c r="BM33" s="100"/>
      <c r="BN33" s="100"/>
      <c r="BO33" s="100"/>
      <c r="BP33" s="100"/>
      <c r="BQ33" s="100"/>
      <c r="BR33" s="100"/>
      <c r="BS33" s="100"/>
      <c r="BT33" s="100"/>
      <c r="BU33" s="100"/>
      <c r="BV33" s="100"/>
      <c r="BW33" s="101"/>
      <c r="BX33" s="99">
        <f>データ!AL7</f>
        <v>97.7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v>
      </c>
      <c r="DE33" s="100"/>
      <c r="DF33" s="100"/>
      <c r="DG33" s="100"/>
      <c r="DH33" s="100"/>
      <c r="DI33" s="100"/>
      <c r="DJ33" s="100"/>
      <c r="DK33" s="100"/>
      <c r="DL33" s="100"/>
      <c r="DM33" s="100"/>
      <c r="DN33" s="100"/>
      <c r="DO33" s="100"/>
      <c r="DP33" s="100"/>
      <c r="DQ33" s="100"/>
      <c r="DR33" s="101"/>
      <c r="DS33" s="99">
        <f>データ!AT7</f>
        <v>94.8</v>
      </c>
      <c r="DT33" s="100"/>
      <c r="DU33" s="100"/>
      <c r="DV33" s="100"/>
      <c r="DW33" s="100"/>
      <c r="DX33" s="100"/>
      <c r="DY33" s="100"/>
      <c r="DZ33" s="100"/>
      <c r="EA33" s="100"/>
      <c r="EB33" s="100"/>
      <c r="EC33" s="100"/>
      <c r="ED33" s="100"/>
      <c r="EE33" s="100"/>
      <c r="EF33" s="100"/>
      <c r="EG33" s="101"/>
      <c r="EH33" s="99">
        <f>データ!AU7</f>
        <v>97.2</v>
      </c>
      <c r="EI33" s="100"/>
      <c r="EJ33" s="100"/>
      <c r="EK33" s="100"/>
      <c r="EL33" s="100"/>
      <c r="EM33" s="100"/>
      <c r="EN33" s="100"/>
      <c r="EO33" s="100"/>
      <c r="EP33" s="100"/>
      <c r="EQ33" s="100"/>
      <c r="ER33" s="100"/>
      <c r="ES33" s="100"/>
      <c r="ET33" s="100"/>
      <c r="EU33" s="100"/>
      <c r="EV33" s="101"/>
      <c r="EW33" s="99">
        <f>データ!AV7</f>
        <v>97</v>
      </c>
      <c r="EX33" s="100"/>
      <c r="EY33" s="100"/>
      <c r="EZ33" s="100"/>
      <c r="FA33" s="100"/>
      <c r="FB33" s="100"/>
      <c r="FC33" s="100"/>
      <c r="FD33" s="100"/>
      <c r="FE33" s="100"/>
      <c r="FF33" s="100"/>
      <c r="FG33" s="100"/>
      <c r="FH33" s="100"/>
      <c r="FI33" s="100"/>
      <c r="FJ33" s="100"/>
      <c r="FK33" s="101"/>
      <c r="FL33" s="99">
        <f>データ!AW7</f>
        <v>95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2.5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93.7</v>
      </c>
      <c r="KG33" s="100"/>
      <c r="KH33" s="100"/>
      <c r="KI33" s="100"/>
      <c r="KJ33" s="100"/>
      <c r="KK33" s="100"/>
      <c r="KL33" s="100"/>
      <c r="KM33" s="100"/>
      <c r="KN33" s="100"/>
      <c r="KO33" s="100"/>
      <c r="KP33" s="100"/>
      <c r="KQ33" s="100"/>
      <c r="KR33" s="100"/>
      <c r="KS33" s="100"/>
      <c r="KT33" s="101"/>
      <c r="KU33" s="99">
        <f>データ!BP7</f>
        <v>93.2</v>
      </c>
      <c r="KV33" s="100"/>
      <c r="KW33" s="100"/>
      <c r="KX33" s="100"/>
      <c r="KY33" s="100"/>
      <c r="KZ33" s="100"/>
      <c r="LA33" s="100"/>
      <c r="LB33" s="100"/>
      <c r="LC33" s="100"/>
      <c r="LD33" s="100"/>
      <c r="LE33" s="100"/>
      <c r="LF33" s="100"/>
      <c r="LG33" s="100"/>
      <c r="LH33" s="100"/>
      <c r="LI33" s="101"/>
      <c r="LJ33" s="99">
        <f>データ!BQ7</f>
        <v>95.2</v>
      </c>
      <c r="LK33" s="100"/>
      <c r="LL33" s="100"/>
      <c r="LM33" s="100"/>
      <c r="LN33" s="100"/>
      <c r="LO33" s="100"/>
      <c r="LP33" s="100"/>
      <c r="LQ33" s="100"/>
      <c r="LR33" s="100"/>
      <c r="LS33" s="100"/>
      <c r="LT33" s="100"/>
      <c r="LU33" s="100"/>
      <c r="LV33" s="100"/>
      <c r="LW33" s="100"/>
      <c r="LX33" s="101"/>
      <c r="LY33" s="99">
        <f>データ!BR7</f>
        <v>91.9</v>
      </c>
      <c r="LZ33" s="100"/>
      <c r="MA33" s="100"/>
      <c r="MB33" s="100"/>
      <c r="MC33" s="100"/>
      <c r="MD33" s="100"/>
      <c r="ME33" s="100"/>
      <c r="MF33" s="100"/>
      <c r="MG33" s="100"/>
      <c r="MH33" s="100"/>
      <c r="MI33" s="100"/>
      <c r="MJ33" s="100"/>
      <c r="MK33" s="100"/>
      <c r="ML33" s="100"/>
      <c r="MM33" s="101"/>
      <c r="MN33" s="99">
        <f>データ!BS7</f>
        <v>90.8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04.2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02.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67094</v>
      </c>
      <c r="Q55" s="103"/>
      <c r="R55" s="103"/>
      <c r="S55" s="103"/>
      <c r="T55" s="103"/>
      <c r="U55" s="103"/>
      <c r="V55" s="103"/>
      <c r="W55" s="103"/>
      <c r="X55" s="103"/>
      <c r="Y55" s="103"/>
      <c r="Z55" s="103"/>
      <c r="AA55" s="103"/>
      <c r="AB55" s="103"/>
      <c r="AC55" s="103"/>
      <c r="AD55" s="104"/>
      <c r="AE55" s="102">
        <f>データ!CA7</f>
        <v>69831</v>
      </c>
      <c r="AF55" s="103"/>
      <c r="AG55" s="103"/>
      <c r="AH55" s="103"/>
      <c r="AI55" s="103"/>
      <c r="AJ55" s="103"/>
      <c r="AK55" s="103"/>
      <c r="AL55" s="103"/>
      <c r="AM55" s="103"/>
      <c r="AN55" s="103"/>
      <c r="AO55" s="103"/>
      <c r="AP55" s="103"/>
      <c r="AQ55" s="103"/>
      <c r="AR55" s="103"/>
      <c r="AS55" s="104"/>
      <c r="AT55" s="102">
        <f>データ!CB7</f>
        <v>71534</v>
      </c>
      <c r="AU55" s="103"/>
      <c r="AV55" s="103"/>
      <c r="AW55" s="103"/>
      <c r="AX55" s="103"/>
      <c r="AY55" s="103"/>
      <c r="AZ55" s="103"/>
      <c r="BA55" s="103"/>
      <c r="BB55" s="103"/>
      <c r="BC55" s="103"/>
      <c r="BD55" s="103"/>
      <c r="BE55" s="103"/>
      <c r="BF55" s="103"/>
      <c r="BG55" s="103"/>
      <c r="BH55" s="104"/>
      <c r="BI55" s="102">
        <f>データ!CC7</f>
        <v>74480</v>
      </c>
      <c r="BJ55" s="103"/>
      <c r="BK55" s="103"/>
      <c r="BL55" s="103"/>
      <c r="BM55" s="103"/>
      <c r="BN55" s="103"/>
      <c r="BO55" s="103"/>
      <c r="BP55" s="103"/>
      <c r="BQ55" s="103"/>
      <c r="BR55" s="103"/>
      <c r="BS55" s="103"/>
      <c r="BT55" s="103"/>
      <c r="BU55" s="103"/>
      <c r="BV55" s="103"/>
      <c r="BW55" s="104"/>
      <c r="BX55" s="102">
        <f>データ!CD7</f>
        <v>77576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18835</v>
      </c>
      <c r="DE55" s="103"/>
      <c r="DF55" s="103"/>
      <c r="DG55" s="103"/>
      <c r="DH55" s="103"/>
      <c r="DI55" s="103"/>
      <c r="DJ55" s="103"/>
      <c r="DK55" s="103"/>
      <c r="DL55" s="103"/>
      <c r="DM55" s="103"/>
      <c r="DN55" s="103"/>
      <c r="DO55" s="103"/>
      <c r="DP55" s="103"/>
      <c r="DQ55" s="103"/>
      <c r="DR55" s="104"/>
      <c r="DS55" s="102">
        <f>データ!CL7</f>
        <v>19003</v>
      </c>
      <c r="DT55" s="103"/>
      <c r="DU55" s="103"/>
      <c r="DV55" s="103"/>
      <c r="DW55" s="103"/>
      <c r="DX55" s="103"/>
      <c r="DY55" s="103"/>
      <c r="DZ55" s="103"/>
      <c r="EA55" s="103"/>
      <c r="EB55" s="103"/>
      <c r="EC55" s="103"/>
      <c r="ED55" s="103"/>
      <c r="EE55" s="103"/>
      <c r="EF55" s="103"/>
      <c r="EG55" s="104"/>
      <c r="EH55" s="102">
        <f>データ!CM7</f>
        <v>20825</v>
      </c>
      <c r="EI55" s="103"/>
      <c r="EJ55" s="103"/>
      <c r="EK55" s="103"/>
      <c r="EL55" s="103"/>
      <c r="EM55" s="103"/>
      <c r="EN55" s="103"/>
      <c r="EO55" s="103"/>
      <c r="EP55" s="103"/>
      <c r="EQ55" s="103"/>
      <c r="ER55" s="103"/>
      <c r="ES55" s="103"/>
      <c r="ET55" s="103"/>
      <c r="EU55" s="103"/>
      <c r="EV55" s="104"/>
      <c r="EW55" s="102">
        <f>データ!CN7</f>
        <v>22262</v>
      </c>
      <c r="EX55" s="103"/>
      <c r="EY55" s="103"/>
      <c r="EZ55" s="103"/>
      <c r="FA55" s="103"/>
      <c r="FB55" s="103"/>
      <c r="FC55" s="103"/>
      <c r="FD55" s="103"/>
      <c r="FE55" s="103"/>
      <c r="FF55" s="103"/>
      <c r="FG55" s="103"/>
      <c r="FH55" s="103"/>
      <c r="FI55" s="103"/>
      <c r="FJ55" s="103"/>
      <c r="FK55" s="104"/>
      <c r="FL55" s="102">
        <f>データ!CO7</f>
        <v>22105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45.2</v>
      </c>
      <c r="GS55" s="100"/>
      <c r="GT55" s="100"/>
      <c r="GU55" s="100"/>
      <c r="GV55" s="100"/>
      <c r="GW55" s="100"/>
      <c r="GX55" s="100"/>
      <c r="GY55" s="100"/>
      <c r="GZ55" s="100"/>
      <c r="HA55" s="100"/>
      <c r="HB55" s="100"/>
      <c r="HC55" s="100"/>
      <c r="HD55" s="100"/>
      <c r="HE55" s="100"/>
      <c r="HF55" s="101"/>
      <c r="HG55" s="99">
        <f>データ!CW7</f>
        <v>45</v>
      </c>
      <c r="HH55" s="100"/>
      <c r="HI55" s="100"/>
      <c r="HJ55" s="100"/>
      <c r="HK55" s="100"/>
      <c r="HL55" s="100"/>
      <c r="HM55" s="100"/>
      <c r="HN55" s="100"/>
      <c r="HO55" s="100"/>
      <c r="HP55" s="100"/>
      <c r="HQ55" s="100"/>
      <c r="HR55" s="100"/>
      <c r="HS55" s="100"/>
      <c r="HT55" s="100"/>
      <c r="HU55" s="101"/>
      <c r="HV55" s="99">
        <f>データ!CX7</f>
        <v>43.5</v>
      </c>
      <c r="HW55" s="100"/>
      <c r="HX55" s="100"/>
      <c r="HY55" s="100"/>
      <c r="HZ55" s="100"/>
      <c r="IA55" s="100"/>
      <c r="IB55" s="100"/>
      <c r="IC55" s="100"/>
      <c r="ID55" s="100"/>
      <c r="IE55" s="100"/>
      <c r="IF55" s="100"/>
      <c r="IG55" s="100"/>
      <c r="IH55" s="100"/>
      <c r="II55" s="100"/>
      <c r="IJ55" s="101"/>
      <c r="IK55" s="99">
        <f>データ!CY7</f>
        <v>44</v>
      </c>
      <c r="IL55" s="100"/>
      <c r="IM55" s="100"/>
      <c r="IN55" s="100"/>
      <c r="IO55" s="100"/>
      <c r="IP55" s="100"/>
      <c r="IQ55" s="100"/>
      <c r="IR55" s="100"/>
      <c r="IS55" s="100"/>
      <c r="IT55" s="100"/>
      <c r="IU55" s="100"/>
      <c r="IV55" s="100"/>
      <c r="IW55" s="100"/>
      <c r="IX55" s="100"/>
      <c r="IY55" s="101"/>
      <c r="IZ55" s="99">
        <f>データ!CZ7</f>
        <v>46.3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26.5</v>
      </c>
      <c r="KG55" s="100"/>
      <c r="KH55" s="100"/>
      <c r="KI55" s="100"/>
      <c r="KJ55" s="100"/>
      <c r="KK55" s="100"/>
      <c r="KL55" s="100"/>
      <c r="KM55" s="100"/>
      <c r="KN55" s="100"/>
      <c r="KO55" s="100"/>
      <c r="KP55" s="100"/>
      <c r="KQ55" s="100"/>
      <c r="KR55" s="100"/>
      <c r="KS55" s="100"/>
      <c r="KT55" s="101"/>
      <c r="KU55" s="99">
        <f>データ!DH7</f>
        <v>26.7</v>
      </c>
      <c r="KV55" s="100"/>
      <c r="KW55" s="100"/>
      <c r="KX55" s="100"/>
      <c r="KY55" s="100"/>
      <c r="KZ55" s="100"/>
      <c r="LA55" s="100"/>
      <c r="LB55" s="100"/>
      <c r="LC55" s="100"/>
      <c r="LD55" s="100"/>
      <c r="LE55" s="100"/>
      <c r="LF55" s="100"/>
      <c r="LG55" s="100"/>
      <c r="LH55" s="100"/>
      <c r="LI55" s="101"/>
      <c r="LJ55" s="99">
        <f>データ!DI7</f>
        <v>27.5</v>
      </c>
      <c r="LK55" s="100"/>
      <c r="LL55" s="100"/>
      <c r="LM55" s="100"/>
      <c r="LN55" s="100"/>
      <c r="LO55" s="100"/>
      <c r="LP55" s="100"/>
      <c r="LQ55" s="100"/>
      <c r="LR55" s="100"/>
      <c r="LS55" s="100"/>
      <c r="LT55" s="100"/>
      <c r="LU55" s="100"/>
      <c r="LV55" s="100"/>
      <c r="LW55" s="100"/>
      <c r="LX55" s="101"/>
      <c r="LY55" s="99">
        <f>データ!DJ7</f>
        <v>29</v>
      </c>
      <c r="LZ55" s="100"/>
      <c r="MA55" s="100"/>
      <c r="MB55" s="100"/>
      <c r="MC55" s="100"/>
      <c r="MD55" s="100"/>
      <c r="ME55" s="100"/>
      <c r="MF55" s="100"/>
      <c r="MG55" s="100"/>
      <c r="MH55" s="100"/>
      <c r="MI55" s="100"/>
      <c r="MJ55" s="100"/>
      <c r="MK55" s="100"/>
      <c r="ML55" s="100"/>
      <c r="MM55" s="101"/>
      <c r="MN55" s="99">
        <f>データ!DK7</f>
        <v>30</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42.2</v>
      </c>
      <c r="V79" s="82"/>
      <c r="W79" s="82"/>
      <c r="X79" s="82"/>
      <c r="Y79" s="82"/>
      <c r="Z79" s="82"/>
      <c r="AA79" s="82"/>
      <c r="AB79" s="82"/>
      <c r="AC79" s="82"/>
      <c r="AD79" s="82"/>
      <c r="AE79" s="82"/>
      <c r="AF79" s="82"/>
      <c r="AG79" s="82"/>
      <c r="AH79" s="82"/>
      <c r="AI79" s="82"/>
      <c r="AJ79" s="82"/>
      <c r="AK79" s="82"/>
      <c r="AL79" s="82"/>
      <c r="AM79" s="82"/>
      <c r="AN79" s="82">
        <f>データ!DS7</f>
        <v>46.8</v>
      </c>
      <c r="AO79" s="82"/>
      <c r="AP79" s="82"/>
      <c r="AQ79" s="82"/>
      <c r="AR79" s="82"/>
      <c r="AS79" s="82"/>
      <c r="AT79" s="82"/>
      <c r="AU79" s="82"/>
      <c r="AV79" s="82"/>
      <c r="AW79" s="82"/>
      <c r="AX79" s="82"/>
      <c r="AY79" s="82"/>
      <c r="AZ79" s="82"/>
      <c r="BA79" s="82"/>
      <c r="BB79" s="82"/>
      <c r="BC79" s="82"/>
      <c r="BD79" s="82"/>
      <c r="BE79" s="82"/>
      <c r="BF79" s="82"/>
      <c r="BG79" s="82">
        <f>データ!DT7</f>
        <v>52</v>
      </c>
      <c r="BH79" s="82"/>
      <c r="BI79" s="82"/>
      <c r="BJ79" s="82"/>
      <c r="BK79" s="82"/>
      <c r="BL79" s="82"/>
      <c r="BM79" s="82"/>
      <c r="BN79" s="82"/>
      <c r="BO79" s="82"/>
      <c r="BP79" s="82"/>
      <c r="BQ79" s="82"/>
      <c r="BR79" s="82"/>
      <c r="BS79" s="82"/>
      <c r="BT79" s="82"/>
      <c r="BU79" s="82"/>
      <c r="BV79" s="82"/>
      <c r="BW79" s="82"/>
      <c r="BX79" s="82"/>
      <c r="BY79" s="82"/>
      <c r="BZ79" s="82">
        <f>データ!DU7</f>
        <v>55</v>
      </c>
      <c r="CA79" s="82"/>
      <c r="CB79" s="82"/>
      <c r="CC79" s="82"/>
      <c r="CD79" s="82"/>
      <c r="CE79" s="82"/>
      <c r="CF79" s="82"/>
      <c r="CG79" s="82"/>
      <c r="CH79" s="82"/>
      <c r="CI79" s="82"/>
      <c r="CJ79" s="82"/>
      <c r="CK79" s="82"/>
      <c r="CL79" s="82"/>
      <c r="CM79" s="82"/>
      <c r="CN79" s="82"/>
      <c r="CO79" s="82"/>
      <c r="CP79" s="82"/>
      <c r="CQ79" s="82"/>
      <c r="CR79" s="82"/>
      <c r="CS79" s="82">
        <f>データ!DV7</f>
        <v>53.2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49.5</v>
      </c>
      <c r="EP79" s="82"/>
      <c r="EQ79" s="82"/>
      <c r="ER79" s="82"/>
      <c r="ES79" s="82"/>
      <c r="ET79" s="82"/>
      <c r="EU79" s="82"/>
      <c r="EV79" s="82"/>
      <c r="EW79" s="82"/>
      <c r="EX79" s="82"/>
      <c r="EY79" s="82"/>
      <c r="EZ79" s="82"/>
      <c r="FA79" s="82"/>
      <c r="FB79" s="82"/>
      <c r="FC79" s="82"/>
      <c r="FD79" s="82"/>
      <c r="FE79" s="82"/>
      <c r="FF79" s="82"/>
      <c r="FG79" s="82"/>
      <c r="FH79" s="82">
        <f>データ!ED7</f>
        <v>58.6</v>
      </c>
      <c r="FI79" s="82"/>
      <c r="FJ79" s="82"/>
      <c r="FK79" s="82"/>
      <c r="FL79" s="82"/>
      <c r="FM79" s="82"/>
      <c r="FN79" s="82"/>
      <c r="FO79" s="82"/>
      <c r="FP79" s="82"/>
      <c r="FQ79" s="82"/>
      <c r="FR79" s="82"/>
      <c r="FS79" s="82"/>
      <c r="FT79" s="82"/>
      <c r="FU79" s="82"/>
      <c r="FV79" s="82"/>
      <c r="FW79" s="82"/>
      <c r="FX79" s="82"/>
      <c r="FY79" s="82"/>
      <c r="FZ79" s="82"/>
      <c r="GA79" s="82">
        <f>データ!EE7</f>
        <v>66.7</v>
      </c>
      <c r="GB79" s="82"/>
      <c r="GC79" s="82"/>
      <c r="GD79" s="82"/>
      <c r="GE79" s="82"/>
      <c r="GF79" s="82"/>
      <c r="GG79" s="82"/>
      <c r="GH79" s="82"/>
      <c r="GI79" s="82"/>
      <c r="GJ79" s="82"/>
      <c r="GK79" s="82"/>
      <c r="GL79" s="82"/>
      <c r="GM79" s="82"/>
      <c r="GN79" s="82"/>
      <c r="GO79" s="82"/>
      <c r="GP79" s="82"/>
      <c r="GQ79" s="82"/>
      <c r="GR79" s="82"/>
      <c r="GS79" s="82"/>
      <c r="GT79" s="82">
        <f>データ!EF7</f>
        <v>73.400000000000006</v>
      </c>
      <c r="GU79" s="82"/>
      <c r="GV79" s="82"/>
      <c r="GW79" s="82"/>
      <c r="GX79" s="82"/>
      <c r="GY79" s="82"/>
      <c r="GZ79" s="82"/>
      <c r="HA79" s="82"/>
      <c r="HB79" s="82"/>
      <c r="HC79" s="82"/>
      <c r="HD79" s="82"/>
      <c r="HE79" s="82"/>
      <c r="HF79" s="82"/>
      <c r="HG79" s="82"/>
      <c r="HH79" s="82"/>
      <c r="HI79" s="82"/>
      <c r="HJ79" s="82"/>
      <c r="HK79" s="82"/>
      <c r="HL79" s="82"/>
      <c r="HM79" s="82">
        <f>データ!EG7</f>
        <v>62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37894182</v>
      </c>
      <c r="JK79" s="78"/>
      <c r="JL79" s="78"/>
      <c r="JM79" s="78"/>
      <c r="JN79" s="78"/>
      <c r="JO79" s="78"/>
      <c r="JP79" s="78"/>
      <c r="JQ79" s="78"/>
      <c r="JR79" s="78"/>
      <c r="JS79" s="78"/>
      <c r="JT79" s="78"/>
      <c r="JU79" s="78"/>
      <c r="JV79" s="78"/>
      <c r="JW79" s="78"/>
      <c r="JX79" s="78"/>
      <c r="JY79" s="78"/>
      <c r="JZ79" s="78"/>
      <c r="KA79" s="78"/>
      <c r="KB79" s="78"/>
      <c r="KC79" s="78">
        <f>データ!EO7</f>
        <v>40200167</v>
      </c>
      <c r="KD79" s="78"/>
      <c r="KE79" s="78"/>
      <c r="KF79" s="78"/>
      <c r="KG79" s="78"/>
      <c r="KH79" s="78"/>
      <c r="KI79" s="78"/>
      <c r="KJ79" s="78"/>
      <c r="KK79" s="78"/>
      <c r="KL79" s="78"/>
      <c r="KM79" s="78"/>
      <c r="KN79" s="78"/>
      <c r="KO79" s="78"/>
      <c r="KP79" s="78"/>
      <c r="KQ79" s="78"/>
      <c r="KR79" s="78"/>
      <c r="KS79" s="78"/>
      <c r="KT79" s="78"/>
      <c r="KU79" s="78"/>
      <c r="KV79" s="78">
        <f>データ!EP7</f>
        <v>40565329</v>
      </c>
      <c r="KW79" s="78"/>
      <c r="KX79" s="78"/>
      <c r="KY79" s="78"/>
      <c r="KZ79" s="78"/>
      <c r="LA79" s="78"/>
      <c r="LB79" s="78"/>
      <c r="LC79" s="78"/>
      <c r="LD79" s="78"/>
      <c r="LE79" s="78"/>
      <c r="LF79" s="78"/>
      <c r="LG79" s="78"/>
      <c r="LH79" s="78"/>
      <c r="LI79" s="78"/>
      <c r="LJ79" s="78"/>
      <c r="LK79" s="78"/>
      <c r="LL79" s="78"/>
      <c r="LM79" s="78"/>
      <c r="LN79" s="78"/>
      <c r="LO79" s="78">
        <f>データ!EQ7</f>
        <v>42402470</v>
      </c>
      <c r="LP79" s="78"/>
      <c r="LQ79" s="78"/>
      <c r="LR79" s="78"/>
      <c r="LS79" s="78"/>
      <c r="LT79" s="78"/>
      <c r="LU79" s="78"/>
      <c r="LV79" s="78"/>
      <c r="LW79" s="78"/>
      <c r="LX79" s="78"/>
      <c r="LY79" s="78"/>
      <c r="LZ79" s="78"/>
      <c r="MA79" s="78"/>
      <c r="MB79" s="78"/>
      <c r="MC79" s="78"/>
      <c r="MD79" s="78"/>
      <c r="ME79" s="78"/>
      <c r="MF79" s="78"/>
      <c r="MG79" s="78"/>
      <c r="MH79" s="78">
        <f>データ!ER7</f>
        <v>48919668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mWL4R/5jBwHC0mLYbC7U6MM7Ha2pC4whlJ4dQdBi2081j2cflvMf5ZPsLkdI6FJMxfWA83AA2YCducLWH++cA==" saltValue="VlvwKCEe6JRxe+ow58DAE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121</v>
      </c>
      <c r="AX5" s="61" t="s">
        <v>114</v>
      </c>
      <c r="AY5" s="61" t="s">
        <v>115</v>
      </c>
      <c r="AZ5" s="61" t="s">
        <v>116</v>
      </c>
      <c r="BA5" s="61" t="s">
        <v>117</v>
      </c>
      <c r="BB5" s="61" t="s">
        <v>118</v>
      </c>
      <c r="BC5" s="61" t="s">
        <v>119</v>
      </c>
      <c r="BD5" s="61" t="s">
        <v>109</v>
      </c>
      <c r="BE5" s="61" t="s">
        <v>110</v>
      </c>
      <c r="BF5" s="61" t="s">
        <v>111</v>
      </c>
      <c r="BG5" s="61" t="s">
        <v>122</v>
      </c>
      <c r="BH5" s="61" t="s">
        <v>121</v>
      </c>
      <c r="BI5" s="61" t="s">
        <v>114</v>
      </c>
      <c r="BJ5" s="61" t="s">
        <v>115</v>
      </c>
      <c r="BK5" s="61" t="s">
        <v>116</v>
      </c>
      <c r="BL5" s="61" t="s">
        <v>117</v>
      </c>
      <c r="BM5" s="61" t="s">
        <v>118</v>
      </c>
      <c r="BN5" s="61" t="s">
        <v>119</v>
      </c>
      <c r="BO5" s="61" t="s">
        <v>109</v>
      </c>
      <c r="BP5" s="61" t="s">
        <v>110</v>
      </c>
      <c r="BQ5" s="61" t="s">
        <v>111</v>
      </c>
      <c r="BR5" s="61" t="s">
        <v>120</v>
      </c>
      <c r="BS5" s="61" t="s">
        <v>121</v>
      </c>
      <c r="BT5" s="61" t="s">
        <v>114</v>
      </c>
      <c r="BU5" s="61" t="s">
        <v>115</v>
      </c>
      <c r="BV5" s="61" t="s">
        <v>116</v>
      </c>
      <c r="BW5" s="61" t="s">
        <v>117</v>
      </c>
      <c r="BX5" s="61" t="s">
        <v>118</v>
      </c>
      <c r="BY5" s="61" t="s">
        <v>119</v>
      </c>
      <c r="BZ5" s="61" t="s">
        <v>109</v>
      </c>
      <c r="CA5" s="61" t="s">
        <v>110</v>
      </c>
      <c r="CB5" s="61" t="s">
        <v>111</v>
      </c>
      <c r="CC5" s="61" t="s">
        <v>122</v>
      </c>
      <c r="CD5" s="61" t="s">
        <v>121</v>
      </c>
      <c r="CE5" s="61" t="s">
        <v>114</v>
      </c>
      <c r="CF5" s="61" t="s">
        <v>115</v>
      </c>
      <c r="CG5" s="61" t="s">
        <v>116</v>
      </c>
      <c r="CH5" s="61" t="s">
        <v>117</v>
      </c>
      <c r="CI5" s="61" t="s">
        <v>118</v>
      </c>
      <c r="CJ5" s="61" t="s">
        <v>119</v>
      </c>
      <c r="CK5" s="61" t="s">
        <v>109</v>
      </c>
      <c r="CL5" s="61" t="s">
        <v>110</v>
      </c>
      <c r="CM5" s="61" t="s">
        <v>111</v>
      </c>
      <c r="CN5" s="61" t="s">
        <v>122</v>
      </c>
      <c r="CO5" s="61" t="s">
        <v>121</v>
      </c>
      <c r="CP5" s="61" t="s">
        <v>114</v>
      </c>
      <c r="CQ5" s="61" t="s">
        <v>115</v>
      </c>
      <c r="CR5" s="61" t="s">
        <v>116</v>
      </c>
      <c r="CS5" s="61" t="s">
        <v>117</v>
      </c>
      <c r="CT5" s="61" t="s">
        <v>118</v>
      </c>
      <c r="CU5" s="61" t="s">
        <v>119</v>
      </c>
      <c r="CV5" s="61" t="s">
        <v>109</v>
      </c>
      <c r="CW5" s="61" t="s">
        <v>110</v>
      </c>
      <c r="CX5" s="61" t="s">
        <v>111</v>
      </c>
      <c r="CY5" s="61" t="s">
        <v>122</v>
      </c>
      <c r="CZ5" s="61" t="s">
        <v>121</v>
      </c>
      <c r="DA5" s="61" t="s">
        <v>114</v>
      </c>
      <c r="DB5" s="61" t="s">
        <v>115</v>
      </c>
      <c r="DC5" s="61" t="s">
        <v>116</v>
      </c>
      <c r="DD5" s="61" t="s">
        <v>117</v>
      </c>
      <c r="DE5" s="61" t="s">
        <v>118</v>
      </c>
      <c r="DF5" s="61" t="s">
        <v>119</v>
      </c>
      <c r="DG5" s="61" t="s">
        <v>109</v>
      </c>
      <c r="DH5" s="61" t="s">
        <v>110</v>
      </c>
      <c r="DI5" s="61" t="s">
        <v>111</v>
      </c>
      <c r="DJ5" s="61" t="s">
        <v>122</v>
      </c>
      <c r="DK5" s="61" t="s">
        <v>121</v>
      </c>
      <c r="DL5" s="61" t="s">
        <v>114</v>
      </c>
      <c r="DM5" s="61" t="s">
        <v>115</v>
      </c>
      <c r="DN5" s="61" t="s">
        <v>116</v>
      </c>
      <c r="DO5" s="61" t="s">
        <v>117</v>
      </c>
      <c r="DP5" s="61" t="s">
        <v>118</v>
      </c>
      <c r="DQ5" s="61" t="s">
        <v>119</v>
      </c>
      <c r="DR5" s="61" t="s">
        <v>109</v>
      </c>
      <c r="DS5" s="61" t="s">
        <v>110</v>
      </c>
      <c r="DT5" s="61" t="s">
        <v>111</v>
      </c>
      <c r="DU5" s="61" t="s">
        <v>122</v>
      </c>
      <c r="DV5" s="61" t="s">
        <v>121</v>
      </c>
      <c r="DW5" s="61" t="s">
        <v>114</v>
      </c>
      <c r="DX5" s="61" t="s">
        <v>115</v>
      </c>
      <c r="DY5" s="61" t="s">
        <v>116</v>
      </c>
      <c r="DZ5" s="61" t="s">
        <v>117</v>
      </c>
      <c r="EA5" s="61" t="s">
        <v>118</v>
      </c>
      <c r="EB5" s="61" t="s">
        <v>119</v>
      </c>
      <c r="EC5" s="61" t="s">
        <v>109</v>
      </c>
      <c r="ED5" s="61" t="s">
        <v>110</v>
      </c>
      <c r="EE5" s="61" t="s">
        <v>111</v>
      </c>
      <c r="EF5" s="61" t="s">
        <v>123</v>
      </c>
      <c r="EG5" s="61" t="s">
        <v>121</v>
      </c>
      <c r="EH5" s="61" t="s">
        <v>114</v>
      </c>
      <c r="EI5" s="61" t="s">
        <v>115</v>
      </c>
      <c r="EJ5" s="61" t="s">
        <v>116</v>
      </c>
      <c r="EK5" s="61" t="s">
        <v>117</v>
      </c>
      <c r="EL5" s="61" t="s">
        <v>118</v>
      </c>
      <c r="EM5" s="61" t="s">
        <v>124</v>
      </c>
      <c r="EN5" s="61" t="s">
        <v>109</v>
      </c>
      <c r="EO5" s="61" t="s">
        <v>110</v>
      </c>
      <c r="EP5" s="61" t="s">
        <v>111</v>
      </c>
      <c r="EQ5" s="61" t="s">
        <v>122</v>
      </c>
      <c r="ER5" s="61" t="s">
        <v>113</v>
      </c>
      <c r="ES5" s="61" t="s">
        <v>114</v>
      </c>
      <c r="ET5" s="61" t="s">
        <v>115</v>
      </c>
      <c r="EU5" s="61" t="s">
        <v>116</v>
      </c>
      <c r="EV5" s="61" t="s">
        <v>117</v>
      </c>
      <c r="EW5" s="61" t="s">
        <v>118</v>
      </c>
      <c r="EX5" s="61" t="s">
        <v>119</v>
      </c>
    </row>
    <row r="6" spans="1:154" s="66" customFormat="1">
      <c r="A6" s="47" t="s">
        <v>125</v>
      </c>
      <c r="B6" s="62">
        <f>B8</f>
        <v>2017</v>
      </c>
      <c r="C6" s="62">
        <f t="shared" ref="C6:M6" si="2">C8</f>
        <v>277500</v>
      </c>
      <c r="D6" s="62">
        <f t="shared" si="2"/>
        <v>46</v>
      </c>
      <c r="E6" s="62">
        <f t="shared" si="2"/>
        <v>6</v>
      </c>
      <c r="F6" s="62">
        <f t="shared" si="2"/>
        <v>0</v>
      </c>
      <c r="G6" s="62">
        <f t="shared" si="2"/>
        <v>1</v>
      </c>
      <c r="H6" s="144" t="str">
        <f>IF(H8&lt;&gt;I8,H8,"")&amp;IF(I8&lt;&gt;J8,I8,"")&amp;"　"&amp;J8</f>
        <v>大阪府地方独立行政法人大阪府立病院機構　大阪急性期・総合医療センター</v>
      </c>
      <c r="I6" s="145"/>
      <c r="J6" s="146"/>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透 I 未 訓 ガ</v>
      </c>
      <c r="T6" s="62" t="str">
        <f t="shared" si="3"/>
        <v>救 臨 が 災 地</v>
      </c>
      <c r="U6" s="63" t="str">
        <f>U8</f>
        <v>-</v>
      </c>
      <c r="V6" s="63">
        <f>V8</f>
        <v>65806</v>
      </c>
      <c r="W6" s="62" t="str">
        <f>W8</f>
        <v>非該当</v>
      </c>
      <c r="X6" s="62" t="str">
        <f t="shared" si="3"/>
        <v>７：１</v>
      </c>
      <c r="Y6" s="63">
        <f t="shared" si="3"/>
        <v>734</v>
      </c>
      <c r="Z6" s="63" t="str">
        <f t="shared" si="3"/>
        <v>-</v>
      </c>
      <c r="AA6" s="63" t="str">
        <f t="shared" si="3"/>
        <v>-</v>
      </c>
      <c r="AB6" s="63">
        <f t="shared" si="3"/>
        <v>34</v>
      </c>
      <c r="AC6" s="63" t="str">
        <f t="shared" si="3"/>
        <v>-</v>
      </c>
      <c r="AD6" s="63">
        <f t="shared" si="3"/>
        <v>768</v>
      </c>
      <c r="AE6" s="63">
        <f t="shared" si="3"/>
        <v>734</v>
      </c>
      <c r="AF6" s="63" t="str">
        <f t="shared" si="3"/>
        <v>-</v>
      </c>
      <c r="AG6" s="63">
        <f t="shared" si="3"/>
        <v>734</v>
      </c>
      <c r="AH6" s="64">
        <f>IF(AH8="-",NA(),AH8)</f>
        <v>103.5</v>
      </c>
      <c r="AI6" s="64">
        <f t="shared" ref="AI6:AQ6" si="4">IF(AI8="-",NA(),AI8)</f>
        <v>101.8</v>
      </c>
      <c r="AJ6" s="64">
        <f t="shared" si="4"/>
        <v>104.4</v>
      </c>
      <c r="AK6" s="64">
        <f t="shared" si="4"/>
        <v>101.2</v>
      </c>
      <c r="AL6" s="64">
        <f t="shared" si="4"/>
        <v>97.7</v>
      </c>
      <c r="AM6" s="64">
        <f t="shared" si="4"/>
        <v>101.7</v>
      </c>
      <c r="AN6" s="64">
        <f t="shared" si="4"/>
        <v>101.1</v>
      </c>
      <c r="AO6" s="64">
        <f t="shared" si="4"/>
        <v>100.3</v>
      </c>
      <c r="AP6" s="64">
        <f t="shared" si="4"/>
        <v>99.8</v>
      </c>
      <c r="AQ6" s="64">
        <f t="shared" si="4"/>
        <v>100.1</v>
      </c>
      <c r="AR6" s="64" t="str">
        <f>IF(AR8="-","【-】","【"&amp;SUBSTITUTE(TEXT(AR8,"#,##0.0"),"-","△")&amp;"】")</f>
        <v>【98.5】</v>
      </c>
      <c r="AS6" s="64">
        <f>IF(AS8="-",NA(),AS8)</f>
        <v>95</v>
      </c>
      <c r="AT6" s="64">
        <f t="shared" ref="AT6:BB6" si="5">IF(AT8="-",NA(),AT8)</f>
        <v>94.8</v>
      </c>
      <c r="AU6" s="64">
        <f t="shared" si="5"/>
        <v>97.2</v>
      </c>
      <c r="AV6" s="64">
        <f t="shared" si="5"/>
        <v>97</v>
      </c>
      <c r="AW6" s="64">
        <f t="shared" si="5"/>
        <v>95</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2.5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93.7</v>
      </c>
      <c r="BP6" s="64">
        <f t="shared" ref="BP6:BX6" si="7">IF(BP8="-",NA(),BP8)</f>
        <v>93.2</v>
      </c>
      <c r="BQ6" s="64">
        <f t="shared" si="7"/>
        <v>95.2</v>
      </c>
      <c r="BR6" s="64">
        <f t="shared" si="7"/>
        <v>91.9</v>
      </c>
      <c r="BS6" s="64">
        <f t="shared" si="7"/>
        <v>90.8</v>
      </c>
      <c r="BT6" s="64">
        <f t="shared" si="7"/>
        <v>80.3</v>
      </c>
      <c r="BU6" s="64">
        <f t="shared" si="7"/>
        <v>80.7</v>
      </c>
      <c r="BV6" s="64">
        <f t="shared" si="7"/>
        <v>80.7</v>
      </c>
      <c r="BW6" s="64">
        <f t="shared" si="7"/>
        <v>79.5</v>
      </c>
      <c r="BX6" s="64">
        <f t="shared" si="7"/>
        <v>79.900000000000006</v>
      </c>
      <c r="BY6" s="64" t="str">
        <f>IF(BY8="-","【-】","【"&amp;SUBSTITUTE(TEXT(BY8,"#,##0.0"),"-","△")&amp;"】")</f>
        <v>【74.8】</v>
      </c>
      <c r="BZ6" s="65">
        <f>IF(BZ8="-",NA(),BZ8)</f>
        <v>67094</v>
      </c>
      <c r="CA6" s="65">
        <f t="shared" ref="CA6:CI6" si="8">IF(CA8="-",NA(),CA8)</f>
        <v>69831</v>
      </c>
      <c r="CB6" s="65">
        <f t="shared" si="8"/>
        <v>71534</v>
      </c>
      <c r="CC6" s="65">
        <f t="shared" si="8"/>
        <v>74480</v>
      </c>
      <c r="CD6" s="65">
        <f t="shared" si="8"/>
        <v>77576</v>
      </c>
      <c r="CE6" s="65">
        <f t="shared" si="8"/>
        <v>59159</v>
      </c>
      <c r="CF6" s="65">
        <f t="shared" si="8"/>
        <v>60787</v>
      </c>
      <c r="CG6" s="65">
        <f t="shared" si="8"/>
        <v>62913</v>
      </c>
      <c r="CH6" s="65">
        <f t="shared" si="8"/>
        <v>64765</v>
      </c>
      <c r="CI6" s="65">
        <f t="shared" si="8"/>
        <v>66228</v>
      </c>
      <c r="CJ6" s="64" t="str">
        <f>IF(CJ8="-","【-】","【"&amp;SUBSTITUTE(TEXT(CJ8,"#,##0"),"-","△")&amp;"】")</f>
        <v>【50,718】</v>
      </c>
      <c r="CK6" s="65">
        <f>IF(CK8="-",NA(),CK8)</f>
        <v>18835</v>
      </c>
      <c r="CL6" s="65">
        <f t="shared" ref="CL6:CT6" si="9">IF(CL8="-",NA(),CL8)</f>
        <v>19003</v>
      </c>
      <c r="CM6" s="65">
        <f t="shared" si="9"/>
        <v>20825</v>
      </c>
      <c r="CN6" s="65">
        <f t="shared" si="9"/>
        <v>22262</v>
      </c>
      <c r="CO6" s="65">
        <f t="shared" si="9"/>
        <v>22105</v>
      </c>
      <c r="CP6" s="65">
        <f t="shared" si="9"/>
        <v>14865</v>
      </c>
      <c r="CQ6" s="65">
        <f t="shared" si="9"/>
        <v>15610</v>
      </c>
      <c r="CR6" s="65">
        <f t="shared" si="9"/>
        <v>16993</v>
      </c>
      <c r="CS6" s="65">
        <f t="shared" si="9"/>
        <v>17680</v>
      </c>
      <c r="CT6" s="65">
        <f t="shared" si="9"/>
        <v>18393</v>
      </c>
      <c r="CU6" s="64" t="str">
        <f>IF(CU8="-","【-】","【"&amp;SUBSTITUTE(TEXT(CU8,"#,##0"),"-","△")&amp;"】")</f>
        <v>【14,202】</v>
      </c>
      <c r="CV6" s="64">
        <f>IF(CV8="-",NA(),CV8)</f>
        <v>45.2</v>
      </c>
      <c r="CW6" s="64">
        <f t="shared" ref="CW6:DE6" si="10">IF(CW8="-",NA(),CW8)</f>
        <v>45</v>
      </c>
      <c r="CX6" s="64">
        <f t="shared" si="10"/>
        <v>43.5</v>
      </c>
      <c r="CY6" s="64">
        <f t="shared" si="10"/>
        <v>44</v>
      </c>
      <c r="CZ6" s="64">
        <f t="shared" si="10"/>
        <v>46.3</v>
      </c>
      <c r="DA6" s="64">
        <f t="shared" si="10"/>
        <v>47.8</v>
      </c>
      <c r="DB6" s="64">
        <f t="shared" si="10"/>
        <v>48.7</v>
      </c>
      <c r="DC6" s="64">
        <f t="shared" si="10"/>
        <v>48.5</v>
      </c>
      <c r="DD6" s="64">
        <f t="shared" si="10"/>
        <v>49.2</v>
      </c>
      <c r="DE6" s="64">
        <f t="shared" si="10"/>
        <v>48.7</v>
      </c>
      <c r="DF6" s="64" t="str">
        <f>IF(DF8="-","【-】","【"&amp;SUBSTITUTE(TEXT(DF8,"#,##0.0"),"-","△")&amp;"】")</f>
        <v>【55.0】</v>
      </c>
      <c r="DG6" s="64">
        <f>IF(DG8="-",NA(),DG8)</f>
        <v>26.5</v>
      </c>
      <c r="DH6" s="64">
        <f t="shared" ref="DH6:DP6" si="11">IF(DH8="-",NA(),DH8)</f>
        <v>26.7</v>
      </c>
      <c r="DI6" s="64">
        <f t="shared" si="11"/>
        <v>27.5</v>
      </c>
      <c r="DJ6" s="64">
        <f t="shared" si="11"/>
        <v>29</v>
      </c>
      <c r="DK6" s="64">
        <f t="shared" si="11"/>
        <v>30</v>
      </c>
      <c r="DL6" s="64">
        <f t="shared" si="11"/>
        <v>26.2</v>
      </c>
      <c r="DM6" s="64">
        <f t="shared" si="11"/>
        <v>26.3</v>
      </c>
      <c r="DN6" s="64">
        <f t="shared" si="11"/>
        <v>27.5</v>
      </c>
      <c r="DO6" s="64">
        <f t="shared" si="11"/>
        <v>27.4</v>
      </c>
      <c r="DP6" s="64">
        <f t="shared" si="11"/>
        <v>27.8</v>
      </c>
      <c r="DQ6" s="64" t="str">
        <f>IF(DQ8="-","【-】","【"&amp;SUBSTITUTE(TEXT(DQ8,"#,##0.0"),"-","△")&amp;"】")</f>
        <v>【24.3】</v>
      </c>
      <c r="DR6" s="64">
        <f>IF(DR8="-",NA(),DR8)</f>
        <v>42.2</v>
      </c>
      <c r="DS6" s="64">
        <f t="shared" ref="DS6:EA6" si="12">IF(DS8="-",NA(),DS8)</f>
        <v>46.8</v>
      </c>
      <c r="DT6" s="64">
        <f t="shared" si="12"/>
        <v>52</v>
      </c>
      <c r="DU6" s="64">
        <f t="shared" si="12"/>
        <v>55</v>
      </c>
      <c r="DV6" s="64">
        <f t="shared" si="12"/>
        <v>53.2</v>
      </c>
      <c r="DW6" s="64">
        <f t="shared" si="12"/>
        <v>45.9</v>
      </c>
      <c r="DX6" s="64">
        <f t="shared" si="12"/>
        <v>50.7</v>
      </c>
      <c r="DY6" s="64">
        <f t="shared" si="12"/>
        <v>51.3</v>
      </c>
      <c r="DZ6" s="64">
        <f t="shared" si="12"/>
        <v>51.2</v>
      </c>
      <c r="EA6" s="64">
        <f t="shared" si="12"/>
        <v>52</v>
      </c>
      <c r="EB6" s="64" t="str">
        <f>IF(EB8="-","【-】","【"&amp;SUBSTITUTE(TEXT(EB8,"#,##0.0"),"-","△")&amp;"】")</f>
        <v>【51.6】</v>
      </c>
      <c r="EC6" s="64">
        <f>IF(EC8="-",NA(),EC8)</f>
        <v>49.5</v>
      </c>
      <c r="ED6" s="64">
        <f t="shared" ref="ED6:EL6" si="13">IF(ED8="-",NA(),ED8)</f>
        <v>58.6</v>
      </c>
      <c r="EE6" s="64">
        <f t="shared" si="13"/>
        <v>66.7</v>
      </c>
      <c r="EF6" s="64">
        <f t="shared" si="13"/>
        <v>73.400000000000006</v>
      </c>
      <c r="EG6" s="64">
        <f t="shared" si="13"/>
        <v>62</v>
      </c>
      <c r="EH6" s="64">
        <f t="shared" si="13"/>
        <v>56.6</v>
      </c>
      <c r="EI6" s="64">
        <f t="shared" si="13"/>
        <v>62.6</v>
      </c>
      <c r="EJ6" s="64">
        <f t="shared" si="13"/>
        <v>64.099999999999994</v>
      </c>
      <c r="EK6" s="64">
        <f t="shared" si="13"/>
        <v>64.3</v>
      </c>
      <c r="EL6" s="64">
        <f t="shared" si="13"/>
        <v>66</v>
      </c>
      <c r="EM6" s="64" t="str">
        <f>IF(EM8="-","【-】","【"&amp;SUBSTITUTE(TEXT(EM8,"#,##0.0"),"-","△")&amp;"】")</f>
        <v>【67.6】</v>
      </c>
      <c r="EN6" s="65">
        <f>IF(EN8="-",NA(),EN8)</f>
        <v>37894182</v>
      </c>
      <c r="EO6" s="65">
        <f t="shared" ref="EO6:EW6" si="14">IF(EO8="-",NA(),EO8)</f>
        <v>40200167</v>
      </c>
      <c r="EP6" s="65">
        <f t="shared" si="14"/>
        <v>40565329</v>
      </c>
      <c r="EQ6" s="65">
        <f t="shared" si="14"/>
        <v>42402470</v>
      </c>
      <c r="ER6" s="65">
        <f t="shared" si="14"/>
        <v>48919668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126</v>
      </c>
      <c r="B7" s="62">
        <f t="shared" ref="B7:AG7" si="15">B8</f>
        <v>2017</v>
      </c>
      <c r="C7" s="62">
        <f t="shared" si="15"/>
        <v>277500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透 I 未 訓 ガ</v>
      </c>
      <c r="T7" s="62" t="str">
        <f t="shared" si="15"/>
        <v>救 臨 が 災 地</v>
      </c>
      <c r="U7" s="63" t="str">
        <f>U8</f>
        <v>-</v>
      </c>
      <c r="V7" s="63">
        <f>V8</f>
        <v>65806</v>
      </c>
      <c r="W7" s="62" t="str">
        <f>W8</f>
        <v>非該当</v>
      </c>
      <c r="X7" s="62" t="str">
        <f t="shared" si="15"/>
        <v>７：１</v>
      </c>
      <c r="Y7" s="63">
        <f t="shared" si="15"/>
        <v>734</v>
      </c>
      <c r="Z7" s="63" t="str">
        <f t="shared" si="15"/>
        <v>-</v>
      </c>
      <c r="AA7" s="63" t="str">
        <f t="shared" si="15"/>
        <v>-</v>
      </c>
      <c r="AB7" s="63">
        <f t="shared" si="15"/>
        <v>34</v>
      </c>
      <c r="AC7" s="63" t="str">
        <f t="shared" si="15"/>
        <v>-</v>
      </c>
      <c r="AD7" s="63">
        <f t="shared" si="15"/>
        <v>768</v>
      </c>
      <c r="AE7" s="63">
        <f t="shared" si="15"/>
        <v>734</v>
      </c>
      <c r="AF7" s="63" t="str">
        <f t="shared" si="15"/>
        <v>-</v>
      </c>
      <c r="AG7" s="63">
        <f t="shared" si="15"/>
        <v>734</v>
      </c>
      <c r="AH7" s="64">
        <f>AH8</f>
        <v>103.5</v>
      </c>
      <c r="AI7" s="64">
        <f t="shared" ref="AI7:AQ7" si="16">AI8</f>
        <v>101.8</v>
      </c>
      <c r="AJ7" s="64">
        <f t="shared" si="16"/>
        <v>104.4</v>
      </c>
      <c r="AK7" s="64">
        <f t="shared" si="16"/>
        <v>101.2</v>
      </c>
      <c r="AL7" s="64">
        <f t="shared" si="16"/>
        <v>97.7</v>
      </c>
      <c r="AM7" s="64">
        <f t="shared" si="16"/>
        <v>101.7</v>
      </c>
      <c r="AN7" s="64">
        <f t="shared" si="16"/>
        <v>101.1</v>
      </c>
      <c r="AO7" s="64">
        <f t="shared" si="16"/>
        <v>100.3</v>
      </c>
      <c r="AP7" s="64">
        <f t="shared" si="16"/>
        <v>99.8</v>
      </c>
      <c r="AQ7" s="64">
        <f t="shared" si="16"/>
        <v>100.1</v>
      </c>
      <c r="AR7" s="64"/>
      <c r="AS7" s="64">
        <f>AS8</f>
        <v>95</v>
      </c>
      <c r="AT7" s="64">
        <f t="shared" ref="AT7:BB7" si="17">AT8</f>
        <v>94.8</v>
      </c>
      <c r="AU7" s="64">
        <f t="shared" si="17"/>
        <v>97.2</v>
      </c>
      <c r="AV7" s="64">
        <f t="shared" si="17"/>
        <v>97</v>
      </c>
      <c r="AW7" s="64">
        <f t="shared" si="17"/>
        <v>95</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2.5</v>
      </c>
      <c r="BI7" s="64">
        <f t="shared" si="18"/>
        <v>41.7</v>
      </c>
      <c r="BJ7" s="64">
        <f t="shared" si="18"/>
        <v>37.700000000000003</v>
      </c>
      <c r="BK7" s="64">
        <f t="shared" si="18"/>
        <v>36.799999999999997</v>
      </c>
      <c r="BL7" s="64">
        <f t="shared" si="18"/>
        <v>33.9</v>
      </c>
      <c r="BM7" s="64">
        <f t="shared" si="18"/>
        <v>34.9</v>
      </c>
      <c r="BN7" s="64"/>
      <c r="BO7" s="64">
        <f>BO8</f>
        <v>93.7</v>
      </c>
      <c r="BP7" s="64">
        <f t="shared" ref="BP7:BX7" si="19">BP8</f>
        <v>93.2</v>
      </c>
      <c r="BQ7" s="64">
        <f t="shared" si="19"/>
        <v>95.2</v>
      </c>
      <c r="BR7" s="64">
        <f t="shared" si="19"/>
        <v>91.9</v>
      </c>
      <c r="BS7" s="64">
        <f t="shared" si="19"/>
        <v>90.8</v>
      </c>
      <c r="BT7" s="64">
        <f t="shared" si="19"/>
        <v>80.3</v>
      </c>
      <c r="BU7" s="64">
        <f t="shared" si="19"/>
        <v>80.7</v>
      </c>
      <c r="BV7" s="64">
        <f t="shared" si="19"/>
        <v>80.7</v>
      </c>
      <c r="BW7" s="64">
        <f t="shared" si="19"/>
        <v>79.5</v>
      </c>
      <c r="BX7" s="64">
        <f t="shared" si="19"/>
        <v>79.900000000000006</v>
      </c>
      <c r="BY7" s="64"/>
      <c r="BZ7" s="65">
        <f>BZ8</f>
        <v>67094</v>
      </c>
      <c r="CA7" s="65">
        <f t="shared" ref="CA7:CI7" si="20">CA8</f>
        <v>69831</v>
      </c>
      <c r="CB7" s="65">
        <f t="shared" si="20"/>
        <v>71534</v>
      </c>
      <c r="CC7" s="65">
        <f t="shared" si="20"/>
        <v>74480</v>
      </c>
      <c r="CD7" s="65">
        <f t="shared" si="20"/>
        <v>77576</v>
      </c>
      <c r="CE7" s="65">
        <f t="shared" si="20"/>
        <v>59159</v>
      </c>
      <c r="CF7" s="65">
        <f t="shared" si="20"/>
        <v>60787</v>
      </c>
      <c r="CG7" s="65">
        <f t="shared" si="20"/>
        <v>62913</v>
      </c>
      <c r="CH7" s="65">
        <f t="shared" si="20"/>
        <v>64765</v>
      </c>
      <c r="CI7" s="65">
        <f t="shared" si="20"/>
        <v>66228</v>
      </c>
      <c r="CJ7" s="64"/>
      <c r="CK7" s="65">
        <f>CK8</f>
        <v>18835</v>
      </c>
      <c r="CL7" s="65">
        <f t="shared" ref="CL7:CT7" si="21">CL8</f>
        <v>19003</v>
      </c>
      <c r="CM7" s="65">
        <f t="shared" si="21"/>
        <v>20825</v>
      </c>
      <c r="CN7" s="65">
        <f t="shared" si="21"/>
        <v>22262</v>
      </c>
      <c r="CO7" s="65">
        <f t="shared" si="21"/>
        <v>22105</v>
      </c>
      <c r="CP7" s="65">
        <f t="shared" si="21"/>
        <v>14865</v>
      </c>
      <c r="CQ7" s="65">
        <f t="shared" si="21"/>
        <v>15610</v>
      </c>
      <c r="CR7" s="65">
        <f t="shared" si="21"/>
        <v>16993</v>
      </c>
      <c r="CS7" s="65">
        <f t="shared" si="21"/>
        <v>17680</v>
      </c>
      <c r="CT7" s="65">
        <f t="shared" si="21"/>
        <v>18393</v>
      </c>
      <c r="CU7" s="64"/>
      <c r="CV7" s="64">
        <f>CV8</f>
        <v>45.2</v>
      </c>
      <c r="CW7" s="64">
        <f t="shared" ref="CW7:DE7" si="22">CW8</f>
        <v>45</v>
      </c>
      <c r="CX7" s="64">
        <f t="shared" si="22"/>
        <v>43.5</v>
      </c>
      <c r="CY7" s="64">
        <f t="shared" si="22"/>
        <v>44</v>
      </c>
      <c r="CZ7" s="64">
        <f t="shared" si="22"/>
        <v>46.3</v>
      </c>
      <c r="DA7" s="64">
        <f t="shared" si="22"/>
        <v>47.8</v>
      </c>
      <c r="DB7" s="64">
        <f t="shared" si="22"/>
        <v>48.7</v>
      </c>
      <c r="DC7" s="64">
        <f t="shared" si="22"/>
        <v>48.5</v>
      </c>
      <c r="DD7" s="64">
        <f t="shared" si="22"/>
        <v>49.2</v>
      </c>
      <c r="DE7" s="64">
        <f t="shared" si="22"/>
        <v>48.7</v>
      </c>
      <c r="DF7" s="64"/>
      <c r="DG7" s="64">
        <f>DG8</f>
        <v>26.5</v>
      </c>
      <c r="DH7" s="64">
        <f t="shared" ref="DH7:DP7" si="23">DH8</f>
        <v>26.7</v>
      </c>
      <c r="DI7" s="64">
        <f t="shared" si="23"/>
        <v>27.5</v>
      </c>
      <c r="DJ7" s="64">
        <f t="shared" si="23"/>
        <v>29</v>
      </c>
      <c r="DK7" s="64">
        <f t="shared" si="23"/>
        <v>30</v>
      </c>
      <c r="DL7" s="64">
        <f t="shared" si="23"/>
        <v>26.2</v>
      </c>
      <c r="DM7" s="64">
        <f t="shared" si="23"/>
        <v>26.3</v>
      </c>
      <c r="DN7" s="64">
        <f t="shared" si="23"/>
        <v>27.5</v>
      </c>
      <c r="DO7" s="64">
        <f t="shared" si="23"/>
        <v>27.4</v>
      </c>
      <c r="DP7" s="64">
        <f t="shared" si="23"/>
        <v>27.8</v>
      </c>
      <c r="DQ7" s="64"/>
      <c r="DR7" s="64">
        <f>DR8</f>
        <v>42.2</v>
      </c>
      <c r="DS7" s="64">
        <f t="shared" ref="DS7:EA7" si="24">DS8</f>
        <v>46.8</v>
      </c>
      <c r="DT7" s="64">
        <f t="shared" si="24"/>
        <v>52</v>
      </c>
      <c r="DU7" s="64">
        <f t="shared" si="24"/>
        <v>55</v>
      </c>
      <c r="DV7" s="64">
        <f t="shared" si="24"/>
        <v>53.2</v>
      </c>
      <c r="DW7" s="64">
        <f t="shared" si="24"/>
        <v>45.9</v>
      </c>
      <c r="DX7" s="64">
        <f t="shared" si="24"/>
        <v>50.7</v>
      </c>
      <c r="DY7" s="64">
        <f t="shared" si="24"/>
        <v>51.3</v>
      </c>
      <c r="DZ7" s="64">
        <f t="shared" si="24"/>
        <v>51.2</v>
      </c>
      <c r="EA7" s="64">
        <f t="shared" si="24"/>
        <v>52</v>
      </c>
      <c r="EB7" s="64"/>
      <c r="EC7" s="64">
        <f>EC8</f>
        <v>49.5</v>
      </c>
      <c r="ED7" s="64">
        <f t="shared" ref="ED7:EL7" si="25">ED8</f>
        <v>58.6</v>
      </c>
      <c r="EE7" s="64">
        <f t="shared" si="25"/>
        <v>66.7</v>
      </c>
      <c r="EF7" s="64">
        <f t="shared" si="25"/>
        <v>73.400000000000006</v>
      </c>
      <c r="EG7" s="64">
        <f t="shared" si="25"/>
        <v>62</v>
      </c>
      <c r="EH7" s="64">
        <f t="shared" si="25"/>
        <v>56.6</v>
      </c>
      <c r="EI7" s="64">
        <f t="shared" si="25"/>
        <v>62.6</v>
      </c>
      <c r="EJ7" s="64">
        <f t="shared" si="25"/>
        <v>64.099999999999994</v>
      </c>
      <c r="EK7" s="64">
        <f t="shared" si="25"/>
        <v>64.3</v>
      </c>
      <c r="EL7" s="64">
        <f t="shared" si="25"/>
        <v>66</v>
      </c>
      <c r="EM7" s="64"/>
      <c r="EN7" s="65">
        <f>EN8</f>
        <v>37894182</v>
      </c>
      <c r="EO7" s="65">
        <f t="shared" ref="EO7:EW7" si="26">EO8</f>
        <v>40200167</v>
      </c>
      <c r="EP7" s="65">
        <f t="shared" si="26"/>
        <v>40565329</v>
      </c>
      <c r="EQ7" s="65">
        <f t="shared" si="26"/>
        <v>42402470</v>
      </c>
      <c r="ER7" s="65">
        <f t="shared" si="26"/>
        <v>48919668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277500</v>
      </c>
      <c r="D8" s="67">
        <v>46</v>
      </c>
      <c r="E8" s="67">
        <v>6</v>
      </c>
      <c r="F8" s="67">
        <v>0</v>
      </c>
      <c r="G8" s="67">
        <v>1</v>
      </c>
      <c r="H8" s="67" t="s">
        <v>127</v>
      </c>
      <c r="I8" s="67" t="s">
        <v>128</v>
      </c>
      <c r="J8" s="67" t="s">
        <v>129</v>
      </c>
      <c r="K8" s="67" t="s">
        <v>130</v>
      </c>
      <c r="L8" s="67" t="s">
        <v>131</v>
      </c>
      <c r="M8" s="67" t="s">
        <v>132</v>
      </c>
      <c r="N8" s="67" t="s">
        <v>133</v>
      </c>
      <c r="O8" s="67" t="s">
        <v>134</v>
      </c>
      <c r="P8" s="67" t="s">
        <v>135</v>
      </c>
      <c r="Q8" s="68">
        <v>34</v>
      </c>
      <c r="R8" s="67" t="s">
        <v>136</v>
      </c>
      <c r="S8" s="67" t="s">
        <v>137</v>
      </c>
      <c r="T8" s="67" t="s">
        <v>138</v>
      </c>
      <c r="U8" s="68" t="s">
        <v>139</v>
      </c>
      <c r="V8" s="68">
        <v>65806</v>
      </c>
      <c r="W8" s="67" t="s">
        <v>140</v>
      </c>
      <c r="X8" s="69" t="s">
        <v>141</v>
      </c>
      <c r="Y8" s="68">
        <v>734</v>
      </c>
      <c r="Z8" s="68" t="s">
        <v>139</v>
      </c>
      <c r="AA8" s="68" t="s">
        <v>139</v>
      </c>
      <c r="AB8" s="68">
        <v>34</v>
      </c>
      <c r="AC8" s="68" t="s">
        <v>139</v>
      </c>
      <c r="AD8" s="68">
        <v>768</v>
      </c>
      <c r="AE8" s="68">
        <v>734</v>
      </c>
      <c r="AF8" s="68" t="s">
        <v>139</v>
      </c>
      <c r="AG8" s="68">
        <v>734</v>
      </c>
      <c r="AH8" s="70">
        <v>103.5</v>
      </c>
      <c r="AI8" s="70">
        <v>101.8</v>
      </c>
      <c r="AJ8" s="70">
        <v>104.4</v>
      </c>
      <c r="AK8" s="70">
        <v>101.2</v>
      </c>
      <c r="AL8" s="70">
        <v>97.7</v>
      </c>
      <c r="AM8" s="70">
        <v>101.7</v>
      </c>
      <c r="AN8" s="70">
        <v>101.1</v>
      </c>
      <c r="AO8" s="70">
        <v>100.3</v>
      </c>
      <c r="AP8" s="70">
        <v>99.8</v>
      </c>
      <c r="AQ8" s="70">
        <v>100.1</v>
      </c>
      <c r="AR8" s="70">
        <v>98.5</v>
      </c>
      <c r="AS8" s="70">
        <v>95</v>
      </c>
      <c r="AT8" s="70">
        <v>94.8</v>
      </c>
      <c r="AU8" s="70">
        <v>97.2</v>
      </c>
      <c r="AV8" s="70">
        <v>97</v>
      </c>
      <c r="AW8" s="70">
        <v>95</v>
      </c>
      <c r="AX8" s="70">
        <v>96</v>
      </c>
      <c r="AY8" s="70">
        <v>94.6</v>
      </c>
      <c r="AZ8" s="70">
        <v>94.4</v>
      </c>
      <c r="BA8" s="70">
        <v>93.6</v>
      </c>
      <c r="BB8" s="70">
        <v>94</v>
      </c>
      <c r="BC8" s="70">
        <v>89.7</v>
      </c>
      <c r="BD8" s="71">
        <v>0</v>
      </c>
      <c r="BE8" s="71">
        <v>0</v>
      </c>
      <c r="BF8" s="71">
        <v>0</v>
      </c>
      <c r="BG8" s="71">
        <v>0</v>
      </c>
      <c r="BH8" s="71">
        <v>2.5</v>
      </c>
      <c r="BI8" s="71">
        <v>41.7</v>
      </c>
      <c r="BJ8" s="71">
        <v>37.700000000000003</v>
      </c>
      <c r="BK8" s="71">
        <v>36.799999999999997</v>
      </c>
      <c r="BL8" s="71">
        <v>33.9</v>
      </c>
      <c r="BM8" s="71">
        <v>34.9</v>
      </c>
      <c r="BN8" s="71">
        <v>64.7</v>
      </c>
      <c r="BO8" s="70">
        <v>93.7</v>
      </c>
      <c r="BP8" s="70">
        <v>93.2</v>
      </c>
      <c r="BQ8" s="70">
        <v>95.2</v>
      </c>
      <c r="BR8" s="70">
        <v>91.9</v>
      </c>
      <c r="BS8" s="70">
        <v>90.8</v>
      </c>
      <c r="BT8" s="70">
        <v>80.3</v>
      </c>
      <c r="BU8" s="70">
        <v>80.7</v>
      </c>
      <c r="BV8" s="70">
        <v>80.7</v>
      </c>
      <c r="BW8" s="70">
        <v>79.5</v>
      </c>
      <c r="BX8" s="70">
        <v>79.900000000000006</v>
      </c>
      <c r="BY8" s="70">
        <v>74.8</v>
      </c>
      <c r="BZ8" s="71">
        <v>67094</v>
      </c>
      <c r="CA8" s="71">
        <v>69831</v>
      </c>
      <c r="CB8" s="71">
        <v>71534</v>
      </c>
      <c r="CC8" s="71">
        <v>74480</v>
      </c>
      <c r="CD8" s="71">
        <v>77576</v>
      </c>
      <c r="CE8" s="71">
        <v>59159</v>
      </c>
      <c r="CF8" s="71">
        <v>60787</v>
      </c>
      <c r="CG8" s="71">
        <v>62913</v>
      </c>
      <c r="CH8" s="71">
        <v>64765</v>
      </c>
      <c r="CI8" s="71">
        <v>66228</v>
      </c>
      <c r="CJ8" s="70">
        <v>50718</v>
      </c>
      <c r="CK8" s="71">
        <v>18835</v>
      </c>
      <c r="CL8" s="71">
        <v>19003</v>
      </c>
      <c r="CM8" s="71">
        <v>20825</v>
      </c>
      <c r="CN8" s="71">
        <v>22262</v>
      </c>
      <c r="CO8" s="71">
        <v>22105</v>
      </c>
      <c r="CP8" s="71">
        <v>14865</v>
      </c>
      <c r="CQ8" s="71">
        <v>15610</v>
      </c>
      <c r="CR8" s="71">
        <v>16993</v>
      </c>
      <c r="CS8" s="71">
        <v>17680</v>
      </c>
      <c r="CT8" s="71">
        <v>18393</v>
      </c>
      <c r="CU8" s="70">
        <v>14202</v>
      </c>
      <c r="CV8" s="71">
        <v>45.2</v>
      </c>
      <c r="CW8" s="71">
        <v>45</v>
      </c>
      <c r="CX8" s="71">
        <v>43.5</v>
      </c>
      <c r="CY8" s="71">
        <v>44</v>
      </c>
      <c r="CZ8" s="71">
        <v>46.3</v>
      </c>
      <c r="DA8" s="71">
        <v>47.8</v>
      </c>
      <c r="DB8" s="71">
        <v>48.7</v>
      </c>
      <c r="DC8" s="71">
        <v>48.5</v>
      </c>
      <c r="DD8" s="71">
        <v>49.2</v>
      </c>
      <c r="DE8" s="71">
        <v>48.7</v>
      </c>
      <c r="DF8" s="71">
        <v>55</v>
      </c>
      <c r="DG8" s="71">
        <v>26.5</v>
      </c>
      <c r="DH8" s="71">
        <v>26.7</v>
      </c>
      <c r="DI8" s="71">
        <v>27.5</v>
      </c>
      <c r="DJ8" s="71">
        <v>29</v>
      </c>
      <c r="DK8" s="71">
        <v>30</v>
      </c>
      <c r="DL8" s="71">
        <v>26.2</v>
      </c>
      <c r="DM8" s="71">
        <v>26.3</v>
      </c>
      <c r="DN8" s="71">
        <v>27.5</v>
      </c>
      <c r="DO8" s="71">
        <v>27.4</v>
      </c>
      <c r="DP8" s="71">
        <v>27.8</v>
      </c>
      <c r="DQ8" s="71">
        <v>24.3</v>
      </c>
      <c r="DR8" s="70">
        <v>42.2</v>
      </c>
      <c r="DS8" s="70">
        <v>46.8</v>
      </c>
      <c r="DT8" s="70">
        <v>52</v>
      </c>
      <c r="DU8" s="70">
        <v>55</v>
      </c>
      <c r="DV8" s="70">
        <v>53.2</v>
      </c>
      <c r="DW8" s="70">
        <v>45.9</v>
      </c>
      <c r="DX8" s="70">
        <v>50.7</v>
      </c>
      <c r="DY8" s="70">
        <v>51.3</v>
      </c>
      <c r="DZ8" s="70">
        <v>51.2</v>
      </c>
      <c r="EA8" s="70">
        <v>52</v>
      </c>
      <c r="EB8" s="70">
        <v>51.6</v>
      </c>
      <c r="EC8" s="70">
        <v>49.5</v>
      </c>
      <c r="ED8" s="70">
        <v>58.6</v>
      </c>
      <c r="EE8" s="70">
        <v>66.7</v>
      </c>
      <c r="EF8" s="70">
        <v>73.400000000000006</v>
      </c>
      <c r="EG8" s="70">
        <v>62</v>
      </c>
      <c r="EH8" s="70">
        <v>56.6</v>
      </c>
      <c r="EI8" s="70">
        <v>62.6</v>
      </c>
      <c r="EJ8" s="70">
        <v>64.099999999999994</v>
      </c>
      <c r="EK8" s="70">
        <v>64.3</v>
      </c>
      <c r="EL8" s="70">
        <v>66</v>
      </c>
      <c r="EM8" s="70">
        <v>67.599999999999994</v>
      </c>
      <c r="EN8" s="71">
        <v>37894182</v>
      </c>
      <c r="EO8" s="71">
        <v>40200167</v>
      </c>
      <c r="EP8" s="71">
        <v>40565329</v>
      </c>
      <c r="EQ8" s="71">
        <v>42402470</v>
      </c>
      <c r="ER8" s="71">
        <v>48919668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