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2 公営企業経営室\03 エネルギー事業係\07_決算統計関係\03_経営比較分析表\01電気\08　分析欄チェック\H29\01_団体回答\01_法適用\028_兵庫県\"/>
    </mc:Choice>
  </mc:AlternateContent>
  <workbookProtection workbookAlgorithmName="SHA-512" workbookHashValue="oR/c5dSHqDSjRorANaxfQyNBOkqhZFeOXp8inkURpMDb81k78lxpSAR62kP6MONqaoxiVvGo9wgqZ+1ORCBQfQ==" workbookSaltValue="j6fBQIxtjmPQsOec/tq1ag==" workbookSpinCount="100000" lockStructure="1"/>
  <bookViews>
    <workbookView xWindow="0" yWindow="0" windowWidth="15360" windowHeight="7632"/>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K8" i="5"/>
  <c r="KB8" i="5"/>
  <c r="KE12" i="5" s="1"/>
  <c r="KA8" i="5"/>
  <c r="JR8" i="5"/>
  <c r="JQ8" i="5"/>
  <c r="JH8" i="5"/>
  <c r="JL12" i="5" s="1"/>
  <c r="JG8" i="5"/>
  <c r="IX8" i="5"/>
  <c r="IW8" i="5"/>
  <c r="IV8" i="5"/>
  <c r="IM8" i="5"/>
  <c r="IP12" i="5" s="1"/>
  <c r="IL8" i="5"/>
  <c r="IC8" i="5"/>
  <c r="IG12" i="5" s="1"/>
  <c r="IB8" i="5"/>
  <c r="HS8" i="5"/>
  <c r="HR8" i="5"/>
  <c r="HI8" i="5"/>
  <c r="HI12" i="5" s="1"/>
  <c r="HH8" i="5"/>
  <c r="GY8" i="5"/>
  <c r="HB12" i="5" s="1"/>
  <c r="GX8" i="5"/>
  <c r="GW8" i="5"/>
  <c r="GM8" i="5"/>
  <c r="GC8" i="5"/>
  <c r="FS8" i="5"/>
  <c r="FI8" i="5"/>
  <c r="EY8" i="5"/>
  <c r="EX8" i="5"/>
  <c r="EN8" i="5"/>
  <c r="ED8" i="5"/>
  <c r="DT8" i="5"/>
  <c r="DJ8" i="5"/>
  <c r="CZ8" i="5"/>
  <c r="CY8" i="5"/>
  <c r="CO8" i="5"/>
  <c r="CE8" i="5"/>
  <c r="BT8" i="5"/>
  <c r="BI8" i="5"/>
  <c r="AX8" i="5"/>
  <c r="AX6" i="5"/>
  <c r="AW6" i="5"/>
  <c r="AV6" i="5"/>
  <c r="F19" i="4" s="1"/>
  <c r="AU6" i="5"/>
  <c r="N16" i="4" s="1"/>
  <c r="AT6" i="5"/>
  <c r="AS6" i="5"/>
  <c r="AR6" i="5"/>
  <c r="H16" i="4" s="1"/>
  <c r="AQ6" i="5"/>
  <c r="F16" i="4" s="1"/>
  <c r="AP6" i="5"/>
  <c r="AO6" i="5"/>
  <c r="AN6" i="5"/>
  <c r="J15" i="4" s="1"/>
  <c r="AM6" i="5"/>
  <c r="H15" i="4" s="1"/>
  <c r="AL6" i="5"/>
  <c r="AK6" i="5"/>
  <c r="AJ6" i="5"/>
  <c r="L14" i="4" s="1"/>
  <c r="AI6" i="5"/>
  <c r="J14" i="4" s="1"/>
  <c r="AH6" i="5"/>
  <c r="AG6" i="5"/>
  <c r="AF6" i="5"/>
  <c r="N13" i="4" s="1"/>
  <c r="AE6" i="5"/>
  <c r="L13" i="4" s="1"/>
  <c r="AD6" i="5"/>
  <c r="AC6" i="5"/>
  <c r="AB6" i="5"/>
  <c r="F13" i="4" s="1"/>
  <c r="AA6" i="5"/>
  <c r="N12" i="4" s="1"/>
  <c r="Z6" i="5"/>
  <c r="Y6" i="5"/>
  <c r="X6" i="5"/>
  <c r="H12" i="4" s="1"/>
  <c r="W6" i="5"/>
  <c r="F12" i="4" s="1"/>
  <c r="V6" i="5"/>
  <c r="U6" i="5"/>
  <c r="T6" i="5"/>
  <c r="S6" i="5"/>
  <c r="R6" i="5"/>
  <c r="Q6" i="5"/>
  <c r="P6" i="5"/>
  <c r="N5" i="4" s="1"/>
  <c r="O6" i="5"/>
  <c r="J5" i="4" s="1"/>
  <c r="N6" i="5"/>
  <c r="M6" i="5"/>
  <c r="GN8" i="5" s="1"/>
  <c r="L6" i="5"/>
  <c r="N3" i="4" s="1"/>
  <c r="K6" i="5"/>
  <c r="J3" i="4" s="1"/>
  <c r="J6" i="5"/>
  <c r="I6" i="5"/>
  <c r="B3" i="4" s="1"/>
  <c r="H6" i="5"/>
  <c r="B1" i="4" s="1"/>
  <c r="G6" i="5"/>
  <c r="F6" i="5"/>
  <c r="E6" i="5"/>
  <c r="D6" i="5"/>
  <c r="C6" i="5"/>
  <c r="B6" i="5"/>
  <c r="D10" i="5" s="1"/>
  <c r="MK3" i="5"/>
  <c r="MA3" i="5"/>
  <c r="LQ3" i="5"/>
  <c r="LG3" i="5"/>
  <c r="KL3" i="5"/>
  <c r="KB3" i="5"/>
  <c r="JR3" i="5"/>
  <c r="JH3" i="5"/>
  <c r="IM3" i="5"/>
  <c r="IC3" i="5"/>
  <c r="HS3" i="5"/>
  <c r="HI3" i="5"/>
  <c r="GN3" i="5"/>
  <c r="GD3" i="5"/>
  <c r="FT3" i="5"/>
  <c r="FJ3" i="5"/>
  <c r="EO3" i="5"/>
  <c r="EE3" i="5"/>
  <c r="DU3" i="5"/>
  <c r="DK3" i="5"/>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L16" i="4"/>
  <c r="J16" i="4"/>
  <c r="N15" i="4"/>
  <c r="L15" i="4"/>
  <c r="F15" i="4"/>
  <c r="N14" i="4"/>
  <c r="H14" i="4"/>
  <c r="F14" i="4"/>
  <c r="J13" i="4"/>
  <c r="H13" i="4"/>
  <c r="L12" i="4"/>
  <c r="J12" i="4"/>
  <c r="F9" i="4"/>
  <c r="N7" i="4"/>
  <c r="B7" i="4"/>
  <c r="F5" i="4"/>
  <c r="B5" i="4"/>
  <c r="F3" i="4"/>
  <c r="MM16" i="5" l="1"/>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LS10" i="5"/>
  <c r="KD10" i="5"/>
  <c r="IO10" i="5"/>
  <c r="HA10" i="5"/>
  <c r="FL10" i="5"/>
  <c r="DW10" i="5"/>
  <c r="CH10" i="5"/>
  <c r="LI10" i="5"/>
  <c r="JT10" i="5"/>
  <c r="IE10" i="5"/>
  <c r="GP10" i="5"/>
  <c r="FB10" i="5"/>
  <c r="DM10" i="5"/>
  <c r="BW10" i="5"/>
  <c r="MM10" i="5"/>
  <c r="KY10" i="5"/>
  <c r="JJ10" i="5"/>
  <c r="HU10" i="5"/>
  <c r="GF10" i="5"/>
  <c r="EQ10" i="5"/>
  <c r="DC10" i="5"/>
  <c r="BL10" i="5"/>
  <c r="MC10" i="5"/>
  <c r="KN10" i="5"/>
  <c r="IZ10" i="5"/>
  <c r="HK10" i="5"/>
  <c r="FV10" i="5"/>
  <c r="EG10" i="5"/>
  <c r="CR10" i="5"/>
  <c r="BA10" i="5"/>
  <c r="J11" i="4"/>
  <c r="GP18" i="5"/>
  <c r="GO18" i="5"/>
  <c r="GR18" i="5"/>
  <c r="GN18" i="5"/>
  <c r="GQ18" i="5"/>
  <c r="GQ12" i="5"/>
  <c r="GP12" i="5"/>
  <c r="GO12" i="5"/>
  <c r="GR12" i="5"/>
  <c r="GN12" i="5"/>
  <c r="FJ8" i="5"/>
  <c r="GD8" i="5"/>
  <c r="JB18" i="5"/>
  <c r="IX18" i="5"/>
  <c r="JA18" i="5"/>
  <c r="IZ18" i="5"/>
  <c r="JB12" i="5"/>
  <c r="IX12" i="5"/>
  <c r="IY18" i="5"/>
  <c r="JA12" i="5"/>
  <c r="JT18" i="5"/>
  <c r="JS18" i="5"/>
  <c r="JV18" i="5"/>
  <c r="JR18" i="5"/>
  <c r="JT12" i="5"/>
  <c r="JU18" i="5"/>
  <c r="JS12" i="5"/>
  <c r="KP18" i="5"/>
  <c r="KL18" i="5"/>
  <c r="KO18" i="5"/>
  <c r="KM12" i="5"/>
  <c r="KN18" i="5"/>
  <c r="KP12" i="5"/>
  <c r="KL12" i="5"/>
  <c r="KM18" i="5"/>
  <c r="KO12" i="5"/>
  <c r="E10" i="5"/>
  <c r="HK12" i="5"/>
  <c r="IC12" i="5"/>
  <c r="JI12" i="5"/>
  <c r="JV12" i="5"/>
  <c r="GZ18" i="5"/>
  <c r="HC18" i="5"/>
  <c r="GY18" i="5"/>
  <c r="HB18" i="5"/>
  <c r="HA18" i="5"/>
  <c r="HV18" i="5"/>
  <c r="HU18" i="5"/>
  <c r="HT18" i="5"/>
  <c r="HV12" i="5"/>
  <c r="HW18" i="5"/>
  <c r="HS18" i="5"/>
  <c r="HU12" i="5"/>
  <c r="IN18" i="5"/>
  <c r="IQ18" i="5"/>
  <c r="IM18" i="5"/>
  <c r="IP18" i="5"/>
  <c r="IN12" i="5"/>
  <c r="IO18" i="5"/>
  <c r="IQ12" i="5"/>
  <c r="IM12" i="5"/>
  <c r="LI18" i="5"/>
  <c r="LK12" i="5"/>
  <c r="LG12" i="5"/>
  <c r="LH18" i="5"/>
  <c r="LJ12" i="5"/>
  <c r="LK18" i="5"/>
  <c r="LG18" i="5"/>
  <c r="LI12" i="5"/>
  <c r="LJ18" i="5"/>
  <c r="LH12" i="5"/>
  <c r="ME18" i="5"/>
  <c r="MA18" i="5"/>
  <c r="MC12" i="5"/>
  <c r="MD18" i="5"/>
  <c r="MB12" i="5"/>
  <c r="MC18" i="5"/>
  <c r="ME12" i="5"/>
  <c r="MA12" i="5"/>
  <c r="MB18" i="5"/>
  <c r="MD12" i="5"/>
  <c r="B10" i="5"/>
  <c r="F10" i="5"/>
  <c r="GY12" i="5"/>
  <c r="HC12" i="5"/>
  <c r="HS12" i="5"/>
  <c r="IF12" i="5"/>
  <c r="IY12" i="5"/>
  <c r="EZ8" i="5"/>
  <c r="FT8" i="5"/>
  <c r="JK18" i="5"/>
  <c r="JJ18" i="5"/>
  <c r="JI18" i="5"/>
  <c r="JK12" i="5"/>
  <c r="JL18" i="5"/>
  <c r="JH18" i="5"/>
  <c r="JJ12" i="5"/>
  <c r="KC18" i="5"/>
  <c r="KF18" i="5"/>
  <c r="KB18" i="5"/>
  <c r="KD12" i="5"/>
  <c r="KE18" i="5"/>
  <c r="KC12" i="5"/>
  <c r="KD18" i="5"/>
  <c r="KF12" i="5"/>
  <c r="KB12" i="5"/>
  <c r="C10" i="5"/>
  <c r="GZ12" i="5"/>
  <c r="HT12" i="5"/>
  <c r="IZ12" i="5"/>
  <c r="JR12" i="5"/>
  <c r="KN12" i="5"/>
  <c r="HM18" i="5"/>
  <c r="HI18" i="5"/>
  <c r="HL18" i="5"/>
  <c r="HK18" i="5"/>
  <c r="HM12" i="5"/>
  <c r="HJ18" i="5"/>
  <c r="HL12" i="5"/>
  <c r="IE18" i="5"/>
  <c r="ID18" i="5"/>
  <c r="IG18" i="5"/>
  <c r="IC18" i="5"/>
  <c r="IE12" i="5"/>
  <c r="IF18" i="5"/>
  <c r="ID12" i="5"/>
  <c r="KZ18"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HA12" i="5"/>
  <c r="HJ12" i="5"/>
  <c r="HW12" i="5"/>
  <c r="IO12" i="5"/>
  <c r="JH12" i="5"/>
  <c r="JU12" i="5"/>
  <c r="KX12" i="5"/>
  <c r="LH16" i="5" l="1"/>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B10" i="5"/>
  <c r="KM10" i="5"/>
  <c r="IY10" i="5"/>
  <c r="HJ10" i="5"/>
  <c r="FU10" i="5"/>
  <c r="EF10" i="5"/>
  <c r="CQ10" i="5"/>
  <c r="AZ10" i="5"/>
  <c r="LR10" i="5"/>
  <c r="KC10" i="5"/>
  <c r="IN10" i="5"/>
  <c r="GZ10" i="5"/>
  <c r="FK10" i="5"/>
  <c r="DV10" i="5"/>
  <c r="CG10" i="5"/>
  <c r="LH10" i="5"/>
  <c r="JS10" i="5"/>
  <c r="ID10" i="5"/>
  <c r="GO10" i="5"/>
  <c r="FA10" i="5"/>
  <c r="DL10" i="5"/>
  <c r="BV10" i="5"/>
  <c r="H11" i="4"/>
  <c r="ML10" i="5"/>
  <c r="KX10" i="5"/>
  <c r="JI10" i="5"/>
  <c r="HT10" i="5"/>
  <c r="GE10" i="5"/>
  <c r="EP10" i="5"/>
  <c r="DB10" i="5"/>
  <c r="BK10"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O10" i="5"/>
  <c r="LA10" i="5"/>
  <c r="JL10" i="5"/>
  <c r="HW10" i="5"/>
  <c r="GH10" i="5"/>
  <c r="ES10" i="5"/>
  <c r="DE10" i="5"/>
  <c r="BN10" i="5"/>
  <c r="ME10" i="5"/>
  <c r="KP10" i="5"/>
  <c r="JB10" i="5"/>
  <c r="HM10" i="5"/>
  <c r="FX10" i="5"/>
  <c r="EI10" i="5"/>
  <c r="CT10" i="5"/>
  <c r="BC10" i="5"/>
  <c r="N11" i="4"/>
  <c r="LU10" i="5"/>
  <c r="KF10" i="5"/>
  <c r="IQ10" i="5"/>
  <c r="HC10" i="5"/>
  <c r="FN10" i="5"/>
  <c r="DY10" i="5"/>
  <c r="CJ10" i="5"/>
  <c r="LK10" i="5"/>
  <c r="JV10" i="5"/>
  <c r="IG10" i="5"/>
  <c r="GR10" i="5"/>
  <c r="FD10" i="5"/>
  <c r="DO10" i="5"/>
  <c r="BY10" i="5"/>
  <c r="FK18" i="5"/>
  <c r="FN18" i="5"/>
  <c r="FJ18" i="5"/>
  <c r="FM18" i="5"/>
  <c r="FL18" i="5"/>
  <c r="FL12" i="5"/>
  <c r="FK12" i="5"/>
  <c r="FN12" i="5"/>
  <c r="FJ12" i="5"/>
  <c r="FM12" i="5"/>
  <c r="FX18" i="5"/>
  <c r="FT18" i="5"/>
  <c r="FW18" i="5"/>
  <c r="FV18" i="5"/>
  <c r="FU18" i="5"/>
  <c r="FU12" i="5"/>
  <c r="FX12" i="5"/>
  <c r="FT12" i="5"/>
  <c r="FW12" i="5"/>
  <c r="FV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MK10" i="5"/>
  <c r="KW10" i="5"/>
  <c r="JH10" i="5"/>
  <c r="HS10" i="5"/>
  <c r="GD10" i="5"/>
  <c r="EO10" i="5"/>
  <c r="DA10" i="5"/>
  <c r="BJ10" i="5"/>
  <c r="F11" i="4"/>
  <c r="MA10" i="5"/>
  <c r="KL10" i="5"/>
  <c r="IX10" i="5"/>
  <c r="HI10" i="5"/>
  <c r="FT10" i="5"/>
  <c r="EE10" i="5"/>
  <c r="CP10" i="5"/>
  <c r="AY10" i="5"/>
  <c r="LQ10" i="5"/>
  <c r="KB10" i="5"/>
  <c r="IM10" i="5"/>
  <c r="GY10" i="5"/>
  <c r="FJ10" i="5"/>
  <c r="DU10" i="5"/>
  <c r="CF10" i="5"/>
  <c r="LG10" i="5"/>
  <c r="JR10" i="5"/>
  <c r="IC10" i="5"/>
  <c r="GN10" i="5"/>
  <c r="EZ10" i="5"/>
  <c r="DK10" i="5"/>
  <c r="BU10" i="5"/>
  <c r="FB18" i="5"/>
  <c r="FA18" i="5"/>
  <c r="FD18" i="5"/>
  <c r="EZ18" i="5"/>
  <c r="FC18" i="5"/>
  <c r="FC12" i="5"/>
  <c r="FB12" i="5"/>
  <c r="FA12" i="5"/>
  <c r="FD12" i="5"/>
  <c r="EZ12"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LJ10" i="5"/>
  <c r="JU10" i="5"/>
  <c r="IF10" i="5"/>
  <c r="GQ10" i="5"/>
  <c r="FC10" i="5"/>
  <c r="DN10" i="5"/>
  <c r="BX10" i="5"/>
  <c r="MN10" i="5"/>
  <c r="KZ10" i="5"/>
  <c r="JK10" i="5"/>
  <c r="HV10" i="5"/>
  <c r="GG10" i="5"/>
  <c r="ER10" i="5"/>
  <c r="DD10" i="5"/>
  <c r="BM10" i="5"/>
  <c r="MD10" i="5"/>
  <c r="KO10" i="5"/>
  <c r="JA10" i="5"/>
  <c r="HL10" i="5"/>
  <c r="FW10" i="5"/>
  <c r="EH10" i="5"/>
  <c r="CS10" i="5"/>
  <c r="BB10" i="5"/>
  <c r="L11" i="4"/>
  <c r="LT10" i="5"/>
  <c r="KE10" i="5"/>
  <c r="IP10" i="5"/>
  <c r="HB10" i="5"/>
  <c r="FM10" i="5"/>
  <c r="DX10" i="5"/>
  <c r="CI10" i="5"/>
  <c r="GG18" i="5"/>
  <c r="GF18" i="5"/>
  <c r="GE18" i="5"/>
  <c r="GH18" i="5"/>
  <c r="GD18" i="5"/>
  <c r="GH12" i="5"/>
  <c r="GD12" i="5"/>
  <c r="GG12" i="5"/>
  <c r="GF12" i="5"/>
  <c r="GE12" i="5"/>
</calcChain>
</file>

<file path=xl/sharedStrings.xml><?xml version="1.0" encoding="utf-8"?>
<sst xmlns="http://schemas.openxmlformats.org/spreadsheetml/2006/main" count="937" uniqueCount="298">
  <si>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</si>
  <si>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</si>
  <si>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</si>
  <si>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</si>
  <si>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</si>
  <si>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</si>
  <si>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</si>
  <si>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</si>
  <si>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経営状況の変化に柔軟に対応するため、未処分利益剰余金に整理し、剰余金処分を行わない。
平成29年度未処分利益剰余金：　1,461,269　千円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</si>
  <si>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</si>
  <si>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</si>
  <si>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</si>
  <si>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</si>
  <si>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</si>
  <si>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</si>
  <si>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</si>
  <si>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</si>
  <si>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</si>
  <si>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</si>
  <si>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</si>
  <si>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</si>
  <si>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</si>
  <si>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</si>
  <si>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</si>
  <si>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</si>
  <si>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</si>
  <si>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</si>
  <si>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</si>
  <si>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</si>
  <si>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</si>
  <si>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</si>
  <si>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</si>
  <si>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</si>
  <si>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</si>
  <si>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</si>
  <si>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有形固定資産減価償却率、FIT収入割合については、平成29年度の団体数を基に平均値を算出しています。</t>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</si>
  <si>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</si>
  <si>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</si>
  <si>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</si>
  <si>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</si>
  <si>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</si>
  <si>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</si>
  <si>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</si>
  <si>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</si>
  <si>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</si>
  <si>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</si>
  <si>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</si>
  <si>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</si>
  <si>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</si>
  <si>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</si>
  <si>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</si>
  <si>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</si>
  <si>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</si>
  <si>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</si>
  <si>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</si>
  <si>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</si>
  <si>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</si>
  <si>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</si>
  <si>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</si>
  <si>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</si>
  <si>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</si>
  <si>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</si>
  <si>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</si>
  <si>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</si>
  <si>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</si>
  <si>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</si>
  <si>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</si>
  <si>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</si>
  <si>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</si>
  <si>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</si>
  <si>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</si>
  <si>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</si>
  <si>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</si>
  <si>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</si>
  <si>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</si>
  <si>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</si>
  <si>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</si>
  <si>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</si>
  <si>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</si>
  <si>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</si>
  <si>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</si>
  <si>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</si>
  <si>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</si>
  <si>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</si>
  <si>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</si>
  <si>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</si>
  <si>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</si>
  <si>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</si>
  <si>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</si>
  <si>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</si>
  <si>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</si>
  <si>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</si>
  <si>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</si>
  <si>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</si>
  <si>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</si>
  <si>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</si>
  <si>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</si>
  <si>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</si>
  <si>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</si>
  <si>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</si>
  <si>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</si>
  <si>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</si>
  <si>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</si>
  <si>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</si>
  <si>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</si>
  <si>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</si>
  <si>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</si>
  <si>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</si>
  <si>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</si>
  <si>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</si>
  <si>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</si>
  <si>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</si>
  <si>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</si>
  <si>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</si>
  <si>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</si>
  <si>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</si>
  <si>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</si>
  <si>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280003</t>
  </si>
  <si>
    <t>46</t>
  </si>
  <si>
    <t>04</t>
  </si>
  <si>
    <t>0</t>
  </si>
  <si>
    <t>000</t>
  </si>
  <si>
    <t>兵庫県</t>
  </si>
  <si>
    <t>法適用</t>
  </si>
  <si>
    <t>電気事業</t>
  </si>
  <si>
    <t>自治体職員</t>
  </si>
  <si>
    <t>-</t>
  </si>
  <si>
    <t>平成45年11月30日　網干浜太陽光発電所</t>
  </si>
  <si>
    <t>無</t>
  </si>
  <si>
    <t>関西電力株式会社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</si>
  <si>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</si>
  <si>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</si>
  <si>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</si>
  <si>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</si>
  <si>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</si>
  <si>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</si>
  <si>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</si>
  <si>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</si>
  <si>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</si>
  <si>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</si>
  <si>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</si>
  <si>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</si>
  <si>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</si>
  <si>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</si>
  <si>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</si>
  <si>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</si>
  <si>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</si>
  <si>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</si>
  <si>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</si>
  <si>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</si>
  <si>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</si>
  <si>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</si>
  <si>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</si>
  <si>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</si>
  <si>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</si>
  <si>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</si>
  <si>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</si>
  <si>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</si>
  <si>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</si>
  <si>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</si>
  <si>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</si>
  <si>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</si>
  <si>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</si>
  <si>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</si>
  <si>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</si>
  <si>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</si>
  <si>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</si>
  <si>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</si>
  <si>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</si>
  <si>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</si>
  <si>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</si>
  <si>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</si>
  <si>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</si>
  <si>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</si>
  <si>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</si>
  <si>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</si>
  <si>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</si>
  <si>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</si>
  <si>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</si>
  <si>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</si>
  <si>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</si>
  <si>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</si>
  <si>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</si>
  <si>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</si>
  <si>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</si>
  <si>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</si>
  <si>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</si>
  <si>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</si>
  <si>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</si>
  <si>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</si>
  <si>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</si>
  <si>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</si>
  <si>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</si>
  <si>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</si>
  <si>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</si>
  <si>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</si>
  <si>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</si>
  <si>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</si>
  <si>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</si>
  <si>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</si>
  <si>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</si>
  <si>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</si>
  <si>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</si>
  <si>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</si>
  <si>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</si>
  <si>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</si>
  <si>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</si>
  <si>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</si>
  <si>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</si>
  <si>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</si>
  <si>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</si>
  <si>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</si>
  <si>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</si>
  <si>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</si>
  <si>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</si>
  <si>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</si>
  <si>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</si>
  <si>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</si>
  <si>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</si>
  <si>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</si>
  <si>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</si>
  <si>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</si>
  <si>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</si>
  <si>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</si>
  <si>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</si>
  <si>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</si>
  <si>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</si>
  <si>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</si>
  <si>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</si>
  <si>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</si>
  <si>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</si>
  <si>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</si>
  <si>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</si>
  <si>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</si>
  <si>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</si>
  <si>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</si>
  <si>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</si>
  <si>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</si>
  <si>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</si>
  <si>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</si>
  <si>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</si>
  <si>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</si>
  <si>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</si>
  <si>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</si>
  <si>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</si>
  <si>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</si>
  <si>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</si>
  <si>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</si>
  <si>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</si>
  <si>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</si>
  <si>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</si>
  <si>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</si>
  <si>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</si>
  <si>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</si>
  <si>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</si>
  <si>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</si>
  <si>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</si>
  <si>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</si>
  <si>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</si>
  <si>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</si>
  <si>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</si>
  <si>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</si>
  <si>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</si>
  <si>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</si>
  <si>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</si>
  <si>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</si>
  <si>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</si>
  <si>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</si>
  <si>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</si>
  <si>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</si>
  <si>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</si>
  <si>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</si>
  <si>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</si>
  <si>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</si>
  <si>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</si>
  <si>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</si>
  <si>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</si>
  <si>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</si>
  <si>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</si>
  <si>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</si>
  <si>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</si>
  <si>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</si>
  <si>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</si>
  <si>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</si>
  <si>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</si>
  <si>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</si>
  <si>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</si>
  <si>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</si>
  <si>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</si>
  <si>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</si>
  <si>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</si>
  <si>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</si>
  <si>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</si>
  <si>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</si>
  <si>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</si>
  <si>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・平成25年11月の網干浜太陽光発電所の供用を皮切りに、平成28年２月には計画の12箇所すべての発電施設が竣工した。　
・平成27年度までは、施設の整備に係る過渡期であったため企業債収入や建設等に係る年度末の未払金残高等により、流動比率が大きく変動していたが、H28年度以降は、100%以上を確保しており、今後も同様に推移する見込みである。　　　　　　　　　　　　　　　　　　　　　　　　　 　　　　　　
・平成28年度以降は、太陽光発電施設の本格的稼働に伴い、維持管理費や減価償却費等の営業費用が増加したことにより、H27年度対比供給原価が増加したものの、安定した売電収入を確保したことにより営業収益が増加したことなどから、経常収支比率、営業収支比率、流動比率はいずれも100％を超えており、また、EBITDAも増額傾向にあるなど収益性を確保している。　</t>
    <rPh sb="72" eb="74">
      <t>シセツ</t>
    </rPh>
    <rPh sb="75" eb="77">
      <t>セイビ</t>
    </rPh>
    <rPh sb="78" eb="79">
      <t>カカ</t>
    </rPh>
    <rPh sb="80" eb="83">
      <t>カトキ</t>
    </rPh>
    <rPh sb="89" eb="92">
      <t>キギョウサイ</t>
    </rPh>
    <rPh sb="92" eb="94">
      <t>シュウニュウ</t>
    </rPh>
    <rPh sb="95" eb="97">
      <t>ケンセツ</t>
    </rPh>
    <rPh sb="97" eb="98">
      <t>トウ</t>
    </rPh>
    <rPh sb="99" eb="100">
      <t>カカ</t>
    </rPh>
    <rPh sb="101" eb="104">
      <t>ネンドマツ</t>
    </rPh>
    <rPh sb="105" eb="107">
      <t>ミハラ</t>
    </rPh>
    <rPh sb="107" eb="108">
      <t>キン</t>
    </rPh>
    <rPh sb="108" eb="110">
      <t>ザンダカ</t>
    </rPh>
    <rPh sb="110" eb="111">
      <t>トウ</t>
    </rPh>
    <rPh sb="115" eb="117">
      <t>リュウドウ</t>
    </rPh>
    <rPh sb="117" eb="119">
      <t>ヒリツ</t>
    </rPh>
    <rPh sb="120" eb="121">
      <t>オオ</t>
    </rPh>
    <rPh sb="123" eb="125">
      <t>ヘンドウ</t>
    </rPh>
    <rPh sb="134" eb="136">
      <t>ネンド</t>
    </rPh>
    <rPh sb="136" eb="138">
      <t>イコウ</t>
    </rPh>
    <rPh sb="144" eb="146">
      <t>イジョウ</t>
    </rPh>
    <rPh sb="147" eb="149">
      <t>カクホ</t>
    </rPh>
    <rPh sb="157" eb="159">
      <t>ドウヨウ</t>
    </rPh>
    <rPh sb="160" eb="162">
      <t>スイイ</t>
    </rPh>
    <rPh sb="238" eb="240">
      <t>イコウ</t>
    </rPh>
    <rPh sb="245" eb="247">
      <t>ハツデン</t>
    </rPh>
    <rPh sb="290" eb="292">
      <t>ネンド</t>
    </rPh>
    <rPh sb="292" eb="294">
      <t>タイヒ</t>
    </rPh>
    <rPh sb="294" eb="296">
      <t>キョウキュウ</t>
    </rPh>
    <rPh sb="296" eb="298">
      <t>ゲンカ</t>
    </rPh>
    <rPh sb="299" eb="301">
      <t>ゾウカ</t>
    </rPh>
    <rPh sb="385" eb="387">
      <t>ゾウガク</t>
    </rPh>
    <rPh sb="387" eb="389">
      <t>ケイコウ</t>
    </rPh>
    <phoneticPr fontId="9"/>
  </si>
  <si>
    <r>
      <t xml:space="preserve">・設備利用率は、資源エネルギー庁の「長期エネルギー需給見通し小委員会に対する発電コスト等の検証に関する報告」(平成27年５月)で設定されている設備利用率(14%)並の数値であるとともに、年間総発電量は38,194千kW/hと計画の33,059千kW/hを上回った。なお、発電電力量は、メーカーが保証している年約0.4％の劣化率や地域別の日射量から見込んでいるが、メーカー保証以上にパネルの発電効率の劣化が進んだ場合は、メーカーがパネル増設等により補償することとしている。
・現在のところ修繕費比率は0～0.6%の範囲で推移している。今後、機器のメンテナンスや故障対応、除草対応等の維持管理費が見込まれるが、売電収入の範囲内で対応する計画である。
・企業債残高対料金収入比率は、施設の稼働開始以降、低下傾向にある。今後も、適切な維持管理を行い、安定した売電収入を確保することによって、企業債はH31年度に全額償還する計画となっている。
・有形固定資産減価償却率は、平成27年度に全施設の整備が完了したことに伴う減価償却費の増加により上昇した。なお、当該事業については、FITの適用期間(設備稼働開始後20年間)を事業期間と計画しており、適時適切に必要なメンテナンスを行うことで事業期間中の施設能力を維持していく計画である。
・全量FIT(再生エネルギー固定価格買取制度)に則った20年間の固定価格による売電であることから、FITの収入割合は100%と安定している。
</t>
    </r>
    <r>
      <rPr>
        <sz val="20"/>
        <color rgb="FFFF0000"/>
        <rFont val="ＭＳ ゴシック"/>
        <family val="3"/>
        <charset val="128"/>
      </rPr>
      <t/>
    </r>
    <rPh sb="71" eb="73">
      <t>セツビ</t>
    </rPh>
    <rPh sb="73" eb="76">
      <t>リヨウリツ</t>
    </rPh>
    <rPh sb="81" eb="82">
      <t>ナミ</t>
    </rPh>
    <rPh sb="83" eb="85">
      <t>スウチ</t>
    </rPh>
    <rPh sb="93" eb="95">
      <t>ネンカン</t>
    </rPh>
    <rPh sb="95" eb="96">
      <t>ソウ</t>
    </rPh>
    <rPh sb="96" eb="99">
      <t>ハツデンリョウ</t>
    </rPh>
    <rPh sb="106" eb="107">
      <t>セン</t>
    </rPh>
    <rPh sb="112" eb="114">
      <t>ケイカク</t>
    </rPh>
    <rPh sb="121" eb="122">
      <t>セン</t>
    </rPh>
    <rPh sb="127" eb="129">
      <t>ウワマワ</t>
    </rPh>
    <rPh sb="147" eb="149">
      <t>ホショウ</t>
    </rPh>
    <rPh sb="153" eb="154">
      <t>ネン</t>
    </rPh>
    <rPh sb="154" eb="155">
      <t>ヤク</t>
    </rPh>
    <rPh sb="160" eb="162">
      <t>レッカ</t>
    </rPh>
    <rPh sb="162" eb="163">
      <t>リツ</t>
    </rPh>
    <rPh sb="164" eb="167">
      <t>チイキベツ</t>
    </rPh>
    <rPh sb="168" eb="171">
      <t>ニッシャリョウ</t>
    </rPh>
    <rPh sb="173" eb="175">
      <t>ミコ</t>
    </rPh>
    <rPh sb="185" eb="187">
      <t>ホショウ</t>
    </rPh>
    <rPh sb="187" eb="189">
      <t>イジョウ</t>
    </rPh>
    <rPh sb="202" eb="203">
      <t>スス</t>
    </rPh>
    <rPh sb="205" eb="207">
      <t>バアイ</t>
    </rPh>
    <rPh sb="217" eb="219">
      <t>ゾウセツ</t>
    </rPh>
    <rPh sb="219" eb="220">
      <t>トウ</t>
    </rPh>
    <rPh sb="223" eb="225">
      <t>ホショウ</t>
    </rPh>
    <rPh sb="264" eb="266">
      <t>ゲンザイ</t>
    </rPh>
    <rPh sb="270" eb="273">
      <t>シュウゼンヒ</t>
    </rPh>
    <rPh sb="273" eb="275">
      <t>ヒリツ</t>
    </rPh>
    <rPh sb="283" eb="285">
      <t>ハンイ</t>
    </rPh>
    <rPh sb="286" eb="288">
      <t>スイイ</t>
    </rPh>
    <rPh sb="296" eb="298">
      <t>キキ</t>
    </rPh>
    <rPh sb="323" eb="325">
      <t>ミコ</t>
    </rPh>
    <rPh sb="343" eb="345">
      <t>ケイカク</t>
    </rPh>
    <rPh sb="352" eb="355">
      <t>キギョウサイ</t>
    </rPh>
    <rPh sb="355" eb="357">
      <t>ザンダカ</t>
    </rPh>
    <rPh sb="357" eb="358">
      <t>タイ</t>
    </rPh>
    <rPh sb="358" eb="360">
      <t>リョウキン</t>
    </rPh>
    <rPh sb="360" eb="362">
      <t>シュウニュウ</t>
    </rPh>
    <rPh sb="362" eb="364">
      <t>ヒリツ</t>
    </rPh>
    <rPh sb="366" eb="368">
      <t>シセツ</t>
    </rPh>
    <rPh sb="369" eb="371">
      <t>カドウ</t>
    </rPh>
    <rPh sb="371" eb="373">
      <t>カイシ</t>
    </rPh>
    <rPh sb="373" eb="375">
      <t>イコウ</t>
    </rPh>
    <rPh sb="376" eb="378">
      <t>テイカ</t>
    </rPh>
    <rPh sb="378" eb="380">
      <t>ケイコウ</t>
    </rPh>
    <rPh sb="384" eb="386">
      <t>コンゴ</t>
    </rPh>
    <rPh sb="388" eb="390">
      <t>テキセツ</t>
    </rPh>
    <rPh sb="391" eb="393">
      <t>イジ</t>
    </rPh>
    <rPh sb="393" eb="395">
      <t>カンリ</t>
    </rPh>
    <rPh sb="396" eb="397">
      <t>オコナ</t>
    </rPh>
    <rPh sb="399" eb="401">
      <t>アンテイ</t>
    </rPh>
    <rPh sb="403" eb="405">
      <t>バイデン</t>
    </rPh>
    <rPh sb="405" eb="407">
      <t>シュウニュウ</t>
    </rPh>
    <rPh sb="408" eb="410">
      <t>カクホ</t>
    </rPh>
    <rPh sb="419" eb="422">
      <t>キギョウサイ</t>
    </rPh>
    <rPh sb="426" eb="428">
      <t>ネンド</t>
    </rPh>
    <rPh sb="429" eb="431">
      <t>ゼンガク</t>
    </rPh>
    <rPh sb="431" eb="433">
      <t>ショウカン</t>
    </rPh>
    <rPh sb="435" eb="437">
      <t>ケイカク</t>
    </rPh>
    <rPh sb="447" eb="449">
      <t>ユウケイ</t>
    </rPh>
    <rPh sb="453" eb="455">
      <t>ゲンカ</t>
    </rPh>
    <rPh sb="455" eb="457">
      <t>ショウキャク</t>
    </rPh>
    <rPh sb="457" eb="458">
      <t>リツ</t>
    </rPh>
    <rPh sb="460" eb="462">
      <t>ヘイセイ</t>
    </rPh>
    <rPh sb="464" eb="466">
      <t>ネンド</t>
    </rPh>
    <rPh sb="467" eb="470">
      <t>ゼンシセツ</t>
    </rPh>
    <rPh sb="471" eb="473">
      <t>セイビ</t>
    </rPh>
    <rPh sb="474" eb="476">
      <t>カンリョウ</t>
    </rPh>
    <rPh sb="481" eb="482">
      <t>トモナ</t>
    </rPh>
    <rPh sb="483" eb="485">
      <t>ゲンカ</t>
    </rPh>
    <rPh sb="485" eb="487">
      <t>ショウキャク</t>
    </rPh>
    <rPh sb="489" eb="491">
      <t>ゾウカ</t>
    </rPh>
    <rPh sb="494" eb="496">
      <t>ジョウショウ</t>
    </rPh>
    <rPh sb="539" eb="541">
      <t>ケイカク</t>
    </rPh>
    <rPh sb="546" eb="548">
      <t>テキジ</t>
    </rPh>
    <rPh sb="548" eb="550">
      <t>テキセツ</t>
    </rPh>
    <rPh sb="551" eb="553">
      <t>ヒツヨウ</t>
    </rPh>
    <rPh sb="561" eb="562">
      <t>オコナ</t>
    </rPh>
    <rPh sb="566" eb="568">
      <t>ジギョウ</t>
    </rPh>
    <rPh sb="568" eb="571">
      <t>キカンチュウ</t>
    </rPh>
    <rPh sb="572" eb="574">
      <t>シセツ</t>
    </rPh>
    <rPh sb="574" eb="576">
      <t>ノウリョク</t>
    </rPh>
    <rPh sb="577" eb="579">
      <t>イジ</t>
    </rPh>
    <rPh sb="583" eb="585">
      <t>ケイカク</t>
    </rPh>
    <rPh sb="620" eb="622">
      <t>ネンカン</t>
    </rPh>
    <rPh sb="623" eb="625">
      <t>コテイ</t>
    </rPh>
    <rPh sb="625" eb="627">
      <t>カカク</t>
    </rPh>
    <phoneticPr fontId="9"/>
  </si>
  <si>
    <t>・事業開始年度の平成25年度から、営業収支比率は100%を超えており、収益性を確保している。
・すべての発電所が年間を通して稼働している平成28年度以降は、安定した売電収入が計上されており、今後も同様に推移することが見込まれる。　　　　　　　　　　　　　　　　　　　　　　　　　
・「新・企業庁経営ビジョン」(2014～2023年度)及び「企業庁総合経営計画」(2019～2023年度、現在策定中)に基づき、効率的な維持管理を行い、引き続き健全経営に努めていく。</t>
    <rPh sb="100" eb="102">
      <t>イコウ</t>
    </rPh>
    <rPh sb="113" eb="115">
      <t>ケイジョウ</t>
    </rPh>
    <rPh sb="121" eb="123">
      <t>コンゴ</t>
    </rPh>
    <rPh sb="124" eb="126">
      <t>ドウヨウ</t>
    </rPh>
    <rPh sb="127" eb="129">
      <t>スイイ</t>
    </rPh>
    <rPh sb="195" eb="196">
      <t>シン</t>
    </rPh>
    <rPh sb="197" eb="200">
      <t>キギョウチョウ</t>
    </rPh>
    <rPh sb="200" eb="202">
      <t>ケイエイ</t>
    </rPh>
    <rPh sb="217" eb="219">
      <t>ネンド</t>
    </rPh>
    <rPh sb="220" eb="221">
      <t>オヨ</t>
    </rPh>
    <rPh sb="223" eb="226">
      <t>キギョウチョウ</t>
    </rPh>
    <rPh sb="226" eb="228">
      <t>ソウゴウ</t>
    </rPh>
    <rPh sb="228" eb="230">
      <t>ケイエイ</t>
    </rPh>
    <rPh sb="230" eb="232">
      <t>ケイカク</t>
    </rPh>
    <rPh sb="243" eb="245">
      <t>ネンド</t>
    </rPh>
    <rPh sb="246" eb="248">
      <t>ゲンザイ</t>
    </rPh>
    <rPh sb="248" eb="251">
      <t>サクテイチュウ</t>
    </rPh>
    <rPh sb="253" eb="254">
      <t>モト</t>
    </rPh>
    <rPh sb="269" eb="270">
      <t>ヒ</t>
    </rPh>
    <rPh sb="271" eb="272">
      <t>ツヅ</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</si>
</sst>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7">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20"/>
      <color theme="1"/>
      <name val="ＭＳ ゴシック"/>
      <family val="3"/>
      <charset val="128"/>
    </font>
    <font>
      <sz val="20"/>
      <name val="ＭＳ ゴシック"/>
      <family val="3"/>
      <charset val="128"/>
    </font>
    <font>
      <sz val="20"/>
      <color rgb="FFFF0000"/>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2" xfId="2" applyFont="1" applyBorder="1">
      <alignment vertical="center"/>
    </xf>
    <xf numFmtId="0" fontId="3"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47" xfId="2" applyFont="1" applyBorder="1">
      <alignment vertical="center"/>
    </xf>
    <xf numFmtId="0" fontId="10" fillId="0" borderId="48" xfId="2" applyFont="1" applyBorder="1">
      <alignment vertical="center"/>
    </xf>
    <xf numFmtId="0" fontId="3"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3"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3" fillId="0" borderId="52" xfId="2" applyFont="1" applyBorder="1">
      <alignment vertical="center"/>
    </xf>
    <xf numFmtId="0" fontId="22" fillId="0" borderId="0" xfId="2" applyFont="1" applyBorder="1">
      <alignment vertical="center"/>
    </xf>
    <xf numFmtId="0" fontId="3" fillId="0" borderId="53" xfId="2" applyFont="1" applyBorder="1">
      <alignment vertical="center"/>
    </xf>
    <xf numFmtId="0" fontId="3" fillId="0" borderId="54" xfId="2" applyFont="1" applyBorder="1">
      <alignment vertical="center"/>
    </xf>
    <xf numFmtId="0" fontId="3" fillId="0" borderId="55" xfId="2" applyFont="1" applyBorder="1">
      <alignment vertical="center"/>
    </xf>
    <xf numFmtId="0" fontId="3" fillId="0" borderId="56" xfId="2" applyFont="1" applyBorder="1">
      <alignment vertical="center"/>
    </xf>
    <xf numFmtId="0" fontId="23"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4"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7" xfId="0" applyFont="1" applyFill="1" applyBorder="1">
      <alignment vertical="center"/>
    </xf>
    <xf numFmtId="0" fontId="3" fillId="3" borderId="58" xfId="0" applyFont="1" applyFill="1" applyBorder="1">
      <alignment vertical="center"/>
    </xf>
    <xf numFmtId="0" fontId="3" fillId="3" borderId="45"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60" xfId="0" applyFont="1" applyFill="1" applyBorder="1" applyAlignment="1">
      <alignment vertical="center"/>
    </xf>
    <xf numFmtId="0" fontId="3" fillId="3" borderId="60"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1" xfId="0" applyNumberFormat="1" applyFont="1" applyBorder="1" applyAlignment="1">
      <alignment horizontal="center" vertical="center" shrinkToFit="1"/>
    </xf>
    <xf numFmtId="40" fontId="3" fillId="0" borderId="61" xfId="0" applyNumberFormat="1" applyFont="1" applyBorder="1" applyAlignment="1">
      <alignment vertical="center" shrinkToFit="1"/>
    </xf>
    <xf numFmtId="176" fontId="3" fillId="0" borderId="61" xfId="0" applyNumberFormat="1" applyFont="1" applyBorder="1" applyAlignment="1">
      <alignment horizontal="center" vertical="center" shrinkToFit="1"/>
    </xf>
    <xf numFmtId="177" fontId="3"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35" fillId="0" borderId="16" xfId="2" applyFont="1" applyFill="1" applyBorder="1" applyAlignment="1" applyProtection="1">
      <alignment horizontal="left" vertical="top" wrapText="1"/>
      <protection locked="0"/>
    </xf>
    <xf numFmtId="0" fontId="35" fillId="0" borderId="0" xfId="2" applyFont="1" applyFill="1" applyBorder="1" applyAlignment="1" applyProtection="1">
      <alignment horizontal="left" vertical="top" wrapText="1"/>
      <protection locked="0"/>
    </xf>
    <xf numFmtId="0" fontId="35" fillId="0" borderId="17" xfId="2" applyFont="1" applyFill="1" applyBorder="1" applyAlignment="1" applyProtection="1">
      <alignment horizontal="left" vertical="top" wrapText="1"/>
      <protection locked="0"/>
    </xf>
    <xf numFmtId="0" fontId="35" fillId="0" borderId="44" xfId="2" applyFont="1" applyFill="1" applyBorder="1" applyAlignment="1" applyProtection="1">
      <alignment horizontal="left" vertical="top" wrapText="1"/>
      <protection locked="0"/>
    </xf>
    <xf numFmtId="0" fontId="35" fillId="0" borderId="45" xfId="2" applyFont="1" applyFill="1" applyBorder="1" applyAlignment="1" applyProtection="1">
      <alignment horizontal="left" vertical="top" wrapText="1"/>
      <protection locked="0"/>
    </xf>
    <xf numFmtId="0" fontId="35" fillId="0" borderId="46" xfId="2" applyFont="1" applyFill="1" applyBorder="1" applyAlignment="1" applyProtection="1">
      <alignment horizontal="left" vertical="top" wrapText="1"/>
      <protection locked="0"/>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35" fillId="0" borderId="16" xfId="2" applyFont="1" applyBorder="1" applyAlignment="1" applyProtection="1">
      <alignment horizontal="left" vertical="top" wrapText="1"/>
      <protection locked="0"/>
    </xf>
    <xf numFmtId="0" fontId="35" fillId="0" borderId="0" xfId="2" applyFont="1" applyBorder="1" applyAlignment="1" applyProtection="1">
      <alignment horizontal="left" vertical="top" wrapText="1"/>
      <protection locked="0"/>
    </xf>
    <xf numFmtId="0" fontId="35" fillId="0" borderId="17" xfId="2" applyFont="1" applyBorder="1" applyAlignment="1" applyProtection="1">
      <alignment horizontal="left" vertical="top" wrapText="1"/>
      <protection locked="0"/>
    </xf>
    <xf numFmtId="0" fontId="35" fillId="0" borderId="36" xfId="2" applyFont="1" applyBorder="1" applyAlignment="1" applyProtection="1">
      <alignment horizontal="left" vertical="top" wrapText="1"/>
      <protection locked="0"/>
    </xf>
    <xf numFmtId="0" fontId="35" fillId="0" borderId="37" xfId="2" applyFont="1" applyBorder="1" applyAlignment="1" applyProtection="1">
      <alignment horizontal="left" vertical="top" wrapText="1"/>
      <protection locked="0"/>
    </xf>
    <xf numFmtId="0" fontId="35"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34" fillId="0" borderId="13" xfId="2" applyNumberFormat="1" applyFont="1" applyFill="1" applyBorder="1" applyAlignment="1" applyProtection="1">
      <alignment horizontal="left" vertical="top" wrapText="1"/>
      <protection locked="0"/>
    </xf>
    <xf numFmtId="0" fontId="34" fillId="0" borderId="14" xfId="2" applyNumberFormat="1" applyFont="1" applyFill="1" applyBorder="1" applyAlignment="1" applyProtection="1">
      <alignment horizontal="left" vertical="top" wrapText="1"/>
      <protection locked="0"/>
    </xf>
    <xf numFmtId="0" fontId="34" fillId="0" borderId="15" xfId="2" applyNumberFormat="1" applyFont="1" applyFill="1" applyBorder="1" applyAlignment="1" applyProtection="1">
      <alignment horizontal="left" vertical="top" wrapText="1"/>
      <protection locked="0"/>
    </xf>
    <xf numFmtId="0" fontId="34" fillId="0" borderId="16" xfId="2" applyNumberFormat="1" applyFont="1" applyFill="1" applyBorder="1" applyAlignment="1" applyProtection="1">
      <alignment horizontal="left" vertical="top" wrapText="1"/>
      <protection locked="0"/>
    </xf>
    <xf numFmtId="0" fontId="34" fillId="0" borderId="0" xfId="2" applyNumberFormat="1" applyFont="1" applyFill="1" applyBorder="1" applyAlignment="1" applyProtection="1">
      <alignment horizontal="left" vertical="top" wrapText="1"/>
      <protection locked="0"/>
    </xf>
    <xf numFmtId="0" fontId="34" fillId="0" borderId="17" xfId="2" applyNumberFormat="1" applyFont="1" applyFill="1" applyBorder="1" applyAlignment="1" applyProtection="1">
      <alignment horizontal="left" vertical="top" wrapText="1"/>
      <protection locked="0"/>
    </xf>
    <xf numFmtId="0" fontId="34" fillId="0" borderId="36" xfId="2" applyNumberFormat="1" applyFont="1" applyFill="1" applyBorder="1" applyAlignment="1" applyProtection="1">
      <alignment horizontal="left" vertical="top" wrapText="1"/>
      <protection locked="0"/>
    </xf>
    <xf numFmtId="0" fontId="34" fillId="0" borderId="37" xfId="2" applyNumberFormat="1" applyFont="1" applyFill="1" applyBorder="1" applyAlignment="1" applyProtection="1">
      <alignment horizontal="left" vertical="top" wrapText="1"/>
      <protection locked="0"/>
    </xf>
    <xf numFmtId="0" fontId="34"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136.1</c:v>
                </c:pt>
                <c:pt idx="1">
                  <c:v>114.4</c:v>
                </c:pt>
                <c:pt idx="2">
                  <c:v>145.6</c:v>
                </c:pt>
                <c:pt idx="3">
                  <c:v>129.19999999999999</c:v>
                </c:pt>
                <c:pt idx="4">
                  <c:v>130.5</c:v>
                </c:pt>
              </c:numCache>
            </c:numRef>
          </c:val>
          <c:extLst xmlns:c16r2="http://schemas.microsoft.com/office/drawing/2015/06/chart">
            <c:ext xmlns:c16="http://schemas.microsoft.com/office/drawing/2014/chart" uri="{C3380CC4-5D6E-409C-BE32-E72D297353CC}">
              <c16:uniqueId val="{00000000-0DA0-40BA-948D-9A5CD1E408D5}"/>
            </c:ext>
          </c:extLst>
        </c:ser>
        <c:dLbls>
          <c:showLegendKey val="0"/>
          <c:showVal val="0"/>
          <c:showCatName val="0"/>
          <c:showSerName val="0"/>
          <c:showPercent val="0"/>
          <c:showBubbleSize val="0"/>
        </c:dLbls>
        <c:gapWidth val="180"/>
        <c:overlap val="-90"/>
        <c:axId val="442198368"/>
        <c:axId val="442013112"/>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119.7</c:v>
                </c:pt>
                <c:pt idx="1">
                  <c:v>125.7</c:v>
                </c:pt>
                <c:pt idx="2">
                  <c:v>129.69999999999999</c:v>
                </c:pt>
                <c:pt idx="3">
                  <c:v>135.9</c:v>
                </c:pt>
                <c:pt idx="4">
                  <c:v>130.5</c:v>
                </c:pt>
              </c:numCache>
            </c:numRef>
          </c:val>
          <c:smooth val="0"/>
          <c:extLst xmlns:c16r2="http://schemas.microsoft.com/office/drawing/2015/06/chart">
            <c:ext xmlns:c16="http://schemas.microsoft.com/office/drawing/2014/chart" uri="{C3380CC4-5D6E-409C-BE32-E72D297353CC}">
              <c16:uniqueId val="{00000001-0DA0-40BA-948D-9A5CD1E408D5}"/>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0DA0-40BA-948D-9A5CD1E408D5}"/>
            </c:ext>
          </c:extLst>
        </c:ser>
        <c:dLbls>
          <c:showLegendKey val="0"/>
          <c:showVal val="0"/>
          <c:showCatName val="0"/>
          <c:showSerName val="0"/>
          <c:showPercent val="0"/>
          <c:showBubbleSize val="0"/>
        </c:dLbls>
        <c:marker val="1"/>
        <c:smooth val="0"/>
        <c:axId val="442198368"/>
        <c:axId val="442013112"/>
      </c:lineChart>
      <c:catAx>
        <c:axId val="442198368"/>
        <c:scaling>
          <c:orientation val="minMax"/>
        </c:scaling>
        <c:delete val="0"/>
        <c:axPos val="b"/>
        <c:numFmt formatCode="ge" sourceLinked="1"/>
        <c:majorTickMark val="none"/>
        <c:minorTickMark val="none"/>
        <c:tickLblPos val="none"/>
        <c:crossAx val="442013112"/>
        <c:crosses val="autoZero"/>
        <c:auto val="0"/>
        <c:lblAlgn val="ctr"/>
        <c:lblOffset val="100"/>
        <c:noMultiLvlLbl val="1"/>
      </c:catAx>
      <c:valAx>
        <c:axId val="4420131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1983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239-4C0D-861E-4A9D681D5DE0}"/>
            </c:ext>
          </c:extLst>
        </c:ser>
        <c:dLbls>
          <c:showLegendKey val="0"/>
          <c:showVal val="0"/>
          <c:showCatName val="0"/>
          <c:showSerName val="0"/>
          <c:showPercent val="0"/>
          <c:showBubbleSize val="0"/>
        </c:dLbls>
        <c:gapWidth val="180"/>
        <c:overlap val="-90"/>
        <c:axId val="506163016"/>
        <c:axId val="506163408"/>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15.3</c:v>
                </c:pt>
                <c:pt idx="1">
                  <c:v>16.2</c:v>
                </c:pt>
                <c:pt idx="2">
                  <c:v>18.7</c:v>
                </c:pt>
                <c:pt idx="3">
                  <c:v>20.5</c:v>
                </c:pt>
                <c:pt idx="4">
                  <c:v>21.4</c:v>
                </c:pt>
              </c:numCache>
            </c:numRef>
          </c:val>
          <c:smooth val="0"/>
          <c:extLst xmlns:c16r2="http://schemas.microsoft.com/office/drawing/2015/06/chart">
            <c:ext xmlns:c16="http://schemas.microsoft.com/office/drawing/2014/chart" uri="{C3380CC4-5D6E-409C-BE32-E72D297353CC}">
              <c16:uniqueId val="{00000001-C239-4C0D-861E-4A9D681D5DE0}"/>
            </c:ext>
          </c:extLst>
        </c:ser>
        <c:dLbls>
          <c:showLegendKey val="0"/>
          <c:showVal val="0"/>
          <c:showCatName val="0"/>
          <c:showSerName val="0"/>
          <c:showPercent val="0"/>
          <c:showBubbleSize val="0"/>
        </c:dLbls>
        <c:marker val="1"/>
        <c:smooth val="0"/>
        <c:axId val="506163016"/>
        <c:axId val="506163408"/>
      </c:lineChart>
      <c:catAx>
        <c:axId val="506163016"/>
        <c:scaling>
          <c:orientation val="minMax"/>
        </c:scaling>
        <c:delete val="0"/>
        <c:axPos val="b"/>
        <c:numFmt formatCode="ge" sourceLinked="1"/>
        <c:majorTickMark val="none"/>
        <c:minorTickMark val="none"/>
        <c:tickLblPos val="none"/>
        <c:crossAx val="506163408"/>
        <c:crosses val="autoZero"/>
        <c:auto val="0"/>
        <c:lblAlgn val="ctr"/>
        <c:lblOffset val="100"/>
        <c:noMultiLvlLbl val="1"/>
      </c:catAx>
      <c:valAx>
        <c:axId val="5061634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6163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816-49D2-974A-EA8C870A72DC}"/>
            </c:ext>
          </c:extLst>
        </c:ser>
        <c:dLbls>
          <c:showLegendKey val="0"/>
          <c:showVal val="0"/>
          <c:showCatName val="0"/>
          <c:showSerName val="0"/>
          <c:showPercent val="0"/>
          <c:showBubbleSize val="0"/>
        </c:dLbls>
        <c:gapWidth val="180"/>
        <c:overlap val="-90"/>
        <c:axId val="506164192"/>
        <c:axId val="505654408"/>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816-49D2-974A-EA8C870A72DC}"/>
            </c:ext>
          </c:extLst>
        </c:ser>
        <c:dLbls>
          <c:showLegendKey val="0"/>
          <c:showVal val="0"/>
          <c:showCatName val="0"/>
          <c:showSerName val="0"/>
          <c:showPercent val="0"/>
          <c:showBubbleSize val="0"/>
        </c:dLbls>
        <c:marker val="1"/>
        <c:smooth val="0"/>
        <c:axId val="506164192"/>
        <c:axId val="505654408"/>
      </c:lineChart>
      <c:catAx>
        <c:axId val="506164192"/>
        <c:scaling>
          <c:orientation val="minMax"/>
        </c:scaling>
        <c:delete val="0"/>
        <c:axPos val="b"/>
        <c:numFmt formatCode="ge" sourceLinked="1"/>
        <c:majorTickMark val="none"/>
        <c:minorTickMark val="none"/>
        <c:tickLblPos val="none"/>
        <c:crossAx val="505654408"/>
        <c:crosses val="autoZero"/>
        <c:auto val="0"/>
        <c:lblAlgn val="ctr"/>
        <c:lblOffset val="100"/>
        <c:noMultiLvlLbl val="1"/>
      </c:catAx>
      <c:valAx>
        <c:axId val="5056544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61641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013-4AF7-9E1F-B67A4CA49512}"/>
            </c:ext>
          </c:extLst>
        </c:ser>
        <c:dLbls>
          <c:showLegendKey val="0"/>
          <c:showVal val="0"/>
          <c:showCatName val="0"/>
          <c:showSerName val="0"/>
          <c:showPercent val="0"/>
          <c:showBubbleSize val="0"/>
        </c:dLbls>
        <c:gapWidth val="180"/>
        <c:overlap val="-90"/>
        <c:axId val="505655192"/>
        <c:axId val="505655584"/>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013-4AF7-9E1F-B67A4CA49512}"/>
            </c:ext>
          </c:extLst>
        </c:ser>
        <c:dLbls>
          <c:showLegendKey val="0"/>
          <c:showVal val="0"/>
          <c:showCatName val="0"/>
          <c:showSerName val="0"/>
          <c:showPercent val="0"/>
          <c:showBubbleSize val="0"/>
        </c:dLbls>
        <c:marker val="1"/>
        <c:smooth val="0"/>
        <c:axId val="505655192"/>
        <c:axId val="505655584"/>
      </c:lineChart>
      <c:catAx>
        <c:axId val="505655192"/>
        <c:scaling>
          <c:orientation val="minMax"/>
        </c:scaling>
        <c:delete val="0"/>
        <c:axPos val="b"/>
        <c:numFmt formatCode="ge" sourceLinked="1"/>
        <c:majorTickMark val="none"/>
        <c:minorTickMark val="none"/>
        <c:tickLblPos val="none"/>
        <c:crossAx val="505655584"/>
        <c:crosses val="autoZero"/>
        <c:auto val="0"/>
        <c:lblAlgn val="ctr"/>
        <c:lblOffset val="100"/>
        <c:noMultiLvlLbl val="1"/>
      </c:catAx>
      <c:valAx>
        <c:axId val="505655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6551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E42-47F5-8D00-25BA6A4CBD52}"/>
            </c:ext>
          </c:extLst>
        </c:ser>
        <c:dLbls>
          <c:showLegendKey val="0"/>
          <c:showVal val="0"/>
          <c:showCatName val="0"/>
          <c:showSerName val="0"/>
          <c:showPercent val="0"/>
          <c:showBubbleSize val="0"/>
        </c:dLbls>
        <c:gapWidth val="180"/>
        <c:overlap val="-90"/>
        <c:axId val="365957256"/>
        <c:axId val="36595764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E42-47F5-8D00-25BA6A4CBD52}"/>
            </c:ext>
          </c:extLst>
        </c:ser>
        <c:dLbls>
          <c:showLegendKey val="0"/>
          <c:showVal val="0"/>
          <c:showCatName val="0"/>
          <c:showSerName val="0"/>
          <c:showPercent val="0"/>
          <c:showBubbleSize val="0"/>
        </c:dLbls>
        <c:marker val="1"/>
        <c:smooth val="0"/>
        <c:axId val="365957256"/>
        <c:axId val="365957648"/>
      </c:lineChart>
      <c:catAx>
        <c:axId val="365957256"/>
        <c:scaling>
          <c:orientation val="minMax"/>
        </c:scaling>
        <c:delete val="0"/>
        <c:axPos val="b"/>
        <c:numFmt formatCode="ge" sourceLinked="1"/>
        <c:majorTickMark val="none"/>
        <c:minorTickMark val="none"/>
        <c:tickLblPos val="none"/>
        <c:crossAx val="365957648"/>
        <c:crosses val="autoZero"/>
        <c:auto val="0"/>
        <c:lblAlgn val="ctr"/>
        <c:lblOffset val="100"/>
        <c:noMultiLvlLbl val="1"/>
      </c:catAx>
      <c:valAx>
        <c:axId val="365957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6595725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D23-4EB6-BA45-D751D6476985}"/>
            </c:ext>
          </c:extLst>
        </c:ser>
        <c:dLbls>
          <c:showLegendKey val="0"/>
          <c:showVal val="0"/>
          <c:showCatName val="0"/>
          <c:showSerName val="0"/>
          <c:showPercent val="0"/>
          <c:showBubbleSize val="0"/>
        </c:dLbls>
        <c:gapWidth val="180"/>
        <c:overlap val="-90"/>
        <c:axId val="365958432"/>
        <c:axId val="365958824"/>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D23-4EB6-BA45-D751D6476985}"/>
            </c:ext>
          </c:extLst>
        </c:ser>
        <c:dLbls>
          <c:showLegendKey val="0"/>
          <c:showVal val="0"/>
          <c:showCatName val="0"/>
          <c:showSerName val="0"/>
          <c:showPercent val="0"/>
          <c:showBubbleSize val="0"/>
        </c:dLbls>
        <c:marker val="1"/>
        <c:smooth val="0"/>
        <c:axId val="365958432"/>
        <c:axId val="365958824"/>
      </c:lineChart>
      <c:catAx>
        <c:axId val="365958432"/>
        <c:scaling>
          <c:orientation val="minMax"/>
        </c:scaling>
        <c:delete val="0"/>
        <c:axPos val="b"/>
        <c:numFmt formatCode="ge" sourceLinked="1"/>
        <c:majorTickMark val="none"/>
        <c:minorTickMark val="none"/>
        <c:tickLblPos val="none"/>
        <c:crossAx val="365958824"/>
        <c:crosses val="autoZero"/>
        <c:auto val="0"/>
        <c:lblAlgn val="ctr"/>
        <c:lblOffset val="100"/>
        <c:noMultiLvlLbl val="1"/>
      </c:catAx>
      <c:valAx>
        <c:axId val="365958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5958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409-4D63-A505-CFBD54866137}"/>
            </c:ext>
          </c:extLst>
        </c:ser>
        <c:dLbls>
          <c:showLegendKey val="0"/>
          <c:showVal val="0"/>
          <c:showCatName val="0"/>
          <c:showSerName val="0"/>
          <c:showPercent val="0"/>
          <c:showBubbleSize val="0"/>
        </c:dLbls>
        <c:gapWidth val="180"/>
        <c:overlap val="-90"/>
        <c:axId val="360819232"/>
        <c:axId val="36081962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409-4D63-A505-CFBD54866137}"/>
            </c:ext>
          </c:extLst>
        </c:ser>
        <c:dLbls>
          <c:showLegendKey val="0"/>
          <c:showVal val="0"/>
          <c:showCatName val="0"/>
          <c:showSerName val="0"/>
          <c:showPercent val="0"/>
          <c:showBubbleSize val="0"/>
        </c:dLbls>
        <c:marker val="1"/>
        <c:smooth val="0"/>
        <c:axId val="360819232"/>
        <c:axId val="360819624"/>
      </c:lineChart>
      <c:catAx>
        <c:axId val="360819232"/>
        <c:scaling>
          <c:orientation val="minMax"/>
        </c:scaling>
        <c:delete val="0"/>
        <c:axPos val="b"/>
        <c:numFmt formatCode="ge" sourceLinked="1"/>
        <c:majorTickMark val="none"/>
        <c:minorTickMark val="none"/>
        <c:tickLblPos val="none"/>
        <c:crossAx val="360819624"/>
        <c:crosses val="autoZero"/>
        <c:auto val="0"/>
        <c:lblAlgn val="ctr"/>
        <c:lblOffset val="100"/>
        <c:noMultiLvlLbl val="1"/>
      </c:catAx>
      <c:valAx>
        <c:axId val="3608196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0819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68C-482B-A379-A51909B70F03}"/>
            </c:ext>
          </c:extLst>
        </c:ser>
        <c:dLbls>
          <c:showLegendKey val="0"/>
          <c:showVal val="0"/>
          <c:showCatName val="0"/>
          <c:showSerName val="0"/>
          <c:showPercent val="0"/>
          <c:showBubbleSize val="0"/>
        </c:dLbls>
        <c:gapWidth val="180"/>
        <c:overlap val="-90"/>
        <c:axId val="360820408"/>
        <c:axId val="50561959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68C-482B-A379-A51909B70F03}"/>
            </c:ext>
          </c:extLst>
        </c:ser>
        <c:dLbls>
          <c:showLegendKey val="0"/>
          <c:showVal val="0"/>
          <c:showCatName val="0"/>
          <c:showSerName val="0"/>
          <c:showPercent val="0"/>
          <c:showBubbleSize val="0"/>
        </c:dLbls>
        <c:marker val="1"/>
        <c:smooth val="0"/>
        <c:axId val="360820408"/>
        <c:axId val="505619592"/>
      </c:lineChart>
      <c:catAx>
        <c:axId val="360820408"/>
        <c:scaling>
          <c:orientation val="minMax"/>
        </c:scaling>
        <c:delete val="0"/>
        <c:axPos val="b"/>
        <c:numFmt formatCode="ge" sourceLinked="1"/>
        <c:majorTickMark val="none"/>
        <c:minorTickMark val="none"/>
        <c:tickLblPos val="none"/>
        <c:crossAx val="505619592"/>
        <c:crosses val="autoZero"/>
        <c:auto val="0"/>
        <c:lblAlgn val="ctr"/>
        <c:lblOffset val="100"/>
        <c:noMultiLvlLbl val="1"/>
      </c:catAx>
      <c:valAx>
        <c:axId val="505619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0820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562-42BB-956C-BDFF3D39CB9B}"/>
            </c:ext>
          </c:extLst>
        </c:ser>
        <c:dLbls>
          <c:showLegendKey val="0"/>
          <c:showVal val="0"/>
          <c:showCatName val="0"/>
          <c:showSerName val="0"/>
          <c:showPercent val="0"/>
          <c:showBubbleSize val="0"/>
        </c:dLbls>
        <c:gapWidth val="180"/>
        <c:overlap val="-90"/>
        <c:axId val="505620376"/>
        <c:axId val="505620768"/>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562-42BB-956C-BDFF3D39CB9B}"/>
            </c:ext>
          </c:extLst>
        </c:ser>
        <c:dLbls>
          <c:showLegendKey val="0"/>
          <c:showVal val="0"/>
          <c:showCatName val="0"/>
          <c:showSerName val="0"/>
          <c:showPercent val="0"/>
          <c:showBubbleSize val="0"/>
        </c:dLbls>
        <c:marker val="1"/>
        <c:smooth val="0"/>
        <c:axId val="505620376"/>
        <c:axId val="505620768"/>
      </c:lineChart>
      <c:catAx>
        <c:axId val="505620376"/>
        <c:scaling>
          <c:orientation val="minMax"/>
        </c:scaling>
        <c:delete val="0"/>
        <c:axPos val="b"/>
        <c:numFmt formatCode="ge" sourceLinked="1"/>
        <c:majorTickMark val="none"/>
        <c:minorTickMark val="none"/>
        <c:tickLblPos val="none"/>
        <c:crossAx val="505620768"/>
        <c:crosses val="autoZero"/>
        <c:auto val="0"/>
        <c:lblAlgn val="ctr"/>
        <c:lblOffset val="100"/>
        <c:noMultiLvlLbl val="1"/>
      </c:catAx>
      <c:valAx>
        <c:axId val="50562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6203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468-4A11-AA60-652087E7DE31}"/>
            </c:ext>
          </c:extLst>
        </c:ser>
        <c:dLbls>
          <c:showLegendKey val="0"/>
          <c:showVal val="0"/>
          <c:showCatName val="0"/>
          <c:showSerName val="0"/>
          <c:showPercent val="0"/>
          <c:showBubbleSize val="0"/>
        </c:dLbls>
        <c:gapWidth val="180"/>
        <c:overlap val="-90"/>
        <c:axId val="505849112"/>
        <c:axId val="50584950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468-4A11-AA60-652087E7DE31}"/>
            </c:ext>
          </c:extLst>
        </c:ser>
        <c:dLbls>
          <c:showLegendKey val="0"/>
          <c:showVal val="0"/>
          <c:showCatName val="0"/>
          <c:showSerName val="0"/>
          <c:showPercent val="0"/>
          <c:showBubbleSize val="0"/>
        </c:dLbls>
        <c:marker val="1"/>
        <c:smooth val="0"/>
        <c:axId val="505849112"/>
        <c:axId val="505849504"/>
      </c:lineChart>
      <c:catAx>
        <c:axId val="505849112"/>
        <c:scaling>
          <c:orientation val="minMax"/>
        </c:scaling>
        <c:delete val="0"/>
        <c:axPos val="b"/>
        <c:numFmt formatCode="ge" sourceLinked="1"/>
        <c:majorTickMark val="none"/>
        <c:minorTickMark val="none"/>
        <c:tickLblPos val="none"/>
        <c:crossAx val="505849504"/>
        <c:crosses val="autoZero"/>
        <c:auto val="0"/>
        <c:lblAlgn val="ctr"/>
        <c:lblOffset val="100"/>
        <c:noMultiLvlLbl val="1"/>
      </c:catAx>
      <c:valAx>
        <c:axId val="5058495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849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B1E-4123-86DD-2CF5B7B1613D}"/>
            </c:ext>
          </c:extLst>
        </c:ser>
        <c:dLbls>
          <c:showLegendKey val="0"/>
          <c:showVal val="0"/>
          <c:showCatName val="0"/>
          <c:showSerName val="0"/>
          <c:showPercent val="0"/>
          <c:showBubbleSize val="0"/>
        </c:dLbls>
        <c:gapWidth val="180"/>
        <c:overlap val="-90"/>
        <c:axId val="505849896"/>
        <c:axId val="50585028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B1E-4123-86DD-2CF5B7B1613D}"/>
            </c:ext>
          </c:extLst>
        </c:ser>
        <c:dLbls>
          <c:showLegendKey val="0"/>
          <c:showVal val="0"/>
          <c:showCatName val="0"/>
          <c:showSerName val="0"/>
          <c:showPercent val="0"/>
          <c:showBubbleSize val="0"/>
        </c:dLbls>
        <c:marker val="1"/>
        <c:smooth val="0"/>
        <c:axId val="505849896"/>
        <c:axId val="505850288"/>
      </c:lineChart>
      <c:catAx>
        <c:axId val="505849896"/>
        <c:scaling>
          <c:orientation val="minMax"/>
        </c:scaling>
        <c:delete val="0"/>
        <c:axPos val="b"/>
        <c:numFmt formatCode="ge" sourceLinked="1"/>
        <c:majorTickMark val="none"/>
        <c:minorTickMark val="none"/>
        <c:tickLblPos val="none"/>
        <c:crossAx val="505850288"/>
        <c:crosses val="autoZero"/>
        <c:auto val="0"/>
        <c:lblAlgn val="ctr"/>
        <c:lblOffset val="100"/>
        <c:noMultiLvlLbl val="1"/>
      </c:catAx>
      <c:valAx>
        <c:axId val="505850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8498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136.19999999999999</c:v>
                </c:pt>
                <c:pt idx="1">
                  <c:v>115.7</c:v>
                </c:pt>
                <c:pt idx="2">
                  <c:v>142.69999999999999</c:v>
                </c:pt>
                <c:pt idx="3">
                  <c:v>129.1</c:v>
                </c:pt>
                <c:pt idx="4">
                  <c:v>128.6</c:v>
                </c:pt>
              </c:numCache>
            </c:numRef>
          </c:val>
          <c:extLst xmlns:c16r2="http://schemas.microsoft.com/office/drawing/2015/06/chart">
            <c:ext xmlns:c16="http://schemas.microsoft.com/office/drawing/2014/chart" uri="{C3380CC4-5D6E-409C-BE32-E72D297353CC}">
              <c16:uniqueId val="{00000000-7268-4FB6-B5D9-38D854ACE802}"/>
            </c:ext>
          </c:extLst>
        </c:ser>
        <c:dLbls>
          <c:showLegendKey val="0"/>
          <c:showVal val="0"/>
          <c:showCatName val="0"/>
          <c:showSerName val="0"/>
          <c:showPercent val="0"/>
          <c:showBubbleSize val="0"/>
        </c:dLbls>
        <c:gapWidth val="180"/>
        <c:overlap val="-90"/>
        <c:axId val="442013896"/>
        <c:axId val="44201428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121.8</c:v>
                </c:pt>
                <c:pt idx="1">
                  <c:v>124.8</c:v>
                </c:pt>
                <c:pt idx="2">
                  <c:v>130.4</c:v>
                </c:pt>
                <c:pt idx="3">
                  <c:v>136.30000000000001</c:v>
                </c:pt>
                <c:pt idx="4">
                  <c:v>130.69999999999999</c:v>
                </c:pt>
              </c:numCache>
            </c:numRef>
          </c:val>
          <c:smooth val="0"/>
          <c:extLst xmlns:c16r2="http://schemas.microsoft.com/office/drawing/2015/06/chart">
            <c:ext xmlns:c16="http://schemas.microsoft.com/office/drawing/2014/chart" uri="{C3380CC4-5D6E-409C-BE32-E72D297353CC}">
              <c16:uniqueId val="{00000001-7268-4FB6-B5D9-38D854ACE802}"/>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7268-4FB6-B5D9-38D854ACE802}"/>
            </c:ext>
          </c:extLst>
        </c:ser>
        <c:dLbls>
          <c:showLegendKey val="0"/>
          <c:showVal val="0"/>
          <c:showCatName val="0"/>
          <c:showSerName val="0"/>
          <c:showPercent val="0"/>
          <c:showBubbleSize val="0"/>
        </c:dLbls>
        <c:marker val="1"/>
        <c:smooth val="0"/>
        <c:axId val="442013896"/>
        <c:axId val="442014288"/>
      </c:lineChart>
      <c:catAx>
        <c:axId val="442013896"/>
        <c:scaling>
          <c:orientation val="minMax"/>
        </c:scaling>
        <c:delete val="0"/>
        <c:axPos val="b"/>
        <c:numFmt formatCode="ge" sourceLinked="1"/>
        <c:majorTickMark val="none"/>
        <c:minorTickMark val="none"/>
        <c:tickLblPos val="none"/>
        <c:crossAx val="442014288"/>
        <c:crosses val="autoZero"/>
        <c:auto val="0"/>
        <c:lblAlgn val="ctr"/>
        <c:lblOffset val="100"/>
        <c:noMultiLvlLbl val="1"/>
      </c:catAx>
      <c:valAx>
        <c:axId val="442014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0138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814-4061-8F8E-63D4739FDEFB}"/>
            </c:ext>
          </c:extLst>
        </c:ser>
        <c:dLbls>
          <c:showLegendKey val="0"/>
          <c:showVal val="0"/>
          <c:showCatName val="0"/>
          <c:showSerName val="0"/>
          <c:showPercent val="0"/>
          <c:showBubbleSize val="0"/>
        </c:dLbls>
        <c:gapWidth val="180"/>
        <c:overlap val="-90"/>
        <c:axId val="443453912"/>
        <c:axId val="443454304"/>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814-4061-8F8E-63D4739FDEFB}"/>
            </c:ext>
          </c:extLst>
        </c:ser>
        <c:dLbls>
          <c:showLegendKey val="0"/>
          <c:showVal val="0"/>
          <c:showCatName val="0"/>
          <c:showSerName val="0"/>
          <c:showPercent val="0"/>
          <c:showBubbleSize val="0"/>
        </c:dLbls>
        <c:marker val="1"/>
        <c:smooth val="0"/>
        <c:axId val="443453912"/>
        <c:axId val="443454304"/>
      </c:lineChart>
      <c:catAx>
        <c:axId val="443453912"/>
        <c:scaling>
          <c:orientation val="minMax"/>
        </c:scaling>
        <c:delete val="0"/>
        <c:axPos val="b"/>
        <c:numFmt formatCode="ge" sourceLinked="1"/>
        <c:majorTickMark val="none"/>
        <c:minorTickMark val="none"/>
        <c:tickLblPos val="none"/>
        <c:crossAx val="443454304"/>
        <c:crosses val="autoZero"/>
        <c:auto val="0"/>
        <c:lblAlgn val="ctr"/>
        <c:lblOffset val="100"/>
        <c:noMultiLvlLbl val="1"/>
      </c:catAx>
      <c:valAx>
        <c:axId val="443454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34539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EE5-482A-A46E-0F4856B6A805}"/>
            </c:ext>
          </c:extLst>
        </c:ser>
        <c:dLbls>
          <c:showLegendKey val="0"/>
          <c:showVal val="0"/>
          <c:showCatName val="0"/>
          <c:showSerName val="0"/>
          <c:showPercent val="0"/>
          <c:showBubbleSize val="0"/>
        </c:dLbls>
        <c:gapWidth val="180"/>
        <c:overlap val="-90"/>
        <c:axId val="443455088"/>
        <c:axId val="440112248"/>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EE5-482A-A46E-0F4856B6A805}"/>
            </c:ext>
          </c:extLst>
        </c:ser>
        <c:dLbls>
          <c:showLegendKey val="0"/>
          <c:showVal val="0"/>
          <c:showCatName val="0"/>
          <c:showSerName val="0"/>
          <c:showPercent val="0"/>
          <c:showBubbleSize val="0"/>
        </c:dLbls>
        <c:marker val="1"/>
        <c:smooth val="0"/>
        <c:axId val="443455088"/>
        <c:axId val="440112248"/>
      </c:lineChart>
      <c:catAx>
        <c:axId val="443455088"/>
        <c:scaling>
          <c:orientation val="minMax"/>
        </c:scaling>
        <c:delete val="0"/>
        <c:axPos val="b"/>
        <c:numFmt formatCode="ge" sourceLinked="1"/>
        <c:majorTickMark val="none"/>
        <c:minorTickMark val="none"/>
        <c:tickLblPos val="none"/>
        <c:crossAx val="440112248"/>
        <c:crosses val="autoZero"/>
        <c:auto val="0"/>
        <c:lblAlgn val="ctr"/>
        <c:lblOffset val="100"/>
        <c:noMultiLvlLbl val="1"/>
      </c:catAx>
      <c:valAx>
        <c:axId val="440112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3455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088-4D64-862C-D464C1A1B38E}"/>
            </c:ext>
          </c:extLst>
        </c:ser>
        <c:dLbls>
          <c:showLegendKey val="0"/>
          <c:showVal val="0"/>
          <c:showCatName val="0"/>
          <c:showSerName val="0"/>
          <c:showPercent val="0"/>
          <c:showBubbleSize val="0"/>
        </c:dLbls>
        <c:gapWidth val="180"/>
        <c:overlap val="-90"/>
        <c:axId val="440113032"/>
        <c:axId val="44011342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088-4D64-862C-D464C1A1B38E}"/>
            </c:ext>
          </c:extLst>
        </c:ser>
        <c:dLbls>
          <c:showLegendKey val="0"/>
          <c:showVal val="0"/>
          <c:showCatName val="0"/>
          <c:showSerName val="0"/>
          <c:showPercent val="0"/>
          <c:showBubbleSize val="0"/>
        </c:dLbls>
        <c:marker val="1"/>
        <c:smooth val="0"/>
        <c:axId val="440113032"/>
        <c:axId val="440113424"/>
      </c:lineChart>
      <c:catAx>
        <c:axId val="440113032"/>
        <c:scaling>
          <c:orientation val="minMax"/>
        </c:scaling>
        <c:delete val="0"/>
        <c:axPos val="b"/>
        <c:numFmt formatCode="ge" sourceLinked="1"/>
        <c:majorTickMark val="none"/>
        <c:minorTickMark val="none"/>
        <c:tickLblPos val="none"/>
        <c:crossAx val="440113424"/>
        <c:crosses val="autoZero"/>
        <c:auto val="0"/>
        <c:lblAlgn val="ctr"/>
        <c:lblOffset val="100"/>
        <c:noMultiLvlLbl val="1"/>
      </c:catAx>
      <c:valAx>
        <c:axId val="44011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1130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A79-4C79-8E19-0F4F59A7CC65}"/>
            </c:ext>
          </c:extLst>
        </c:ser>
        <c:dLbls>
          <c:showLegendKey val="0"/>
          <c:showVal val="0"/>
          <c:showCatName val="0"/>
          <c:showSerName val="0"/>
          <c:showPercent val="0"/>
          <c:showBubbleSize val="0"/>
        </c:dLbls>
        <c:gapWidth val="180"/>
        <c:overlap val="-90"/>
        <c:axId val="505635976"/>
        <c:axId val="505636368"/>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A79-4C79-8E19-0F4F59A7CC65}"/>
            </c:ext>
          </c:extLst>
        </c:ser>
        <c:dLbls>
          <c:showLegendKey val="0"/>
          <c:showVal val="0"/>
          <c:showCatName val="0"/>
          <c:showSerName val="0"/>
          <c:showPercent val="0"/>
          <c:showBubbleSize val="0"/>
        </c:dLbls>
        <c:marker val="1"/>
        <c:smooth val="0"/>
        <c:axId val="505635976"/>
        <c:axId val="505636368"/>
      </c:lineChart>
      <c:catAx>
        <c:axId val="505635976"/>
        <c:scaling>
          <c:orientation val="minMax"/>
        </c:scaling>
        <c:delete val="0"/>
        <c:axPos val="b"/>
        <c:numFmt formatCode="ge" sourceLinked="1"/>
        <c:majorTickMark val="none"/>
        <c:minorTickMark val="none"/>
        <c:tickLblPos val="none"/>
        <c:crossAx val="505636368"/>
        <c:crosses val="autoZero"/>
        <c:auto val="0"/>
        <c:lblAlgn val="ctr"/>
        <c:lblOffset val="100"/>
        <c:noMultiLvlLbl val="1"/>
      </c:catAx>
      <c:valAx>
        <c:axId val="505636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635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7C5-4E36-A6F2-8F547733D010}"/>
            </c:ext>
          </c:extLst>
        </c:ser>
        <c:dLbls>
          <c:showLegendKey val="0"/>
          <c:showVal val="0"/>
          <c:showCatName val="0"/>
          <c:showSerName val="0"/>
          <c:showPercent val="0"/>
          <c:showBubbleSize val="0"/>
        </c:dLbls>
        <c:gapWidth val="180"/>
        <c:overlap val="-90"/>
        <c:axId val="505637152"/>
        <c:axId val="505637544"/>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7C5-4E36-A6F2-8F547733D010}"/>
            </c:ext>
          </c:extLst>
        </c:ser>
        <c:dLbls>
          <c:showLegendKey val="0"/>
          <c:showVal val="0"/>
          <c:showCatName val="0"/>
          <c:showSerName val="0"/>
          <c:showPercent val="0"/>
          <c:showBubbleSize val="0"/>
        </c:dLbls>
        <c:marker val="1"/>
        <c:smooth val="0"/>
        <c:axId val="505637152"/>
        <c:axId val="505637544"/>
      </c:lineChart>
      <c:catAx>
        <c:axId val="505637152"/>
        <c:scaling>
          <c:orientation val="minMax"/>
        </c:scaling>
        <c:delete val="0"/>
        <c:axPos val="b"/>
        <c:numFmt formatCode="ge" sourceLinked="1"/>
        <c:majorTickMark val="none"/>
        <c:minorTickMark val="none"/>
        <c:tickLblPos val="none"/>
        <c:crossAx val="505637544"/>
        <c:crosses val="autoZero"/>
        <c:auto val="0"/>
        <c:lblAlgn val="ctr"/>
        <c:lblOffset val="100"/>
        <c:noMultiLvlLbl val="1"/>
      </c:catAx>
      <c:valAx>
        <c:axId val="505637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637152"/>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8CE-49DF-B9E9-448152E5A60B}"/>
            </c:ext>
          </c:extLst>
        </c:ser>
        <c:dLbls>
          <c:showLegendKey val="0"/>
          <c:showVal val="0"/>
          <c:showCatName val="0"/>
          <c:showSerName val="0"/>
          <c:showPercent val="0"/>
          <c:showBubbleSize val="0"/>
        </c:dLbls>
        <c:gapWidth val="180"/>
        <c:overlap val="-90"/>
        <c:axId val="505933760"/>
        <c:axId val="50593415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8CE-49DF-B9E9-448152E5A60B}"/>
            </c:ext>
          </c:extLst>
        </c:ser>
        <c:dLbls>
          <c:showLegendKey val="0"/>
          <c:showVal val="0"/>
          <c:showCatName val="0"/>
          <c:showSerName val="0"/>
          <c:showPercent val="0"/>
          <c:showBubbleSize val="0"/>
        </c:dLbls>
        <c:marker val="1"/>
        <c:smooth val="0"/>
        <c:axId val="505933760"/>
        <c:axId val="505934152"/>
      </c:lineChart>
      <c:catAx>
        <c:axId val="505933760"/>
        <c:scaling>
          <c:orientation val="minMax"/>
        </c:scaling>
        <c:delete val="0"/>
        <c:axPos val="b"/>
        <c:numFmt formatCode="ge" sourceLinked="1"/>
        <c:majorTickMark val="none"/>
        <c:minorTickMark val="none"/>
        <c:tickLblPos val="none"/>
        <c:crossAx val="505934152"/>
        <c:crosses val="autoZero"/>
        <c:auto val="0"/>
        <c:lblAlgn val="ctr"/>
        <c:lblOffset val="100"/>
        <c:noMultiLvlLbl val="1"/>
      </c:catAx>
      <c:valAx>
        <c:axId val="505934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9337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1.8</c:v>
                </c:pt>
                <c:pt idx="1">
                  <c:v>7.2</c:v>
                </c:pt>
                <c:pt idx="2">
                  <c:v>11.4</c:v>
                </c:pt>
                <c:pt idx="3">
                  <c:v>14</c:v>
                </c:pt>
                <c:pt idx="4">
                  <c:v>14.7</c:v>
                </c:pt>
              </c:numCache>
            </c:numRef>
          </c:val>
          <c:extLst xmlns:c16r2="http://schemas.microsoft.com/office/drawing/2015/06/chart">
            <c:ext xmlns:c16="http://schemas.microsoft.com/office/drawing/2014/chart" uri="{C3380CC4-5D6E-409C-BE32-E72D297353CC}">
              <c16:uniqueId val="{00000000-863C-47AC-98C6-721CC63A9D8E}"/>
            </c:ext>
          </c:extLst>
        </c:ser>
        <c:dLbls>
          <c:showLegendKey val="0"/>
          <c:showVal val="0"/>
          <c:showCatName val="0"/>
          <c:showSerName val="0"/>
          <c:showPercent val="0"/>
          <c:showBubbleSize val="0"/>
        </c:dLbls>
        <c:gapWidth val="180"/>
        <c:overlap val="-90"/>
        <c:axId val="505934936"/>
        <c:axId val="442520984"/>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7.1</c:v>
                </c:pt>
                <c:pt idx="1">
                  <c:v>8.9</c:v>
                </c:pt>
                <c:pt idx="2">
                  <c:v>11.8</c:v>
                </c:pt>
                <c:pt idx="3">
                  <c:v>15.3</c:v>
                </c:pt>
                <c:pt idx="4">
                  <c:v>15.4</c:v>
                </c:pt>
              </c:numCache>
            </c:numRef>
          </c:val>
          <c:smooth val="0"/>
          <c:extLst xmlns:c16r2="http://schemas.microsoft.com/office/drawing/2015/06/chart">
            <c:ext xmlns:c16="http://schemas.microsoft.com/office/drawing/2014/chart" uri="{C3380CC4-5D6E-409C-BE32-E72D297353CC}">
              <c16:uniqueId val="{00000001-863C-47AC-98C6-721CC63A9D8E}"/>
            </c:ext>
          </c:extLst>
        </c:ser>
        <c:dLbls>
          <c:showLegendKey val="0"/>
          <c:showVal val="0"/>
          <c:showCatName val="0"/>
          <c:showSerName val="0"/>
          <c:showPercent val="0"/>
          <c:showBubbleSize val="0"/>
        </c:dLbls>
        <c:marker val="1"/>
        <c:smooth val="0"/>
        <c:axId val="505934936"/>
        <c:axId val="442520984"/>
      </c:lineChart>
      <c:catAx>
        <c:axId val="505934936"/>
        <c:scaling>
          <c:orientation val="minMax"/>
        </c:scaling>
        <c:delete val="0"/>
        <c:axPos val="b"/>
        <c:numFmt formatCode="ge" sourceLinked="1"/>
        <c:majorTickMark val="none"/>
        <c:minorTickMark val="none"/>
        <c:tickLblPos val="none"/>
        <c:crossAx val="442520984"/>
        <c:crosses val="autoZero"/>
        <c:auto val="0"/>
        <c:lblAlgn val="ctr"/>
        <c:lblOffset val="100"/>
        <c:noMultiLvlLbl val="1"/>
      </c:catAx>
      <c:valAx>
        <c:axId val="442520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9349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0</c:v>
                </c:pt>
                <c:pt idx="1">
                  <c:v>0</c:v>
                </c:pt>
                <c:pt idx="2">
                  <c:v>0</c:v>
                </c:pt>
                <c:pt idx="3">
                  <c:v>0.5</c:v>
                </c:pt>
                <c:pt idx="4">
                  <c:v>0.6</c:v>
                </c:pt>
              </c:numCache>
            </c:numRef>
          </c:val>
          <c:extLst xmlns:c16r2="http://schemas.microsoft.com/office/drawing/2015/06/chart">
            <c:ext xmlns:c16="http://schemas.microsoft.com/office/drawing/2014/chart" uri="{C3380CC4-5D6E-409C-BE32-E72D297353CC}">
              <c16:uniqueId val="{00000000-CACA-41B6-AD81-0481CBF8832B}"/>
            </c:ext>
          </c:extLst>
        </c:ser>
        <c:dLbls>
          <c:showLegendKey val="0"/>
          <c:showVal val="0"/>
          <c:showCatName val="0"/>
          <c:showSerName val="0"/>
          <c:showPercent val="0"/>
          <c:showBubbleSize val="0"/>
        </c:dLbls>
        <c:gapWidth val="180"/>
        <c:overlap val="-90"/>
        <c:axId val="442521768"/>
        <c:axId val="442522160"/>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8.6</c:v>
                </c:pt>
                <c:pt idx="1">
                  <c:v>2</c:v>
                </c:pt>
                <c:pt idx="2">
                  <c:v>1.4</c:v>
                </c:pt>
                <c:pt idx="3">
                  <c:v>2.4</c:v>
                </c:pt>
                <c:pt idx="4">
                  <c:v>4.0999999999999996</c:v>
                </c:pt>
              </c:numCache>
            </c:numRef>
          </c:val>
          <c:smooth val="0"/>
          <c:extLst xmlns:c16r2="http://schemas.microsoft.com/office/drawing/2015/06/chart">
            <c:ext xmlns:c16="http://schemas.microsoft.com/office/drawing/2014/chart" uri="{C3380CC4-5D6E-409C-BE32-E72D297353CC}">
              <c16:uniqueId val="{00000001-CACA-41B6-AD81-0481CBF8832B}"/>
            </c:ext>
          </c:extLst>
        </c:ser>
        <c:dLbls>
          <c:showLegendKey val="0"/>
          <c:showVal val="0"/>
          <c:showCatName val="0"/>
          <c:showSerName val="0"/>
          <c:showPercent val="0"/>
          <c:showBubbleSize val="0"/>
        </c:dLbls>
        <c:marker val="1"/>
        <c:smooth val="0"/>
        <c:axId val="442521768"/>
        <c:axId val="442522160"/>
      </c:lineChart>
      <c:catAx>
        <c:axId val="442521768"/>
        <c:scaling>
          <c:orientation val="minMax"/>
        </c:scaling>
        <c:delete val="0"/>
        <c:axPos val="b"/>
        <c:numFmt formatCode="ge" sourceLinked="1"/>
        <c:majorTickMark val="none"/>
        <c:minorTickMark val="none"/>
        <c:tickLblPos val="none"/>
        <c:crossAx val="442522160"/>
        <c:crosses val="autoZero"/>
        <c:auto val="0"/>
        <c:lblAlgn val="ctr"/>
        <c:lblOffset val="100"/>
        <c:noMultiLvlLbl val="1"/>
      </c:catAx>
      <c:valAx>
        <c:axId val="4425221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5217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6204.5</c:v>
                </c:pt>
                <c:pt idx="1">
                  <c:v>1154.2</c:v>
                </c:pt>
                <c:pt idx="2">
                  <c:v>581.6</c:v>
                </c:pt>
                <c:pt idx="3">
                  <c:v>477.2</c:v>
                </c:pt>
                <c:pt idx="4">
                  <c:v>454.5</c:v>
                </c:pt>
              </c:numCache>
            </c:numRef>
          </c:val>
          <c:extLst xmlns:c16r2="http://schemas.microsoft.com/office/drawing/2015/06/chart">
            <c:ext xmlns:c16="http://schemas.microsoft.com/office/drawing/2014/chart" uri="{C3380CC4-5D6E-409C-BE32-E72D297353CC}">
              <c16:uniqueId val="{00000000-5A8F-472E-AFAF-25FC105A6AFA}"/>
            </c:ext>
          </c:extLst>
        </c:ser>
        <c:dLbls>
          <c:showLegendKey val="0"/>
          <c:showVal val="0"/>
          <c:showCatName val="0"/>
          <c:showSerName val="0"/>
          <c:showPercent val="0"/>
          <c:showBubbleSize val="0"/>
        </c:dLbls>
        <c:gapWidth val="180"/>
        <c:overlap val="-90"/>
        <c:axId val="439556504"/>
        <c:axId val="439556896"/>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1092.0999999999999</c:v>
                </c:pt>
                <c:pt idx="1">
                  <c:v>1128.5999999999999</c:v>
                </c:pt>
                <c:pt idx="2">
                  <c:v>596.79999999999995</c:v>
                </c:pt>
                <c:pt idx="3">
                  <c:v>494.6</c:v>
                </c:pt>
                <c:pt idx="4">
                  <c:v>469.5</c:v>
                </c:pt>
              </c:numCache>
            </c:numRef>
          </c:val>
          <c:smooth val="0"/>
          <c:extLst xmlns:c16r2="http://schemas.microsoft.com/office/drawing/2015/06/chart">
            <c:ext xmlns:c16="http://schemas.microsoft.com/office/drawing/2014/chart" uri="{C3380CC4-5D6E-409C-BE32-E72D297353CC}">
              <c16:uniqueId val="{00000001-5A8F-472E-AFAF-25FC105A6AFA}"/>
            </c:ext>
          </c:extLst>
        </c:ser>
        <c:dLbls>
          <c:showLegendKey val="0"/>
          <c:showVal val="0"/>
          <c:showCatName val="0"/>
          <c:showSerName val="0"/>
          <c:showPercent val="0"/>
          <c:showBubbleSize val="0"/>
        </c:dLbls>
        <c:marker val="1"/>
        <c:smooth val="0"/>
        <c:axId val="439556504"/>
        <c:axId val="439556896"/>
      </c:lineChart>
      <c:catAx>
        <c:axId val="439556504"/>
        <c:scaling>
          <c:orientation val="minMax"/>
        </c:scaling>
        <c:delete val="0"/>
        <c:axPos val="b"/>
        <c:numFmt formatCode="ge" sourceLinked="1"/>
        <c:majorTickMark val="none"/>
        <c:minorTickMark val="none"/>
        <c:tickLblPos val="none"/>
        <c:crossAx val="439556896"/>
        <c:crosses val="autoZero"/>
        <c:auto val="0"/>
        <c:lblAlgn val="ctr"/>
        <c:lblOffset val="100"/>
        <c:noMultiLvlLbl val="1"/>
      </c:catAx>
      <c:valAx>
        <c:axId val="439556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556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0</c:v>
                </c:pt>
                <c:pt idx="1">
                  <c:v>0.4</c:v>
                </c:pt>
                <c:pt idx="2">
                  <c:v>2.5</c:v>
                </c:pt>
                <c:pt idx="3">
                  <c:v>9.9</c:v>
                </c:pt>
                <c:pt idx="4">
                  <c:v>17.2</c:v>
                </c:pt>
              </c:numCache>
            </c:numRef>
          </c:val>
          <c:extLst xmlns:c16r2="http://schemas.microsoft.com/office/drawing/2015/06/chart">
            <c:ext xmlns:c16="http://schemas.microsoft.com/office/drawing/2014/chart" uri="{C3380CC4-5D6E-409C-BE32-E72D297353CC}">
              <c16:uniqueId val="{00000000-E5D1-411F-8DE4-DE24C499D62A}"/>
            </c:ext>
          </c:extLst>
        </c:ser>
        <c:dLbls>
          <c:showLegendKey val="0"/>
          <c:showVal val="0"/>
          <c:showCatName val="0"/>
          <c:showSerName val="0"/>
          <c:showPercent val="0"/>
          <c:showBubbleSize val="0"/>
        </c:dLbls>
        <c:gapWidth val="180"/>
        <c:overlap val="-90"/>
        <c:axId val="439557680"/>
        <c:axId val="439558072"/>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2.9</c:v>
                </c:pt>
                <c:pt idx="1">
                  <c:v>3.4</c:v>
                </c:pt>
                <c:pt idx="2">
                  <c:v>5.6</c:v>
                </c:pt>
                <c:pt idx="3">
                  <c:v>11.5</c:v>
                </c:pt>
                <c:pt idx="4">
                  <c:v>16.100000000000001</c:v>
                </c:pt>
              </c:numCache>
            </c:numRef>
          </c:val>
          <c:smooth val="0"/>
          <c:extLst xmlns:c16r2="http://schemas.microsoft.com/office/drawing/2015/06/chart">
            <c:ext xmlns:c16="http://schemas.microsoft.com/office/drawing/2014/chart" uri="{C3380CC4-5D6E-409C-BE32-E72D297353CC}">
              <c16:uniqueId val="{00000001-E5D1-411F-8DE4-DE24C499D62A}"/>
            </c:ext>
          </c:extLst>
        </c:ser>
        <c:dLbls>
          <c:showLegendKey val="0"/>
          <c:showVal val="0"/>
          <c:showCatName val="0"/>
          <c:showSerName val="0"/>
          <c:showPercent val="0"/>
          <c:showBubbleSize val="0"/>
        </c:dLbls>
        <c:marker val="1"/>
        <c:smooth val="0"/>
        <c:axId val="439557680"/>
        <c:axId val="439558072"/>
      </c:lineChart>
      <c:catAx>
        <c:axId val="439557680"/>
        <c:scaling>
          <c:orientation val="minMax"/>
        </c:scaling>
        <c:delete val="0"/>
        <c:axPos val="b"/>
        <c:numFmt formatCode="ge" sourceLinked="1"/>
        <c:majorTickMark val="none"/>
        <c:minorTickMark val="none"/>
        <c:tickLblPos val="none"/>
        <c:crossAx val="439558072"/>
        <c:crosses val="autoZero"/>
        <c:auto val="0"/>
        <c:lblAlgn val="ctr"/>
        <c:lblOffset val="100"/>
        <c:noMultiLvlLbl val="1"/>
      </c:catAx>
      <c:valAx>
        <c:axId val="439558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5576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111.5</c:v>
                </c:pt>
                <c:pt idx="1">
                  <c:v>438.2</c:v>
                </c:pt>
                <c:pt idx="2">
                  <c:v>30.4</c:v>
                </c:pt>
                <c:pt idx="3">
                  <c:v>101.6</c:v>
                </c:pt>
                <c:pt idx="4">
                  <c:v>178.9</c:v>
                </c:pt>
              </c:numCache>
            </c:numRef>
          </c:val>
          <c:extLst xmlns:c16r2="http://schemas.microsoft.com/office/drawing/2015/06/chart">
            <c:ext xmlns:c16="http://schemas.microsoft.com/office/drawing/2014/chart" uri="{C3380CC4-5D6E-409C-BE32-E72D297353CC}">
              <c16:uniqueId val="{00000000-B51F-4FF8-8E2A-D7E19E022521}"/>
            </c:ext>
          </c:extLst>
        </c:ser>
        <c:dLbls>
          <c:showLegendKey val="0"/>
          <c:showVal val="0"/>
          <c:showCatName val="0"/>
          <c:showSerName val="0"/>
          <c:showPercent val="0"/>
          <c:showBubbleSize val="0"/>
        </c:dLbls>
        <c:gapWidth val="180"/>
        <c:overlap val="-90"/>
        <c:axId val="440931536"/>
        <c:axId val="440931928"/>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992.4</c:v>
                </c:pt>
                <c:pt idx="1">
                  <c:v>638.79999999999995</c:v>
                </c:pt>
                <c:pt idx="2">
                  <c:v>716.7</c:v>
                </c:pt>
                <c:pt idx="3">
                  <c:v>688</c:v>
                </c:pt>
                <c:pt idx="4">
                  <c:v>707.7</c:v>
                </c:pt>
              </c:numCache>
            </c:numRef>
          </c:val>
          <c:smooth val="0"/>
          <c:extLst xmlns:c16r2="http://schemas.microsoft.com/office/drawing/2015/06/chart">
            <c:ext xmlns:c16="http://schemas.microsoft.com/office/drawing/2014/chart" uri="{C3380CC4-5D6E-409C-BE32-E72D297353CC}">
              <c16:uniqueId val="{00000001-B51F-4FF8-8E2A-D7E19E022521}"/>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B51F-4FF8-8E2A-D7E19E022521}"/>
            </c:ext>
          </c:extLst>
        </c:ser>
        <c:dLbls>
          <c:showLegendKey val="0"/>
          <c:showVal val="0"/>
          <c:showCatName val="0"/>
          <c:showSerName val="0"/>
          <c:showPercent val="0"/>
          <c:showBubbleSize val="0"/>
        </c:dLbls>
        <c:marker val="1"/>
        <c:smooth val="0"/>
        <c:axId val="440931536"/>
        <c:axId val="440931928"/>
      </c:lineChart>
      <c:catAx>
        <c:axId val="440931536"/>
        <c:scaling>
          <c:orientation val="minMax"/>
        </c:scaling>
        <c:delete val="0"/>
        <c:axPos val="b"/>
        <c:numFmt formatCode="ge" sourceLinked="1"/>
        <c:majorTickMark val="none"/>
        <c:minorTickMark val="none"/>
        <c:tickLblPos val="none"/>
        <c:crossAx val="440931928"/>
        <c:crosses val="autoZero"/>
        <c:auto val="0"/>
        <c:lblAlgn val="ctr"/>
        <c:lblOffset val="100"/>
        <c:noMultiLvlLbl val="1"/>
      </c:catAx>
      <c:valAx>
        <c:axId val="440931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9315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9AAF-449C-8C7D-7C977D77F974}"/>
            </c:ext>
          </c:extLst>
        </c:ser>
        <c:dLbls>
          <c:showLegendKey val="0"/>
          <c:showVal val="0"/>
          <c:showCatName val="0"/>
          <c:showSerName val="0"/>
          <c:showPercent val="0"/>
          <c:showBubbleSize val="0"/>
        </c:dLbls>
        <c:gapWidth val="180"/>
        <c:overlap val="-90"/>
        <c:axId val="440882376"/>
        <c:axId val="440882768"/>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1-9AAF-449C-8C7D-7C977D77F974}"/>
            </c:ext>
          </c:extLst>
        </c:ser>
        <c:dLbls>
          <c:showLegendKey val="0"/>
          <c:showVal val="0"/>
          <c:showCatName val="0"/>
          <c:showSerName val="0"/>
          <c:showPercent val="0"/>
          <c:showBubbleSize val="0"/>
        </c:dLbls>
        <c:marker val="1"/>
        <c:smooth val="0"/>
        <c:axId val="440882376"/>
        <c:axId val="440882768"/>
      </c:lineChart>
      <c:catAx>
        <c:axId val="440882376"/>
        <c:scaling>
          <c:orientation val="minMax"/>
        </c:scaling>
        <c:delete val="0"/>
        <c:axPos val="b"/>
        <c:numFmt formatCode="ge" sourceLinked="1"/>
        <c:majorTickMark val="none"/>
        <c:minorTickMark val="none"/>
        <c:tickLblPos val="none"/>
        <c:crossAx val="440882768"/>
        <c:crosses val="autoZero"/>
        <c:auto val="0"/>
        <c:lblAlgn val="ctr"/>
        <c:lblOffset val="100"/>
        <c:noMultiLvlLbl val="1"/>
      </c:catAx>
      <c:valAx>
        <c:axId val="440882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8823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29401.200000000001</c:v>
                </c:pt>
                <c:pt idx="1">
                  <c:v>33602.9</c:v>
                </c:pt>
                <c:pt idx="2">
                  <c:v>26600</c:v>
                </c:pt>
                <c:pt idx="3">
                  <c:v>28912.400000000001</c:v>
                </c:pt>
                <c:pt idx="4">
                  <c:v>28654.7</c:v>
                </c:pt>
              </c:numCache>
            </c:numRef>
          </c:val>
          <c:extLst xmlns:c16r2="http://schemas.microsoft.com/office/drawing/2015/06/chart">
            <c:ext xmlns:c16="http://schemas.microsoft.com/office/drawing/2014/chart" uri="{C3380CC4-5D6E-409C-BE32-E72D297353CC}">
              <c16:uniqueId val="{00000000-1F0A-4467-B108-87D576E0D4E8}"/>
            </c:ext>
          </c:extLst>
        </c:ser>
        <c:dLbls>
          <c:showLegendKey val="0"/>
          <c:showVal val="0"/>
          <c:showCatName val="0"/>
          <c:showSerName val="0"/>
          <c:showPercent val="0"/>
          <c:showBubbleSize val="0"/>
        </c:dLbls>
        <c:gapWidth val="180"/>
        <c:overlap val="-90"/>
        <c:axId val="440932712"/>
        <c:axId val="440933104"/>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7914.4</c:v>
                </c:pt>
                <c:pt idx="1">
                  <c:v>7493.6</c:v>
                </c:pt>
                <c:pt idx="2">
                  <c:v>8014.2</c:v>
                </c:pt>
                <c:pt idx="3">
                  <c:v>8260</c:v>
                </c:pt>
                <c:pt idx="4">
                  <c:v>8600.1</c:v>
                </c:pt>
              </c:numCache>
            </c:numRef>
          </c:val>
          <c:smooth val="0"/>
          <c:extLst xmlns:c16r2="http://schemas.microsoft.com/office/drawing/2015/06/chart">
            <c:ext xmlns:c16="http://schemas.microsoft.com/office/drawing/2014/chart" uri="{C3380CC4-5D6E-409C-BE32-E72D297353CC}">
              <c16:uniqueId val="{00000001-1F0A-4467-B108-87D576E0D4E8}"/>
            </c:ext>
          </c:extLst>
        </c:ser>
        <c:dLbls>
          <c:showLegendKey val="0"/>
          <c:showVal val="0"/>
          <c:showCatName val="0"/>
          <c:showSerName val="0"/>
          <c:showPercent val="0"/>
          <c:showBubbleSize val="0"/>
        </c:dLbls>
        <c:marker val="1"/>
        <c:smooth val="0"/>
        <c:axId val="440932712"/>
        <c:axId val="440933104"/>
      </c:lineChart>
      <c:catAx>
        <c:axId val="440932712"/>
        <c:scaling>
          <c:orientation val="minMax"/>
        </c:scaling>
        <c:delete val="0"/>
        <c:axPos val="b"/>
        <c:numFmt formatCode="ge" sourceLinked="1"/>
        <c:majorTickMark val="none"/>
        <c:minorTickMark val="none"/>
        <c:tickLblPos val="none"/>
        <c:crossAx val="440933104"/>
        <c:crosses val="autoZero"/>
        <c:auto val="0"/>
        <c:lblAlgn val="ctr"/>
        <c:lblOffset val="100"/>
        <c:noMultiLvlLbl val="1"/>
      </c:catAx>
      <c:valAx>
        <c:axId val="440933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932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12651</c:v>
                </c:pt>
                <c:pt idx="1">
                  <c:v>101256</c:v>
                </c:pt>
                <c:pt idx="2">
                  <c:v>773947</c:v>
                </c:pt>
                <c:pt idx="3">
                  <c:v>864132</c:v>
                </c:pt>
                <c:pt idx="4">
                  <c:v>895319</c:v>
                </c:pt>
              </c:numCache>
            </c:numRef>
          </c:val>
          <c:extLst xmlns:c16r2="http://schemas.microsoft.com/office/drawing/2015/06/chart">
            <c:ext xmlns:c16="http://schemas.microsoft.com/office/drawing/2014/chart" uri="{C3380CC4-5D6E-409C-BE32-E72D297353CC}">
              <c16:uniqueId val="{00000000-F018-4186-B80C-FF455AA571B1}"/>
            </c:ext>
          </c:extLst>
        </c:ser>
        <c:dLbls>
          <c:showLegendKey val="0"/>
          <c:showVal val="0"/>
          <c:showCatName val="0"/>
          <c:showSerName val="0"/>
          <c:showPercent val="0"/>
          <c:showBubbleSize val="0"/>
        </c:dLbls>
        <c:gapWidth val="180"/>
        <c:overlap val="-90"/>
        <c:axId val="443228648"/>
        <c:axId val="443229040"/>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1160012</c:v>
                </c:pt>
                <c:pt idx="1">
                  <c:v>1146099</c:v>
                </c:pt>
                <c:pt idx="2">
                  <c:v>1494682</c:v>
                </c:pt>
                <c:pt idx="3">
                  <c:v>1543942</c:v>
                </c:pt>
                <c:pt idx="4">
                  <c:v>1467681</c:v>
                </c:pt>
              </c:numCache>
            </c:numRef>
          </c:val>
          <c:smooth val="0"/>
          <c:extLst xmlns:c16r2="http://schemas.microsoft.com/office/drawing/2015/06/chart">
            <c:ext xmlns:c16="http://schemas.microsoft.com/office/drawing/2014/chart" uri="{C3380CC4-5D6E-409C-BE32-E72D297353CC}">
              <c16:uniqueId val="{00000001-F018-4186-B80C-FF455AA571B1}"/>
            </c:ext>
          </c:extLst>
        </c:ser>
        <c:dLbls>
          <c:showLegendKey val="0"/>
          <c:showVal val="0"/>
          <c:showCatName val="0"/>
          <c:showSerName val="0"/>
          <c:showPercent val="0"/>
          <c:showBubbleSize val="0"/>
        </c:dLbls>
        <c:marker val="1"/>
        <c:smooth val="0"/>
        <c:axId val="443228648"/>
        <c:axId val="443229040"/>
      </c:lineChart>
      <c:catAx>
        <c:axId val="443228648"/>
        <c:scaling>
          <c:orientation val="minMax"/>
        </c:scaling>
        <c:delete val="0"/>
        <c:axPos val="b"/>
        <c:numFmt formatCode="ge" sourceLinked="1"/>
        <c:majorTickMark val="none"/>
        <c:minorTickMark val="none"/>
        <c:tickLblPos val="none"/>
        <c:crossAx val="443229040"/>
        <c:crosses val="autoZero"/>
        <c:auto val="0"/>
        <c:lblAlgn val="ctr"/>
        <c:lblOffset val="100"/>
        <c:noMultiLvlLbl val="1"/>
      </c:catAx>
      <c:valAx>
        <c:axId val="443229040"/>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32286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1.8</c:v>
                </c:pt>
                <c:pt idx="1">
                  <c:v>7.2</c:v>
                </c:pt>
                <c:pt idx="2">
                  <c:v>11.4</c:v>
                </c:pt>
                <c:pt idx="3">
                  <c:v>14</c:v>
                </c:pt>
                <c:pt idx="4">
                  <c:v>14.7</c:v>
                </c:pt>
              </c:numCache>
            </c:numRef>
          </c:val>
          <c:extLst xmlns:c16r2="http://schemas.microsoft.com/office/drawing/2015/06/chart">
            <c:ext xmlns:c16="http://schemas.microsoft.com/office/drawing/2014/chart" uri="{C3380CC4-5D6E-409C-BE32-E72D297353CC}">
              <c16:uniqueId val="{00000000-056C-4588-8624-703AEC5D41DC}"/>
            </c:ext>
          </c:extLst>
        </c:ser>
        <c:dLbls>
          <c:showLegendKey val="0"/>
          <c:showVal val="0"/>
          <c:showCatName val="0"/>
          <c:showSerName val="0"/>
          <c:showPercent val="0"/>
          <c:showBubbleSize val="0"/>
        </c:dLbls>
        <c:gapWidth val="180"/>
        <c:overlap val="-90"/>
        <c:axId val="443229824"/>
        <c:axId val="36597074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36.299999999999997</c:v>
                </c:pt>
                <c:pt idx="1">
                  <c:v>38.4</c:v>
                </c:pt>
                <c:pt idx="2">
                  <c:v>37.700000000000003</c:v>
                </c:pt>
                <c:pt idx="3">
                  <c:v>36.200000000000003</c:v>
                </c:pt>
                <c:pt idx="4">
                  <c:v>36.5</c:v>
                </c:pt>
              </c:numCache>
            </c:numRef>
          </c:val>
          <c:smooth val="0"/>
          <c:extLst xmlns:c16r2="http://schemas.microsoft.com/office/drawing/2015/06/chart">
            <c:ext xmlns:c16="http://schemas.microsoft.com/office/drawing/2014/chart" uri="{C3380CC4-5D6E-409C-BE32-E72D297353CC}">
              <c16:uniqueId val="{00000001-056C-4588-8624-703AEC5D41DC}"/>
            </c:ext>
          </c:extLst>
        </c:ser>
        <c:dLbls>
          <c:showLegendKey val="0"/>
          <c:showVal val="0"/>
          <c:showCatName val="0"/>
          <c:showSerName val="0"/>
          <c:showPercent val="0"/>
          <c:showBubbleSize val="0"/>
        </c:dLbls>
        <c:marker val="1"/>
        <c:smooth val="0"/>
        <c:axId val="443229824"/>
        <c:axId val="365970744"/>
      </c:lineChart>
      <c:catAx>
        <c:axId val="443229824"/>
        <c:scaling>
          <c:orientation val="minMax"/>
        </c:scaling>
        <c:delete val="0"/>
        <c:axPos val="b"/>
        <c:numFmt formatCode="ge" sourceLinked="1"/>
        <c:majorTickMark val="none"/>
        <c:minorTickMark val="none"/>
        <c:tickLblPos val="none"/>
        <c:crossAx val="365970744"/>
        <c:crosses val="autoZero"/>
        <c:auto val="0"/>
        <c:lblAlgn val="ctr"/>
        <c:lblOffset val="100"/>
        <c:noMultiLvlLbl val="1"/>
      </c:catAx>
      <c:valAx>
        <c:axId val="365970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3229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0</c:v>
                </c:pt>
                <c:pt idx="1">
                  <c:v>0</c:v>
                </c:pt>
                <c:pt idx="2">
                  <c:v>0</c:v>
                </c:pt>
                <c:pt idx="3">
                  <c:v>0.5</c:v>
                </c:pt>
                <c:pt idx="4">
                  <c:v>0.6</c:v>
                </c:pt>
              </c:numCache>
            </c:numRef>
          </c:val>
          <c:extLst xmlns:c16r2="http://schemas.microsoft.com/office/drawing/2015/06/chart">
            <c:ext xmlns:c16="http://schemas.microsoft.com/office/drawing/2014/chart" uri="{C3380CC4-5D6E-409C-BE32-E72D297353CC}">
              <c16:uniqueId val="{00000000-0807-4951-A8B5-5E066A1D5201}"/>
            </c:ext>
          </c:extLst>
        </c:ser>
        <c:dLbls>
          <c:showLegendKey val="0"/>
          <c:showVal val="0"/>
          <c:showCatName val="0"/>
          <c:showSerName val="0"/>
          <c:showPercent val="0"/>
          <c:showBubbleSize val="0"/>
        </c:dLbls>
        <c:gapWidth val="180"/>
        <c:overlap val="-90"/>
        <c:axId val="365971528"/>
        <c:axId val="36597192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22.1</c:v>
                </c:pt>
                <c:pt idx="1">
                  <c:v>21.1</c:v>
                </c:pt>
                <c:pt idx="2">
                  <c:v>20</c:v>
                </c:pt>
                <c:pt idx="3">
                  <c:v>18.2</c:v>
                </c:pt>
                <c:pt idx="4">
                  <c:v>20.9</c:v>
                </c:pt>
              </c:numCache>
            </c:numRef>
          </c:val>
          <c:smooth val="0"/>
          <c:extLst xmlns:c16r2="http://schemas.microsoft.com/office/drawing/2015/06/chart">
            <c:ext xmlns:c16="http://schemas.microsoft.com/office/drawing/2014/chart" uri="{C3380CC4-5D6E-409C-BE32-E72D297353CC}">
              <c16:uniqueId val="{00000001-0807-4951-A8B5-5E066A1D5201}"/>
            </c:ext>
          </c:extLst>
        </c:ser>
        <c:dLbls>
          <c:showLegendKey val="0"/>
          <c:showVal val="0"/>
          <c:showCatName val="0"/>
          <c:showSerName val="0"/>
          <c:showPercent val="0"/>
          <c:showBubbleSize val="0"/>
        </c:dLbls>
        <c:marker val="1"/>
        <c:smooth val="0"/>
        <c:axId val="365971528"/>
        <c:axId val="365971920"/>
      </c:lineChart>
      <c:catAx>
        <c:axId val="365971528"/>
        <c:scaling>
          <c:orientation val="minMax"/>
        </c:scaling>
        <c:delete val="0"/>
        <c:axPos val="b"/>
        <c:numFmt formatCode="ge" sourceLinked="1"/>
        <c:majorTickMark val="none"/>
        <c:minorTickMark val="none"/>
        <c:tickLblPos val="none"/>
        <c:crossAx val="365971920"/>
        <c:crosses val="autoZero"/>
        <c:auto val="0"/>
        <c:lblAlgn val="ctr"/>
        <c:lblOffset val="100"/>
        <c:noMultiLvlLbl val="1"/>
      </c:catAx>
      <c:valAx>
        <c:axId val="365971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59715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6204.5</c:v>
                </c:pt>
                <c:pt idx="1">
                  <c:v>1154.2</c:v>
                </c:pt>
                <c:pt idx="2">
                  <c:v>581.6</c:v>
                </c:pt>
                <c:pt idx="3">
                  <c:v>477.2</c:v>
                </c:pt>
                <c:pt idx="4">
                  <c:v>454.5</c:v>
                </c:pt>
              </c:numCache>
            </c:numRef>
          </c:val>
          <c:extLst xmlns:c16r2="http://schemas.microsoft.com/office/drawing/2015/06/chart">
            <c:ext xmlns:c16="http://schemas.microsoft.com/office/drawing/2014/chart" uri="{C3380CC4-5D6E-409C-BE32-E72D297353CC}">
              <c16:uniqueId val="{00000000-87D1-49B4-BBC7-861D824E6C25}"/>
            </c:ext>
          </c:extLst>
        </c:ser>
        <c:dLbls>
          <c:showLegendKey val="0"/>
          <c:showVal val="0"/>
          <c:showCatName val="0"/>
          <c:showSerName val="0"/>
          <c:showPercent val="0"/>
          <c:showBubbleSize val="0"/>
        </c:dLbls>
        <c:gapWidth val="180"/>
        <c:overlap val="-90"/>
        <c:axId val="505625736"/>
        <c:axId val="505626128"/>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130.19999999999999</c:v>
                </c:pt>
                <c:pt idx="1">
                  <c:v>128.80000000000001</c:v>
                </c:pt>
                <c:pt idx="2">
                  <c:v>109.9</c:v>
                </c:pt>
                <c:pt idx="3">
                  <c:v>103.6</c:v>
                </c:pt>
                <c:pt idx="4">
                  <c:v>95.7</c:v>
                </c:pt>
              </c:numCache>
            </c:numRef>
          </c:val>
          <c:smooth val="0"/>
          <c:extLst xmlns:c16r2="http://schemas.microsoft.com/office/drawing/2015/06/chart">
            <c:ext xmlns:c16="http://schemas.microsoft.com/office/drawing/2014/chart" uri="{C3380CC4-5D6E-409C-BE32-E72D297353CC}">
              <c16:uniqueId val="{00000001-87D1-49B4-BBC7-861D824E6C25}"/>
            </c:ext>
          </c:extLst>
        </c:ser>
        <c:dLbls>
          <c:showLegendKey val="0"/>
          <c:showVal val="0"/>
          <c:showCatName val="0"/>
          <c:showSerName val="0"/>
          <c:showPercent val="0"/>
          <c:showBubbleSize val="0"/>
        </c:dLbls>
        <c:marker val="1"/>
        <c:smooth val="0"/>
        <c:axId val="505625736"/>
        <c:axId val="505626128"/>
      </c:lineChart>
      <c:catAx>
        <c:axId val="505625736"/>
        <c:scaling>
          <c:orientation val="minMax"/>
        </c:scaling>
        <c:delete val="0"/>
        <c:axPos val="b"/>
        <c:numFmt formatCode="ge" sourceLinked="1"/>
        <c:majorTickMark val="none"/>
        <c:minorTickMark val="none"/>
        <c:tickLblPos val="none"/>
        <c:crossAx val="505626128"/>
        <c:crosses val="autoZero"/>
        <c:auto val="0"/>
        <c:lblAlgn val="ctr"/>
        <c:lblOffset val="100"/>
        <c:noMultiLvlLbl val="1"/>
      </c:catAx>
      <c:valAx>
        <c:axId val="505626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625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0</c:v>
                </c:pt>
                <c:pt idx="1">
                  <c:v>0.4</c:v>
                </c:pt>
                <c:pt idx="2">
                  <c:v>2.5</c:v>
                </c:pt>
                <c:pt idx="3">
                  <c:v>9.9</c:v>
                </c:pt>
                <c:pt idx="4">
                  <c:v>17.2</c:v>
                </c:pt>
              </c:numCache>
            </c:numRef>
          </c:val>
          <c:extLst xmlns:c16r2="http://schemas.microsoft.com/office/drawing/2015/06/chart">
            <c:ext xmlns:c16="http://schemas.microsoft.com/office/drawing/2014/chart" uri="{C3380CC4-5D6E-409C-BE32-E72D297353CC}">
              <c16:uniqueId val="{00000000-3635-408E-865F-E13A46A36879}"/>
            </c:ext>
          </c:extLst>
        </c:ser>
        <c:dLbls>
          <c:showLegendKey val="0"/>
          <c:showVal val="0"/>
          <c:showCatName val="0"/>
          <c:showSerName val="0"/>
          <c:showPercent val="0"/>
          <c:showBubbleSize val="0"/>
        </c:dLbls>
        <c:gapWidth val="180"/>
        <c:overlap val="-90"/>
        <c:axId val="505626912"/>
        <c:axId val="505627304"/>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57.7</c:v>
                </c:pt>
                <c:pt idx="1">
                  <c:v>59.8</c:v>
                </c:pt>
                <c:pt idx="2">
                  <c:v>59.6</c:v>
                </c:pt>
                <c:pt idx="3">
                  <c:v>60.3</c:v>
                </c:pt>
                <c:pt idx="4">
                  <c:v>60.2</c:v>
                </c:pt>
              </c:numCache>
            </c:numRef>
          </c:val>
          <c:smooth val="0"/>
          <c:extLst xmlns:c16r2="http://schemas.microsoft.com/office/drawing/2015/06/chart">
            <c:ext xmlns:c16="http://schemas.microsoft.com/office/drawing/2014/chart" uri="{C3380CC4-5D6E-409C-BE32-E72D297353CC}">
              <c16:uniqueId val="{00000001-3635-408E-865F-E13A46A36879}"/>
            </c:ext>
          </c:extLst>
        </c:ser>
        <c:dLbls>
          <c:showLegendKey val="0"/>
          <c:showVal val="0"/>
          <c:showCatName val="0"/>
          <c:showSerName val="0"/>
          <c:showPercent val="0"/>
          <c:showBubbleSize val="0"/>
        </c:dLbls>
        <c:marker val="1"/>
        <c:smooth val="0"/>
        <c:axId val="505626912"/>
        <c:axId val="505627304"/>
      </c:lineChart>
      <c:catAx>
        <c:axId val="505626912"/>
        <c:scaling>
          <c:orientation val="minMax"/>
        </c:scaling>
        <c:delete val="0"/>
        <c:axPos val="b"/>
        <c:numFmt formatCode="ge" sourceLinked="1"/>
        <c:majorTickMark val="none"/>
        <c:minorTickMark val="none"/>
        <c:tickLblPos val="none"/>
        <c:crossAx val="505627304"/>
        <c:crosses val="autoZero"/>
        <c:auto val="0"/>
        <c:lblAlgn val="ctr"/>
        <c:lblOffset val="100"/>
        <c:noMultiLvlLbl val="1"/>
      </c:catAx>
      <c:valAx>
        <c:axId val="505627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50562691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xmlns=""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xmlns="" id="{00000000-0008-0000-0000-00004F000000}"/>
            </a:ext>
          </a:extLst>
        </xdr:cNvPr>
        <xdr:cNvGrpSpPr/>
      </xdr:nvGrpSpPr>
      <xdr:grpSpPr>
        <a:xfrm>
          <a:off x="454391" y="7270875"/>
          <a:ext cx="5173736" cy="2954891"/>
          <a:chOff x="489770" y="7259989"/>
          <a:chExt cx="5728907" cy="2990270"/>
        </a:xfrm>
      </xdr:grpSpPr>
      <xdr:graphicFrame macro="">
        <xdr:nvGraphicFramePr>
          <xdr:cNvPr id="5" name="グラフ 4">
            <a:extLst>
              <a:ext uri="{FF2B5EF4-FFF2-40B4-BE49-F238E27FC236}">
                <a16:creationId xmlns:a16="http://schemas.microsoft.com/office/drawing/2014/main" xmlns=""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xmlns="" id="{00000000-0008-0000-0000-000051000000}"/>
            </a:ext>
          </a:extLst>
        </xdr:cNvPr>
        <xdr:cNvGrpSpPr/>
      </xdr:nvGrpSpPr>
      <xdr:grpSpPr>
        <a:xfrm>
          <a:off x="5899970" y="7270875"/>
          <a:ext cx="5081209" cy="2954891"/>
          <a:chOff x="6490520" y="7259989"/>
          <a:chExt cx="5728909" cy="2990270"/>
        </a:xfrm>
      </xdr:grpSpPr>
      <xdr:graphicFrame macro="">
        <xdr:nvGraphicFramePr>
          <xdr:cNvPr id="7" name="グラフ 6">
            <a:extLst>
              <a:ext uri="{FF2B5EF4-FFF2-40B4-BE49-F238E27FC236}">
                <a16:creationId xmlns:a16="http://schemas.microsoft.com/office/drawing/2014/main" xmlns=""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xmlns="" id="{00000000-0008-0000-0000-000052000000}"/>
            </a:ext>
          </a:extLst>
        </xdr:cNvPr>
        <xdr:cNvGrpSpPr/>
      </xdr:nvGrpSpPr>
      <xdr:grpSpPr>
        <a:xfrm>
          <a:off x="11253020" y="7270875"/>
          <a:ext cx="5173737" cy="2954891"/>
          <a:chOff x="12491270" y="7259989"/>
          <a:chExt cx="5728908" cy="2990270"/>
        </a:xfrm>
      </xdr:grpSpPr>
      <xdr:graphicFrame macro="">
        <xdr:nvGraphicFramePr>
          <xdr:cNvPr id="9" name="グラフ 8">
            <a:extLst>
              <a:ext uri="{FF2B5EF4-FFF2-40B4-BE49-F238E27FC236}">
                <a16:creationId xmlns:a16="http://schemas.microsoft.com/office/drawing/2014/main" xmlns=""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xmlns="" id="{00000000-0008-0000-0000-000053000000}"/>
            </a:ext>
          </a:extLst>
        </xdr:cNvPr>
        <xdr:cNvGrpSpPr/>
      </xdr:nvGrpSpPr>
      <xdr:grpSpPr>
        <a:xfrm>
          <a:off x="16687441" y="7270875"/>
          <a:ext cx="5105973" cy="2954891"/>
          <a:chOff x="18496102" y="7259989"/>
          <a:chExt cx="5738433" cy="2990270"/>
        </a:xfrm>
      </xdr:grpSpPr>
      <xdr:graphicFrame macro="">
        <xdr:nvGraphicFramePr>
          <xdr:cNvPr id="11" name="グラフ 10">
            <a:extLst>
              <a:ext uri="{FF2B5EF4-FFF2-40B4-BE49-F238E27FC236}">
                <a16:creationId xmlns:a16="http://schemas.microsoft.com/office/drawing/2014/main" xmlns=""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xmlns="" id="{00000000-0008-0000-0000-000054000000}"/>
            </a:ext>
          </a:extLst>
        </xdr:cNvPr>
        <xdr:cNvGrpSpPr/>
      </xdr:nvGrpSpPr>
      <xdr:grpSpPr>
        <a:xfrm>
          <a:off x="22082945" y="7270875"/>
          <a:ext cx="5183261" cy="2954891"/>
          <a:chOff x="24524066" y="7259989"/>
          <a:chExt cx="5738433" cy="2990270"/>
        </a:xfrm>
      </xdr:grpSpPr>
      <xdr:graphicFrame macro="">
        <xdr:nvGraphicFramePr>
          <xdr:cNvPr id="13" name="グラフ 12">
            <a:extLst>
              <a:ext uri="{FF2B5EF4-FFF2-40B4-BE49-F238E27FC236}">
                <a16:creationId xmlns:a16="http://schemas.microsoft.com/office/drawing/2014/main" xmlns=""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xmlns=""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xmlns=""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xmlns=""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xmlns=""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データ!CY9">
      <xdr:nvSpPr>
        <xdr:cNvPr id="19" name="正方形/長方形 18">
          <a:extLst>
            <a:ext uri="{FF2B5EF4-FFF2-40B4-BE49-F238E27FC236}">
              <a16:creationId xmlns:a16="http://schemas.microsoft.com/office/drawing/2014/main" xmlns=""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（最大出力合計29,600kW）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xmlns=""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データ!EX9">
      <xdr:nvSpPr>
        <xdr:cNvPr id="21" name="正方形/長方形 20">
          <a:extLst>
            <a:ext uri="{FF2B5EF4-FFF2-40B4-BE49-F238E27FC236}">
              <a16:creationId xmlns:a16="http://schemas.microsoft.com/office/drawing/2014/main" xmlns=""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xmlns=""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データ!GW9">
      <xdr:nvSpPr>
        <xdr:cNvPr id="23" name="正方形/長方形 22">
          <a:extLst>
            <a:ext uri="{FF2B5EF4-FFF2-40B4-BE49-F238E27FC236}">
              <a16:creationId xmlns:a16="http://schemas.microsoft.com/office/drawing/2014/main" xmlns=""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xmlns=""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データ!IV9">
      <xdr:nvSpPr>
        <xdr:cNvPr id="25" name="正方形/長方形 24">
          <a:extLst>
            <a:ext uri="{FF2B5EF4-FFF2-40B4-BE49-F238E27FC236}">
              <a16:creationId xmlns:a16="http://schemas.microsoft.com/office/drawing/2014/main" xmlns=""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xmlns=""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117765</xdr:rowOff>
    </xdr:from>
    <xdr:ext cx="3500250" cy="392415"/>
    <xdr:sp macro="" textlink="データ!KU9">
      <xdr:nvSpPr>
        <xdr:cNvPr id="27" name="正方形/長方形 26">
          <a:extLst>
            <a:ext uri="{FF2B5EF4-FFF2-40B4-BE49-F238E27FC236}">
              <a16:creationId xmlns:a16="http://schemas.microsoft.com/office/drawing/2014/main" xmlns="" id="{00000000-0008-0000-0000-00001C000000}"/>
            </a:ext>
          </a:extLst>
        </xdr:cNvPr>
        <xdr:cNvSpPr/>
      </xdr:nvSpPr>
      <xdr:spPr>
        <a:xfrm>
          <a:off x="26370150" y="11690640"/>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（最大出力合計29,600kW）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xmlns="" id="{00000000-0008-0000-0000-000068000000}"/>
            </a:ext>
          </a:extLst>
        </xdr:cNvPr>
        <xdr:cNvGrpSpPr/>
      </xdr:nvGrpSpPr>
      <xdr:grpSpPr>
        <a:xfrm>
          <a:off x="581892" y="12120995"/>
          <a:ext cx="5171915" cy="2947964"/>
          <a:chOff x="617271" y="12058402"/>
          <a:chExt cx="5727086" cy="2869043"/>
        </a:xfrm>
      </xdr:grpSpPr>
      <xdr:graphicFrame macro="">
        <xdr:nvGraphicFramePr>
          <xdr:cNvPr id="29" name="グラフ 28">
            <a:extLst>
              <a:ext uri="{FF2B5EF4-FFF2-40B4-BE49-F238E27FC236}">
                <a16:creationId xmlns:a16="http://schemas.microsoft.com/office/drawing/2014/main" xmlns=""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xmlns="" id="{00000000-0008-0000-0000-000069000000}"/>
            </a:ext>
          </a:extLst>
        </xdr:cNvPr>
        <xdr:cNvGrpSpPr/>
      </xdr:nvGrpSpPr>
      <xdr:grpSpPr>
        <a:xfrm>
          <a:off x="581892" y="15226146"/>
          <a:ext cx="5171915" cy="2934109"/>
          <a:chOff x="617271" y="15079189"/>
          <a:chExt cx="5727086" cy="2857909"/>
        </a:xfrm>
      </xdr:grpSpPr>
      <xdr:graphicFrame macro="">
        <xdr:nvGraphicFramePr>
          <xdr:cNvPr id="31" name="グラフ 30">
            <a:extLst>
              <a:ext uri="{FF2B5EF4-FFF2-40B4-BE49-F238E27FC236}">
                <a16:creationId xmlns:a16="http://schemas.microsoft.com/office/drawing/2014/main" xmlns=""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xmlns="" id="{00000000-0008-0000-0000-00006A000000}"/>
            </a:ext>
          </a:extLst>
        </xdr:cNvPr>
        <xdr:cNvGrpSpPr/>
      </xdr:nvGrpSpPr>
      <xdr:grpSpPr>
        <a:xfrm>
          <a:off x="581892" y="18334759"/>
          <a:ext cx="5171915" cy="2934109"/>
          <a:chOff x="617271" y="18106159"/>
          <a:chExt cx="5727086" cy="2857909"/>
        </a:xfrm>
      </xdr:grpSpPr>
      <xdr:graphicFrame macro="">
        <xdr:nvGraphicFramePr>
          <xdr:cNvPr id="33" name="グラフ 32">
            <a:extLst>
              <a:ext uri="{FF2B5EF4-FFF2-40B4-BE49-F238E27FC236}">
                <a16:creationId xmlns:a16="http://schemas.microsoft.com/office/drawing/2014/main" xmlns=""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xmlns="" id="{00000000-0008-0000-0000-00006B000000}"/>
            </a:ext>
          </a:extLst>
        </xdr:cNvPr>
        <xdr:cNvGrpSpPr/>
      </xdr:nvGrpSpPr>
      <xdr:grpSpPr>
        <a:xfrm>
          <a:off x="581892" y="21426055"/>
          <a:ext cx="5171915" cy="2934110"/>
          <a:chOff x="617271" y="21115812"/>
          <a:chExt cx="5727086" cy="2857910"/>
        </a:xfrm>
      </xdr:grpSpPr>
      <xdr:graphicFrame macro="">
        <xdr:nvGraphicFramePr>
          <xdr:cNvPr id="35" name="グラフ 34">
            <a:extLst>
              <a:ext uri="{FF2B5EF4-FFF2-40B4-BE49-F238E27FC236}">
                <a16:creationId xmlns:a16="http://schemas.microsoft.com/office/drawing/2014/main" xmlns=""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xmlns="" id="{00000000-0008-0000-0000-00006C000000}"/>
            </a:ext>
          </a:extLst>
        </xdr:cNvPr>
        <xdr:cNvGrpSpPr/>
      </xdr:nvGrpSpPr>
      <xdr:grpSpPr>
        <a:xfrm>
          <a:off x="581892" y="24480983"/>
          <a:ext cx="5171915" cy="2934109"/>
          <a:chOff x="617271" y="24094540"/>
          <a:chExt cx="5727086" cy="2857909"/>
        </a:xfrm>
      </xdr:grpSpPr>
      <xdr:graphicFrame macro="">
        <xdr:nvGraphicFramePr>
          <xdr:cNvPr id="37" name="グラフ 36">
            <a:extLst>
              <a:ext uri="{FF2B5EF4-FFF2-40B4-BE49-F238E27FC236}">
                <a16:creationId xmlns:a16="http://schemas.microsoft.com/office/drawing/2014/main" xmlns=""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xmlns="" id="{00000000-0008-0000-0000-000050000000}"/>
            </a:ext>
          </a:extLst>
        </xdr:cNvPr>
        <xdr:cNvGrpSpPr/>
      </xdr:nvGrpSpPr>
      <xdr:grpSpPr>
        <a:xfrm>
          <a:off x="6367906" y="12120995"/>
          <a:ext cx="4677627" cy="2947964"/>
          <a:chOff x="7910700" y="12058402"/>
          <a:chExt cx="5232799" cy="2869043"/>
        </a:xfrm>
      </xdr:grpSpPr>
      <xdr:graphicFrame macro="">
        <xdr:nvGraphicFramePr>
          <xdr:cNvPr id="39" name="グラフ 38">
            <a:extLst>
              <a:ext uri="{FF2B5EF4-FFF2-40B4-BE49-F238E27FC236}">
                <a16:creationId xmlns:a16="http://schemas.microsoft.com/office/drawing/2014/main" xmlns=""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xmlns="" id="{00000000-0008-0000-0000-000067000000}"/>
            </a:ext>
          </a:extLst>
        </xdr:cNvPr>
        <xdr:cNvGrpSpPr/>
      </xdr:nvGrpSpPr>
      <xdr:grpSpPr>
        <a:xfrm>
          <a:off x="6367906" y="15226146"/>
          <a:ext cx="4677627" cy="2934109"/>
          <a:chOff x="7910700" y="15079189"/>
          <a:chExt cx="5232799" cy="2857909"/>
        </a:xfrm>
      </xdr:grpSpPr>
      <xdr:graphicFrame macro="">
        <xdr:nvGraphicFramePr>
          <xdr:cNvPr id="41" name="グラフ 40">
            <a:extLst>
              <a:ext uri="{FF2B5EF4-FFF2-40B4-BE49-F238E27FC236}">
                <a16:creationId xmlns:a16="http://schemas.microsoft.com/office/drawing/2014/main" xmlns=""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xmlns="" id="{00000000-0008-0000-0000-000066000000}"/>
            </a:ext>
          </a:extLst>
        </xdr:cNvPr>
        <xdr:cNvGrpSpPr/>
      </xdr:nvGrpSpPr>
      <xdr:grpSpPr>
        <a:xfrm>
          <a:off x="6367906" y="18334759"/>
          <a:ext cx="4677627" cy="2934109"/>
          <a:chOff x="7910700" y="18106159"/>
          <a:chExt cx="5232799" cy="2857909"/>
        </a:xfrm>
      </xdr:grpSpPr>
      <xdr:graphicFrame macro="">
        <xdr:nvGraphicFramePr>
          <xdr:cNvPr id="43" name="グラフ 42">
            <a:extLst>
              <a:ext uri="{FF2B5EF4-FFF2-40B4-BE49-F238E27FC236}">
                <a16:creationId xmlns:a16="http://schemas.microsoft.com/office/drawing/2014/main" xmlns=""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xmlns="" id="{00000000-0008-0000-0000-000065000000}"/>
            </a:ext>
          </a:extLst>
        </xdr:cNvPr>
        <xdr:cNvGrpSpPr/>
      </xdr:nvGrpSpPr>
      <xdr:grpSpPr>
        <a:xfrm>
          <a:off x="6367906" y="21426055"/>
          <a:ext cx="4677627" cy="2934110"/>
          <a:chOff x="7910700" y="21115812"/>
          <a:chExt cx="5232799" cy="2857910"/>
        </a:xfrm>
      </xdr:grpSpPr>
      <xdr:graphicFrame macro="">
        <xdr:nvGraphicFramePr>
          <xdr:cNvPr id="45" name="グラフ 44">
            <a:extLst>
              <a:ext uri="{FF2B5EF4-FFF2-40B4-BE49-F238E27FC236}">
                <a16:creationId xmlns:a16="http://schemas.microsoft.com/office/drawing/2014/main" xmlns=""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xmlns="" id="{00000000-0008-0000-0000-000064000000}"/>
            </a:ext>
          </a:extLst>
        </xdr:cNvPr>
        <xdr:cNvGrpSpPr/>
      </xdr:nvGrpSpPr>
      <xdr:grpSpPr>
        <a:xfrm>
          <a:off x="6367906" y="24480983"/>
          <a:ext cx="4677627" cy="2934109"/>
          <a:chOff x="7910700" y="24094540"/>
          <a:chExt cx="5232799" cy="2857909"/>
        </a:xfrm>
      </xdr:grpSpPr>
      <xdr:graphicFrame macro="">
        <xdr:nvGraphicFramePr>
          <xdr:cNvPr id="47" name="グラフ 46">
            <a:extLst>
              <a:ext uri="{FF2B5EF4-FFF2-40B4-BE49-F238E27FC236}">
                <a16:creationId xmlns:a16="http://schemas.microsoft.com/office/drawing/2014/main" xmlns=""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xmlns="" id="{00000000-0008-0000-0000-00005F000000}"/>
            </a:ext>
          </a:extLst>
        </xdr:cNvPr>
        <xdr:cNvGrpSpPr/>
      </xdr:nvGrpSpPr>
      <xdr:grpSpPr>
        <a:xfrm>
          <a:off x="11715758" y="12120995"/>
          <a:ext cx="4677628" cy="2947964"/>
          <a:chOff x="13623226" y="12058402"/>
          <a:chExt cx="5232798" cy="2869043"/>
        </a:xfrm>
      </xdr:grpSpPr>
      <xdr:graphicFrame macro="">
        <xdr:nvGraphicFramePr>
          <xdr:cNvPr id="49" name="グラフ 48">
            <a:extLst>
              <a:ext uri="{FF2B5EF4-FFF2-40B4-BE49-F238E27FC236}">
                <a16:creationId xmlns:a16="http://schemas.microsoft.com/office/drawing/2014/main" xmlns=""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xmlns="" id="{00000000-0008-0000-0000-000060000000}"/>
            </a:ext>
          </a:extLst>
        </xdr:cNvPr>
        <xdr:cNvGrpSpPr/>
      </xdr:nvGrpSpPr>
      <xdr:grpSpPr>
        <a:xfrm>
          <a:off x="11715758" y="15226146"/>
          <a:ext cx="4677628" cy="2934109"/>
          <a:chOff x="13623226" y="15079189"/>
          <a:chExt cx="5232798" cy="2857909"/>
        </a:xfrm>
      </xdr:grpSpPr>
      <xdr:graphicFrame macro="">
        <xdr:nvGraphicFramePr>
          <xdr:cNvPr id="51" name="グラフ 50">
            <a:extLst>
              <a:ext uri="{FF2B5EF4-FFF2-40B4-BE49-F238E27FC236}">
                <a16:creationId xmlns:a16="http://schemas.microsoft.com/office/drawing/2014/main" xmlns=""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xmlns="" id="{00000000-0008-0000-0000-000061000000}"/>
            </a:ext>
          </a:extLst>
        </xdr:cNvPr>
        <xdr:cNvGrpSpPr/>
      </xdr:nvGrpSpPr>
      <xdr:grpSpPr>
        <a:xfrm>
          <a:off x="11715758" y="18334759"/>
          <a:ext cx="4677628" cy="2934109"/>
          <a:chOff x="13623226" y="18106159"/>
          <a:chExt cx="5232798" cy="2857909"/>
        </a:xfrm>
      </xdr:grpSpPr>
      <xdr:graphicFrame macro="">
        <xdr:nvGraphicFramePr>
          <xdr:cNvPr id="53" name="グラフ 52">
            <a:extLst>
              <a:ext uri="{FF2B5EF4-FFF2-40B4-BE49-F238E27FC236}">
                <a16:creationId xmlns:a16="http://schemas.microsoft.com/office/drawing/2014/main" xmlns=""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xmlns="" id="{00000000-0008-0000-0000-000062000000}"/>
            </a:ext>
          </a:extLst>
        </xdr:cNvPr>
        <xdr:cNvGrpSpPr/>
      </xdr:nvGrpSpPr>
      <xdr:grpSpPr>
        <a:xfrm>
          <a:off x="11715758" y="21426055"/>
          <a:ext cx="4677628" cy="2934110"/>
          <a:chOff x="13623226" y="21115812"/>
          <a:chExt cx="5232798" cy="2857910"/>
        </a:xfrm>
      </xdr:grpSpPr>
      <xdr:graphicFrame macro="">
        <xdr:nvGraphicFramePr>
          <xdr:cNvPr id="55" name="グラフ 54">
            <a:extLst>
              <a:ext uri="{FF2B5EF4-FFF2-40B4-BE49-F238E27FC236}">
                <a16:creationId xmlns:a16="http://schemas.microsoft.com/office/drawing/2014/main" xmlns=""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xmlns="" id="{00000000-0008-0000-0000-000063000000}"/>
            </a:ext>
          </a:extLst>
        </xdr:cNvPr>
        <xdr:cNvGrpSpPr/>
      </xdr:nvGrpSpPr>
      <xdr:grpSpPr>
        <a:xfrm>
          <a:off x="11715758" y="24480983"/>
          <a:ext cx="4677628" cy="2934109"/>
          <a:chOff x="13623226" y="24094540"/>
          <a:chExt cx="5232798" cy="2857909"/>
        </a:xfrm>
      </xdr:grpSpPr>
      <xdr:graphicFrame macro="">
        <xdr:nvGraphicFramePr>
          <xdr:cNvPr id="57" name="グラフ 56">
            <a:extLst>
              <a:ext uri="{FF2B5EF4-FFF2-40B4-BE49-F238E27FC236}">
                <a16:creationId xmlns:a16="http://schemas.microsoft.com/office/drawing/2014/main" xmlns=""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xmlns="" id="{00000000-0008-0000-0000-00005E000000}"/>
            </a:ext>
          </a:extLst>
        </xdr:cNvPr>
        <xdr:cNvGrpSpPr/>
      </xdr:nvGrpSpPr>
      <xdr:grpSpPr>
        <a:xfrm>
          <a:off x="16982215" y="12120995"/>
          <a:ext cx="4677628" cy="2947964"/>
          <a:chOff x="19266479" y="12058402"/>
          <a:chExt cx="5232799" cy="2869043"/>
        </a:xfrm>
      </xdr:grpSpPr>
      <xdr:graphicFrame macro="">
        <xdr:nvGraphicFramePr>
          <xdr:cNvPr id="59" name="グラフ 58">
            <a:extLst>
              <a:ext uri="{FF2B5EF4-FFF2-40B4-BE49-F238E27FC236}">
                <a16:creationId xmlns:a16="http://schemas.microsoft.com/office/drawing/2014/main" xmlns=""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xmlns="" id="{00000000-0008-0000-0000-00005D000000}"/>
            </a:ext>
          </a:extLst>
        </xdr:cNvPr>
        <xdr:cNvGrpSpPr/>
      </xdr:nvGrpSpPr>
      <xdr:grpSpPr>
        <a:xfrm>
          <a:off x="16982215" y="15226146"/>
          <a:ext cx="4677628" cy="2934109"/>
          <a:chOff x="19266479" y="15079189"/>
          <a:chExt cx="5232799" cy="2857909"/>
        </a:xfrm>
      </xdr:grpSpPr>
      <xdr:graphicFrame macro="">
        <xdr:nvGraphicFramePr>
          <xdr:cNvPr id="61" name="グラフ 60">
            <a:extLst>
              <a:ext uri="{FF2B5EF4-FFF2-40B4-BE49-F238E27FC236}">
                <a16:creationId xmlns:a16="http://schemas.microsoft.com/office/drawing/2014/main" xmlns=""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xmlns="" id="{00000000-0008-0000-0000-00005C000000}"/>
            </a:ext>
          </a:extLst>
        </xdr:cNvPr>
        <xdr:cNvGrpSpPr/>
      </xdr:nvGrpSpPr>
      <xdr:grpSpPr>
        <a:xfrm>
          <a:off x="16982215" y="18334759"/>
          <a:ext cx="4677628" cy="2934109"/>
          <a:chOff x="19266479" y="18106159"/>
          <a:chExt cx="5232799" cy="2857909"/>
        </a:xfrm>
      </xdr:grpSpPr>
      <xdr:graphicFrame macro="">
        <xdr:nvGraphicFramePr>
          <xdr:cNvPr id="63" name="グラフ 62">
            <a:extLst>
              <a:ext uri="{FF2B5EF4-FFF2-40B4-BE49-F238E27FC236}">
                <a16:creationId xmlns:a16="http://schemas.microsoft.com/office/drawing/2014/main" xmlns=""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xmlns="" id="{00000000-0008-0000-0000-00005B000000}"/>
            </a:ext>
          </a:extLst>
        </xdr:cNvPr>
        <xdr:cNvGrpSpPr/>
      </xdr:nvGrpSpPr>
      <xdr:grpSpPr>
        <a:xfrm>
          <a:off x="16982215" y="21426055"/>
          <a:ext cx="4677628" cy="2934110"/>
          <a:chOff x="19266479" y="21115812"/>
          <a:chExt cx="5232799" cy="2857910"/>
        </a:xfrm>
      </xdr:grpSpPr>
      <xdr:graphicFrame macro="">
        <xdr:nvGraphicFramePr>
          <xdr:cNvPr id="65" name="グラフ 64">
            <a:extLst>
              <a:ext uri="{FF2B5EF4-FFF2-40B4-BE49-F238E27FC236}">
                <a16:creationId xmlns:a16="http://schemas.microsoft.com/office/drawing/2014/main" xmlns=""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xmlns="" id="{00000000-0008-0000-0000-00005A000000}"/>
            </a:ext>
          </a:extLst>
        </xdr:cNvPr>
        <xdr:cNvGrpSpPr/>
      </xdr:nvGrpSpPr>
      <xdr:grpSpPr>
        <a:xfrm>
          <a:off x="16982215" y="24480983"/>
          <a:ext cx="4677628" cy="2934109"/>
          <a:chOff x="19266479" y="24094540"/>
          <a:chExt cx="5232799" cy="2857909"/>
        </a:xfrm>
      </xdr:grpSpPr>
      <xdr:graphicFrame macro="">
        <xdr:nvGraphicFramePr>
          <xdr:cNvPr id="67" name="グラフ 66">
            <a:extLst>
              <a:ext uri="{FF2B5EF4-FFF2-40B4-BE49-F238E27FC236}">
                <a16:creationId xmlns:a16="http://schemas.microsoft.com/office/drawing/2014/main" xmlns=""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xmlns="" id="{00000000-0008-0000-0000-000055000000}"/>
            </a:ext>
          </a:extLst>
        </xdr:cNvPr>
        <xdr:cNvGrpSpPr/>
      </xdr:nvGrpSpPr>
      <xdr:grpSpPr>
        <a:xfrm>
          <a:off x="22382022" y="12120995"/>
          <a:ext cx="4677627" cy="2947964"/>
          <a:chOff x="24892415" y="12058402"/>
          <a:chExt cx="5232799" cy="2869043"/>
        </a:xfrm>
      </xdr:grpSpPr>
      <xdr:graphicFrame macro="">
        <xdr:nvGraphicFramePr>
          <xdr:cNvPr id="69" name="グラフ 68">
            <a:extLst>
              <a:ext uri="{FF2B5EF4-FFF2-40B4-BE49-F238E27FC236}">
                <a16:creationId xmlns:a16="http://schemas.microsoft.com/office/drawing/2014/main" xmlns=""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xmlns="" id="{00000000-0008-0000-0000-000056000000}"/>
            </a:ext>
          </a:extLst>
        </xdr:cNvPr>
        <xdr:cNvGrpSpPr/>
      </xdr:nvGrpSpPr>
      <xdr:grpSpPr>
        <a:xfrm>
          <a:off x="22382022" y="15226146"/>
          <a:ext cx="4677627" cy="2934109"/>
          <a:chOff x="24892415" y="15079189"/>
          <a:chExt cx="5232799" cy="2857909"/>
        </a:xfrm>
      </xdr:grpSpPr>
      <xdr:graphicFrame macro="">
        <xdr:nvGraphicFramePr>
          <xdr:cNvPr id="71" name="グラフ 70">
            <a:extLst>
              <a:ext uri="{FF2B5EF4-FFF2-40B4-BE49-F238E27FC236}">
                <a16:creationId xmlns:a16="http://schemas.microsoft.com/office/drawing/2014/main" xmlns=""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xmlns="" id="{00000000-0008-0000-0000-000057000000}"/>
            </a:ext>
          </a:extLst>
        </xdr:cNvPr>
        <xdr:cNvGrpSpPr/>
      </xdr:nvGrpSpPr>
      <xdr:grpSpPr>
        <a:xfrm>
          <a:off x="22382022" y="18334759"/>
          <a:ext cx="4677627" cy="2934109"/>
          <a:chOff x="24892415" y="18106159"/>
          <a:chExt cx="5232799" cy="2857909"/>
        </a:xfrm>
      </xdr:grpSpPr>
      <xdr:graphicFrame macro="">
        <xdr:nvGraphicFramePr>
          <xdr:cNvPr id="73" name="グラフ 72">
            <a:extLst>
              <a:ext uri="{FF2B5EF4-FFF2-40B4-BE49-F238E27FC236}">
                <a16:creationId xmlns:a16="http://schemas.microsoft.com/office/drawing/2014/main" xmlns=""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xmlns="" id="{00000000-0008-0000-0000-000058000000}"/>
            </a:ext>
          </a:extLst>
        </xdr:cNvPr>
        <xdr:cNvGrpSpPr/>
      </xdr:nvGrpSpPr>
      <xdr:grpSpPr>
        <a:xfrm>
          <a:off x="22382022" y="21426055"/>
          <a:ext cx="4677627" cy="2934110"/>
          <a:chOff x="24892415" y="21115812"/>
          <a:chExt cx="5232799" cy="2857910"/>
        </a:xfrm>
      </xdr:grpSpPr>
      <xdr:graphicFrame macro="">
        <xdr:nvGraphicFramePr>
          <xdr:cNvPr id="75" name="グラフ 74">
            <a:extLst>
              <a:ext uri="{FF2B5EF4-FFF2-40B4-BE49-F238E27FC236}">
                <a16:creationId xmlns:a16="http://schemas.microsoft.com/office/drawing/2014/main" xmlns=""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xmlns="" id="{00000000-0008-0000-0000-000059000000}"/>
            </a:ext>
          </a:extLst>
        </xdr:cNvPr>
        <xdr:cNvGrpSpPr/>
      </xdr:nvGrpSpPr>
      <xdr:grpSpPr>
        <a:xfrm>
          <a:off x="22382022" y="24480983"/>
          <a:ext cx="4677627" cy="2934109"/>
          <a:chOff x="24892415" y="24094540"/>
          <a:chExt cx="5232799" cy="2857909"/>
        </a:xfrm>
      </xdr:grpSpPr>
      <xdr:graphicFrame macro="">
        <xdr:nvGraphicFramePr>
          <xdr:cNvPr id="77" name="グラフ 76">
            <a:extLst>
              <a:ext uri="{FF2B5EF4-FFF2-40B4-BE49-F238E27FC236}">
                <a16:creationId xmlns:a16="http://schemas.microsoft.com/office/drawing/2014/main" xmlns=""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xmlns="" id="{00000000-0008-0000-0000-000092160000}"/>
                </a:ext>
              </a:extLst>
            </xdr:cNvPr>
            <xdr:cNvPicPr preferRelativeResize="0">
              <a:picLocks noChangeArrowheads="1"/>
              <a:extLst>
                <a:ext uri="{84589F7E-364E-4C9E-8A38-B11213B215E9}">
                  <a14:cameraTool cellRange="データ!$AX$10:$BC$12" spid="_x0000_s3579"/>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xmlns="" id="{00000000-0008-0000-0000-000093160000}"/>
                </a:ext>
              </a:extLst>
            </xdr:cNvPr>
            <xdr:cNvPicPr preferRelativeResize="0">
              <a:picLocks noChangeArrowheads="1"/>
              <a:extLst>
                <a:ext uri="{84589F7E-364E-4C9E-8A38-B11213B215E9}">
                  <a14:cameraTool cellRange="データ!$BI$10:$BN$12" spid="_x0000_s3580"/>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xmlns="" id="{00000000-0008-0000-0000-000094160000}"/>
                </a:ext>
              </a:extLst>
            </xdr:cNvPr>
            <xdr:cNvPicPr preferRelativeResize="0">
              <a:picLocks noChangeArrowheads="1"/>
              <a:extLst>
                <a:ext uri="{84589F7E-364E-4C9E-8A38-B11213B215E9}">
                  <a14:cameraTool cellRange="データ!$BT$10:$BY$12" spid="_x0000_s3581"/>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xmlns="" id="{00000000-0008-0000-0000-000095160000}"/>
                </a:ext>
              </a:extLst>
            </xdr:cNvPr>
            <xdr:cNvPicPr preferRelativeResize="0">
              <a:picLocks noChangeArrowheads="1"/>
              <a:extLst>
                <a:ext uri="{84589F7E-364E-4C9E-8A38-B11213B215E9}">
                  <a14:cameraTool cellRange="データ!$CE$10:$CJ$12" spid="_x0000_s3582"/>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xmlns="" id="{00000000-0008-0000-0000-000096160000}"/>
                </a:ext>
              </a:extLst>
            </xdr:cNvPr>
            <xdr:cNvPicPr preferRelativeResize="0">
              <a:picLocks noChangeArrowheads="1"/>
              <a:extLst>
                <a:ext uri="{84589F7E-364E-4C9E-8A38-B11213B215E9}">
                  <a14:cameraTool cellRange="データ!$CO$10:$CT$12" spid="_x0000_s3583"/>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xmlns="" id="{00000000-0008-0000-0000-000097160000}"/>
                </a:ext>
              </a:extLst>
            </xdr:cNvPr>
            <xdr:cNvPicPr preferRelativeResize="0">
              <a:picLocks noChangeArrowheads="1"/>
              <a:extLst>
                <a:ext uri="{84589F7E-364E-4C9E-8A38-B11213B215E9}">
                  <a14:cameraTool cellRange="データ!$CZ$10:$DE$12" spid="_x0000_s3584"/>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xmlns="" id="{00000000-0008-0000-0000-000098160000}"/>
                </a:ext>
              </a:extLst>
            </xdr:cNvPr>
            <xdr:cNvPicPr preferRelativeResize="0">
              <a:picLocks noChangeArrowheads="1"/>
              <a:extLst>
                <a:ext uri="{84589F7E-364E-4C9E-8A38-B11213B215E9}">
                  <a14:cameraTool cellRange="データ!DJ10:DO12" spid="_x0000_s3585"/>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497184</xdr:colOff>
          <xdr:row>85</xdr:row>
          <xdr:rowOff>45637</xdr:rowOff>
        </xdr:to>
        <xdr:pic>
          <xdr:nvPicPr>
            <xdr:cNvPr id="85" name="図 55">
              <a:extLst>
                <a:ext uri="{FF2B5EF4-FFF2-40B4-BE49-F238E27FC236}">
                  <a16:creationId xmlns:a16="http://schemas.microsoft.com/office/drawing/2014/main" xmlns="" id="{00000000-0008-0000-0000-000099160000}"/>
                </a:ext>
              </a:extLst>
            </xdr:cNvPr>
            <xdr:cNvPicPr preferRelativeResize="0">
              <a:picLocks noChangeArrowheads="1"/>
              <a:extLst>
                <a:ext uri="{84589F7E-364E-4C9E-8A38-B11213B215E9}">
                  <a14:cameraTool cellRange="データ!DT10:DY12" spid="_x0000_s3586"/>
                </a:ext>
              </a:extLst>
            </xdr:cNvPicPr>
          </xdr:nvPicPr>
          <xdr:blipFill>
            <a:blip xmlns:r="http://schemas.openxmlformats.org/officeDocument/2006/relationships" r:embed="rId38"/>
            <a:srcRect/>
            <a:stretch>
              <a:fillRect/>
            </a:stretch>
          </xdr:blipFill>
          <xdr:spPr bwMode="auto">
            <a:xfrm>
              <a:off x="680357" y="20590329"/>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497184</xdr:colOff>
          <xdr:row>99</xdr:row>
          <xdr:rowOff>202119</xdr:rowOff>
        </xdr:to>
        <xdr:pic>
          <xdr:nvPicPr>
            <xdr:cNvPr id="86" name="図 56">
              <a:extLst>
                <a:ext uri="{FF2B5EF4-FFF2-40B4-BE49-F238E27FC236}">
                  <a16:creationId xmlns:a16="http://schemas.microsoft.com/office/drawing/2014/main" xmlns="" id="{00000000-0008-0000-0000-00009A160000}"/>
                </a:ext>
              </a:extLst>
            </xdr:cNvPr>
            <xdr:cNvPicPr preferRelativeResize="0">
              <a:picLocks noChangeArrowheads="1"/>
              <a:extLst>
                <a:ext uri="{84589F7E-364E-4C9E-8A38-B11213B215E9}">
                  <a14:cameraTool cellRange="データ!ED10:EI12" spid="_x0000_s3587"/>
                </a:ext>
              </a:extLst>
            </xdr:cNvPicPr>
          </xdr:nvPicPr>
          <xdr:blipFill>
            <a:blip xmlns:r="http://schemas.openxmlformats.org/officeDocument/2006/relationships" r:embed="rId39"/>
            <a:srcRect/>
            <a:stretch>
              <a:fillRect/>
            </a:stretch>
          </xdr:blipFill>
          <xdr:spPr bwMode="auto">
            <a:xfrm>
              <a:off x="680357" y="23604311"/>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xmlns="" id="{00000000-0008-0000-0000-00009B160000}"/>
                </a:ext>
              </a:extLst>
            </xdr:cNvPr>
            <xdr:cNvPicPr preferRelativeResize="0">
              <a:picLocks noChangeArrowheads="1"/>
              <a:extLst>
                <a:ext uri="{84589F7E-364E-4C9E-8A38-B11213B215E9}">
                  <a14:cameraTool cellRange="データ!EN10:ES12" spid="_x0000_s3588"/>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xmlns="" id="{00000000-0008-0000-0000-00009C160000}"/>
                </a:ext>
              </a:extLst>
            </xdr:cNvPr>
            <xdr:cNvPicPr preferRelativeResize="0">
              <a:picLocks noChangeArrowheads="1"/>
              <a:extLst>
                <a:ext uri="{84589F7E-364E-4C9E-8A38-B11213B215E9}">
                  <a14:cameraTool cellRange="データ!EY10:FD12" spid="_x0000_s3589"/>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xmlns="" id="{00000000-0008-0000-0000-00009D160000}"/>
                </a:ext>
              </a:extLst>
            </xdr:cNvPr>
            <xdr:cNvPicPr preferRelativeResize="0">
              <a:picLocks noChangeArrowheads="1"/>
              <a:extLst>
                <a:ext uri="{84589F7E-364E-4C9E-8A38-B11213B215E9}">
                  <a14:cameraTool cellRange="データ!FI10:FN12" spid="_x0000_s3590"/>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31717</xdr:colOff>
          <xdr:row>85</xdr:row>
          <xdr:rowOff>32030</xdr:rowOff>
        </xdr:to>
        <xdr:pic>
          <xdr:nvPicPr>
            <xdr:cNvPr id="90" name="図 60">
              <a:extLst>
                <a:ext uri="{FF2B5EF4-FFF2-40B4-BE49-F238E27FC236}">
                  <a16:creationId xmlns:a16="http://schemas.microsoft.com/office/drawing/2014/main" xmlns="" id="{00000000-0008-0000-0000-00009E160000}"/>
                </a:ext>
              </a:extLst>
            </xdr:cNvPr>
            <xdr:cNvPicPr preferRelativeResize="0">
              <a:picLocks noChangeArrowheads="1"/>
              <a:extLst>
                <a:ext uri="{84589F7E-364E-4C9E-8A38-B11213B215E9}">
                  <a14:cameraTool cellRange="データ!FS10:FX12" spid="_x0000_s3591"/>
                </a:ext>
              </a:extLst>
            </xdr:cNvPicPr>
          </xdr:nvPicPr>
          <xdr:blipFill>
            <a:blip xmlns:r="http://schemas.openxmlformats.org/officeDocument/2006/relationships" r:embed="rId43"/>
            <a:srcRect/>
            <a:stretch>
              <a:fillRect/>
            </a:stretch>
          </xdr:blipFill>
          <xdr:spPr bwMode="auto">
            <a:xfrm>
              <a:off x="7094871" y="20576722"/>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31717</xdr:colOff>
          <xdr:row>99</xdr:row>
          <xdr:rowOff>188512</xdr:rowOff>
        </xdr:to>
        <xdr:pic>
          <xdr:nvPicPr>
            <xdr:cNvPr id="91" name="図 61">
              <a:extLst>
                <a:ext uri="{FF2B5EF4-FFF2-40B4-BE49-F238E27FC236}">
                  <a16:creationId xmlns:a16="http://schemas.microsoft.com/office/drawing/2014/main" xmlns="" id="{00000000-0008-0000-0000-00009F160000}"/>
                </a:ext>
              </a:extLst>
            </xdr:cNvPr>
            <xdr:cNvPicPr preferRelativeResize="0">
              <a:picLocks noChangeArrowheads="1"/>
              <a:extLst>
                <a:ext uri="{84589F7E-364E-4C9E-8A38-B11213B215E9}">
                  <a14:cameraTool cellRange="データ!GC10:GH12" spid="_x0000_s3592"/>
                </a:ext>
              </a:extLst>
            </xdr:cNvPicPr>
          </xdr:nvPicPr>
          <xdr:blipFill>
            <a:blip xmlns:r="http://schemas.openxmlformats.org/officeDocument/2006/relationships" r:embed="rId44"/>
            <a:srcRect/>
            <a:stretch>
              <a:fillRect/>
            </a:stretch>
          </xdr:blipFill>
          <xdr:spPr bwMode="auto">
            <a:xfrm>
              <a:off x="7094871" y="23590704"/>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xmlns="" id="{00000000-0008-0000-0000-0000A0160000}"/>
                </a:ext>
              </a:extLst>
            </xdr:cNvPr>
            <xdr:cNvPicPr preferRelativeResize="0">
              <a:picLocks noChangeArrowheads="1"/>
              <a:extLst>
                <a:ext uri="{84589F7E-364E-4C9E-8A38-B11213B215E9}">
                  <a14:cameraTool cellRange="データ!GM10:GR12" spid="_x0000_s3593"/>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xmlns="" id="{00000000-0008-0000-0000-0000A1160000}"/>
                </a:ext>
              </a:extLst>
            </xdr:cNvPr>
            <xdr:cNvPicPr preferRelativeResize="0">
              <a:picLocks noChangeArrowheads="1"/>
              <a:extLst>
                <a:ext uri="{84589F7E-364E-4C9E-8A38-B11213B215E9}">
                  <a14:cameraTool cellRange="データ!GX10:HC12" spid="_x0000_s3594"/>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xmlns="" id="{00000000-0008-0000-0000-0000A2160000}"/>
                </a:ext>
              </a:extLst>
            </xdr:cNvPr>
            <xdr:cNvPicPr preferRelativeResize="0">
              <a:picLocks noChangeArrowheads="1"/>
              <a:extLst>
                <a:ext uri="{84589F7E-364E-4C9E-8A38-B11213B215E9}">
                  <a14:cameraTool cellRange="データ!HH10:HM12" spid="_x0000_s3595"/>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475457</xdr:colOff>
          <xdr:row>85</xdr:row>
          <xdr:rowOff>45637</xdr:rowOff>
        </xdr:to>
        <xdr:pic>
          <xdr:nvPicPr>
            <xdr:cNvPr id="95" name="図 65">
              <a:extLst>
                <a:ext uri="{FF2B5EF4-FFF2-40B4-BE49-F238E27FC236}">
                  <a16:creationId xmlns:a16="http://schemas.microsoft.com/office/drawing/2014/main" xmlns="" id="{00000000-0008-0000-0000-0000A3160000}"/>
                </a:ext>
              </a:extLst>
            </xdr:cNvPr>
            <xdr:cNvPicPr preferRelativeResize="0">
              <a:picLocks noChangeArrowheads="1"/>
              <a:extLst>
                <a:ext uri="{84589F7E-364E-4C9E-8A38-B11213B215E9}">
                  <a14:cameraTool cellRange="データ!HR10:HW12" spid="_x0000_s3596"/>
                </a:ext>
              </a:extLst>
            </xdr:cNvPicPr>
          </xdr:nvPicPr>
          <xdr:blipFill>
            <a:blip xmlns:r="http://schemas.openxmlformats.org/officeDocument/2006/relationships" r:embed="rId48"/>
            <a:srcRect/>
            <a:stretch>
              <a:fillRect/>
            </a:stretch>
          </xdr:blipFill>
          <xdr:spPr bwMode="auto">
            <a:xfrm>
              <a:off x="13008682"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475457</xdr:colOff>
          <xdr:row>99</xdr:row>
          <xdr:rowOff>183069</xdr:rowOff>
        </xdr:to>
        <xdr:pic>
          <xdr:nvPicPr>
            <xdr:cNvPr id="96" name="図 66">
              <a:extLst>
                <a:ext uri="{FF2B5EF4-FFF2-40B4-BE49-F238E27FC236}">
                  <a16:creationId xmlns:a16="http://schemas.microsoft.com/office/drawing/2014/main" xmlns="" id="{00000000-0008-0000-0000-0000A4160000}"/>
                </a:ext>
              </a:extLst>
            </xdr:cNvPr>
            <xdr:cNvPicPr preferRelativeResize="0">
              <a:picLocks noChangeArrowheads="1"/>
              <a:extLst>
                <a:ext uri="{84589F7E-364E-4C9E-8A38-B11213B215E9}">
                  <a14:cameraTool cellRange="データ!IB10:IG12" spid="_x0000_s3597"/>
                </a:ext>
              </a:extLst>
            </xdr:cNvPicPr>
          </xdr:nvPicPr>
          <xdr:blipFill>
            <a:blip xmlns:r="http://schemas.openxmlformats.org/officeDocument/2006/relationships" r:embed="rId49"/>
            <a:srcRect/>
            <a:stretch>
              <a:fillRect/>
            </a:stretch>
          </xdr:blipFill>
          <xdr:spPr bwMode="auto">
            <a:xfrm>
              <a:off x="13008682" y="2358526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xmlns="" id="{00000000-0008-0000-0000-0000A5160000}"/>
                </a:ext>
              </a:extLst>
            </xdr:cNvPr>
            <xdr:cNvPicPr preferRelativeResize="0">
              <a:picLocks noChangeArrowheads="1"/>
              <a:extLst>
                <a:ext uri="{84589F7E-364E-4C9E-8A38-B11213B215E9}">
                  <a14:cameraTool cellRange="データ!IL10:IQ12" spid="_x0000_s3598"/>
                </a:ext>
              </a:extLst>
            </xdr:cNvPicPr>
          </xdr:nvPicPr>
          <xdr:blipFill>
            <a:blip xmlns:r="http://schemas.openxmlformats.org/officeDocument/2006/relationships" r:embed="rId50"/>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xmlns="" id="{00000000-0008-0000-0000-0000A6160000}"/>
                </a:ext>
              </a:extLst>
            </xdr:cNvPr>
            <xdr:cNvPicPr preferRelativeResize="0">
              <a:picLocks noChangeArrowheads="1"/>
              <a:extLst>
                <a:ext uri="{84589F7E-364E-4C9E-8A38-B11213B215E9}">
                  <a14:cameraTool cellRange="データ!IW10:JB12" spid="_x0000_s3599"/>
                </a:ext>
              </a:extLst>
            </xdr:cNvPicPr>
          </xdr:nvPicPr>
          <xdr:blipFill>
            <a:blip xmlns:r="http://schemas.openxmlformats.org/officeDocument/2006/relationships" r:embed="rId51"/>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xmlns="" id="{00000000-0008-0000-0000-0000A7160000}"/>
                </a:ext>
              </a:extLst>
            </xdr:cNvPr>
            <xdr:cNvPicPr preferRelativeResize="0">
              <a:picLocks noChangeArrowheads="1"/>
              <a:extLst>
                <a:ext uri="{84589F7E-364E-4C9E-8A38-B11213B215E9}">
                  <a14:cameraTool cellRange="データ!JG10:JL12" spid="_x0000_s3600"/>
                </a:ext>
              </a:extLst>
            </xdr:cNvPicPr>
          </xdr:nvPicPr>
          <xdr:blipFill>
            <a:blip xmlns:r="http://schemas.openxmlformats.org/officeDocument/2006/relationships" r:embed="rId52"/>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10214</xdr:colOff>
          <xdr:row>85</xdr:row>
          <xdr:rowOff>45637</xdr:rowOff>
        </xdr:to>
        <xdr:pic>
          <xdr:nvPicPr>
            <xdr:cNvPr id="100" name="図 70">
              <a:extLst>
                <a:ext uri="{FF2B5EF4-FFF2-40B4-BE49-F238E27FC236}">
                  <a16:creationId xmlns:a16="http://schemas.microsoft.com/office/drawing/2014/main" xmlns="" id="{00000000-0008-0000-0000-0000A8160000}"/>
                </a:ext>
              </a:extLst>
            </xdr:cNvPr>
            <xdr:cNvPicPr preferRelativeResize="0">
              <a:picLocks noChangeArrowheads="1"/>
              <a:extLst>
                <a:ext uri="{84589F7E-364E-4C9E-8A38-B11213B215E9}">
                  <a14:cameraTool cellRange="データ!JQ10:JV12" spid="_x0000_s3601"/>
                </a:ext>
              </a:extLst>
            </xdr:cNvPicPr>
          </xdr:nvPicPr>
          <xdr:blipFill>
            <a:blip xmlns:r="http://schemas.openxmlformats.org/officeDocument/2006/relationships" r:embed="rId53"/>
            <a:srcRect/>
            <a:stretch>
              <a:fillRect/>
            </a:stretch>
          </xdr:blipFill>
          <xdr:spPr bwMode="auto">
            <a:xfrm>
              <a:off x="18925189"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10214</xdr:colOff>
          <xdr:row>99</xdr:row>
          <xdr:rowOff>202119</xdr:rowOff>
        </xdr:to>
        <xdr:pic>
          <xdr:nvPicPr>
            <xdr:cNvPr id="101" name="図 71">
              <a:extLst>
                <a:ext uri="{FF2B5EF4-FFF2-40B4-BE49-F238E27FC236}">
                  <a16:creationId xmlns:a16="http://schemas.microsoft.com/office/drawing/2014/main" xmlns="" id="{00000000-0008-0000-0000-0000A9160000}"/>
                </a:ext>
              </a:extLst>
            </xdr:cNvPr>
            <xdr:cNvPicPr preferRelativeResize="0">
              <a:picLocks noChangeArrowheads="1"/>
              <a:extLst>
                <a:ext uri="{84589F7E-364E-4C9E-8A38-B11213B215E9}">
                  <a14:cameraTool cellRange="データ!KA10:KF12" spid="_x0000_s3602"/>
                </a:ext>
              </a:extLst>
            </xdr:cNvPicPr>
          </xdr:nvPicPr>
          <xdr:blipFill>
            <a:blip xmlns:r="http://schemas.openxmlformats.org/officeDocument/2006/relationships" r:embed="rId54"/>
            <a:srcRect/>
            <a:stretch>
              <a:fillRect/>
            </a:stretch>
          </xdr:blipFill>
          <xdr:spPr bwMode="auto">
            <a:xfrm>
              <a:off x="18925189"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xmlns="" id="{00000000-0008-0000-0000-0000AA160000}"/>
                </a:ext>
              </a:extLst>
            </xdr:cNvPr>
            <xdr:cNvPicPr preferRelativeResize="0">
              <a:picLocks noChangeArrowheads="1"/>
              <a:extLst>
                <a:ext uri="{84589F7E-364E-4C9E-8A38-B11213B215E9}">
                  <a14:cameraTool cellRange="データ!KK10:KP12" spid="_x0000_s3603"/>
                </a:ext>
              </a:extLst>
            </xdr:cNvPicPr>
          </xdr:nvPicPr>
          <xdr:blipFill>
            <a:blip xmlns:r="http://schemas.openxmlformats.org/officeDocument/2006/relationships" r:embed="rId55"/>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xmlns="" id="{00000000-0008-0000-0000-0000AB160000}"/>
                </a:ext>
              </a:extLst>
            </xdr:cNvPr>
            <xdr:cNvPicPr preferRelativeResize="0">
              <a:picLocks noChangeArrowheads="1"/>
              <a:extLst>
                <a:ext uri="{84589F7E-364E-4C9E-8A38-B11213B215E9}">
                  <a14:cameraTool cellRange="データ!KV10:LA12" spid="_x0000_s3604"/>
                </a:ext>
              </a:extLst>
            </xdr:cNvPicPr>
          </xdr:nvPicPr>
          <xdr:blipFill>
            <a:blip xmlns:r="http://schemas.openxmlformats.org/officeDocument/2006/relationships" r:embed="rId5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498459</xdr:colOff>
          <xdr:row>70</xdr:row>
          <xdr:rowOff>83736</xdr:rowOff>
        </xdr:to>
        <xdr:pic>
          <xdr:nvPicPr>
            <xdr:cNvPr id="104" name="図 74">
              <a:extLst>
                <a:ext uri="{FF2B5EF4-FFF2-40B4-BE49-F238E27FC236}">
                  <a16:creationId xmlns:a16="http://schemas.microsoft.com/office/drawing/2014/main" xmlns="" id="{00000000-0008-0000-0000-0000AC160000}"/>
                </a:ext>
              </a:extLst>
            </xdr:cNvPr>
            <xdr:cNvPicPr preferRelativeResize="0">
              <a:picLocks noChangeArrowheads="1"/>
              <a:extLst>
                <a:ext uri="{84589F7E-364E-4C9E-8A38-B11213B215E9}">
                  <a14:cameraTool cellRange="データ!LF10:LK12" spid="_x0000_s3605"/>
                </a:ext>
              </a:extLst>
            </xdr:cNvPicPr>
          </xdr:nvPicPr>
          <xdr:blipFill>
            <a:blip xmlns:r="http://schemas.openxmlformats.org/officeDocument/2006/relationships" r:embed="rId57"/>
            <a:srcRect/>
            <a:stretch>
              <a:fillRect/>
            </a:stretch>
          </xdr:blipFill>
          <xdr:spPr bwMode="auto">
            <a:xfrm>
              <a:off x="24883506" y="1756682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498459</xdr:colOff>
          <xdr:row>85</xdr:row>
          <xdr:rowOff>45637</xdr:rowOff>
        </xdr:to>
        <xdr:pic>
          <xdr:nvPicPr>
            <xdr:cNvPr id="105" name="図 75">
              <a:extLst>
                <a:ext uri="{FF2B5EF4-FFF2-40B4-BE49-F238E27FC236}">
                  <a16:creationId xmlns:a16="http://schemas.microsoft.com/office/drawing/2014/main" xmlns="" id="{00000000-0008-0000-0000-0000AD160000}"/>
                </a:ext>
              </a:extLst>
            </xdr:cNvPr>
            <xdr:cNvPicPr preferRelativeResize="0">
              <a:picLocks noChangeArrowheads="1"/>
              <a:extLst>
                <a:ext uri="{84589F7E-364E-4C9E-8A38-B11213B215E9}">
                  <a14:cameraTool cellRange="データ!LP10:LU12" spid="_x0000_s3606"/>
                </a:ext>
              </a:extLst>
            </xdr:cNvPicPr>
          </xdr:nvPicPr>
          <xdr:blipFill>
            <a:blip xmlns:r="http://schemas.openxmlformats.org/officeDocument/2006/relationships" r:embed="rId58"/>
            <a:srcRect/>
            <a:stretch>
              <a:fillRect/>
            </a:stretch>
          </xdr:blipFill>
          <xdr:spPr bwMode="auto">
            <a:xfrm>
              <a:off x="24883506"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498459</xdr:colOff>
          <xdr:row>99</xdr:row>
          <xdr:rowOff>202119</xdr:rowOff>
        </xdr:to>
        <xdr:pic>
          <xdr:nvPicPr>
            <xdr:cNvPr id="106" name="図 76">
              <a:extLst>
                <a:ext uri="{FF2B5EF4-FFF2-40B4-BE49-F238E27FC236}">
                  <a16:creationId xmlns:a16="http://schemas.microsoft.com/office/drawing/2014/main" xmlns="" id="{00000000-0008-0000-0000-0000AE160000}"/>
                </a:ext>
              </a:extLst>
            </xdr:cNvPr>
            <xdr:cNvPicPr preferRelativeResize="0">
              <a:picLocks noChangeArrowheads="1"/>
              <a:extLst>
                <a:ext uri="{84589F7E-364E-4C9E-8A38-B11213B215E9}">
                  <a14:cameraTool cellRange="データ!LZ10:ME12" spid="_x0000_s3607"/>
                </a:ext>
              </a:extLst>
            </xdr:cNvPicPr>
          </xdr:nvPicPr>
          <xdr:blipFill>
            <a:blip xmlns:r="http://schemas.openxmlformats.org/officeDocument/2006/relationships" r:embed="rId59"/>
            <a:srcRect/>
            <a:stretch>
              <a:fillRect/>
            </a:stretch>
          </xdr:blipFill>
          <xdr:spPr bwMode="auto">
            <a:xfrm>
              <a:off x="24883506"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xmlns="" id="{00000000-0008-0000-0000-0000AF160000}"/>
                </a:ext>
              </a:extLst>
            </xdr:cNvPr>
            <xdr:cNvPicPr preferRelativeResize="0">
              <a:picLocks noChangeArrowheads="1"/>
              <a:extLst>
                <a:ext uri="{84589F7E-364E-4C9E-8A38-B11213B215E9}">
                  <a14:cameraTool cellRange="データ!MJ10:MO12" spid="_x0000_s3608"/>
                </a:ext>
              </a:extLst>
            </xdr:cNvPicPr>
          </xdr:nvPicPr>
          <xdr:blipFill>
            <a:blip xmlns:r="http://schemas.openxmlformats.org/officeDocument/2006/relationships" r:embed="rId60"/>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331144</xdr:colOff>
          <xdr:row>43</xdr:row>
          <xdr:rowOff>137949</xdr:rowOff>
        </xdr:from>
        <xdr:to>
          <xdr:col>14</xdr:col>
          <xdr:colOff>110455</xdr:colOff>
          <xdr:row>56</xdr:row>
          <xdr:rowOff>3113</xdr:rowOff>
        </xdr:to>
        <xdr:pic>
          <xdr:nvPicPr>
            <xdr:cNvPr id="108" name="TXT水力_設備利用率">
              <a:extLst>
                <a:ext uri="{FF2B5EF4-FFF2-40B4-BE49-F238E27FC236}">
                  <a16:creationId xmlns:a16="http://schemas.microsoft.com/office/drawing/2014/main" xmlns="" id="{00000000-0008-0000-0000-0000B0160000}"/>
                </a:ext>
              </a:extLst>
            </xdr:cNvPr>
            <xdr:cNvPicPr>
              <a:picLocks noChangeAspect="1" noChangeArrowheads="1"/>
              <a:extLst>
                <a:ext uri="{84589F7E-364E-4C9E-8A38-B11213B215E9}">
                  <a14:cameraTool cellRange="データ!$E$22:$I$35" spid="_x0000_s3609"/>
                </a:ext>
              </a:extLst>
            </xdr:cNvPicPr>
          </xdr:nvPicPr>
          <xdr:blipFill>
            <a:blip xmlns:r="http://schemas.openxmlformats.org/officeDocument/2006/relationships" r:embed="rId61"/>
            <a:srcRect/>
            <a:stretch>
              <a:fillRect/>
            </a:stretch>
          </xdr:blipFill>
          <xdr:spPr bwMode="auto">
            <a:xfrm>
              <a:off x="7008169" y="12453774"/>
              <a:ext cx="5208561" cy="246548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331145</xdr:colOff>
          <xdr:row>58</xdr:row>
          <xdr:rowOff>85725</xdr:rowOff>
        </xdr:from>
        <xdr:to>
          <xdr:col>14</xdr:col>
          <xdr:colOff>119198</xdr:colOff>
          <xdr:row>70</xdr:row>
          <xdr:rowOff>158707</xdr:rowOff>
        </xdr:to>
        <xdr:pic>
          <xdr:nvPicPr>
            <xdr:cNvPr id="109" name="TXT水力_修繕費比率">
              <a:extLst>
                <a:ext uri="{FF2B5EF4-FFF2-40B4-BE49-F238E27FC236}">
                  <a16:creationId xmlns:a16="http://schemas.microsoft.com/office/drawing/2014/main" xmlns="" id="{00000000-0008-0000-0000-0000B1160000}"/>
                </a:ext>
              </a:extLst>
            </xdr:cNvPr>
            <xdr:cNvPicPr>
              <a:picLocks noChangeAspect="1" noChangeArrowheads="1"/>
              <a:extLst>
                <a:ext uri="{84589F7E-364E-4C9E-8A38-B11213B215E9}">
                  <a14:cameraTool cellRange="データ!$E$22:$I$35" spid="_x0000_s3610"/>
                </a:ext>
              </a:extLst>
            </xdr:cNvPicPr>
          </xdr:nvPicPr>
          <xdr:blipFill>
            <a:blip xmlns:r="http://schemas.openxmlformats.org/officeDocument/2006/relationships" r:embed="rId61"/>
            <a:srcRect/>
            <a:stretch>
              <a:fillRect/>
            </a:stretch>
          </xdr:blipFill>
          <xdr:spPr bwMode="auto">
            <a:xfrm>
              <a:off x="7008170" y="15401925"/>
              <a:ext cx="5217303"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331145</xdr:colOff>
          <xdr:row>73</xdr:row>
          <xdr:rowOff>70756</xdr:rowOff>
        </xdr:from>
        <xdr:to>
          <xdr:col>14</xdr:col>
          <xdr:colOff>119200</xdr:colOff>
          <xdr:row>85</xdr:row>
          <xdr:rowOff>143738</xdr:rowOff>
        </xdr:to>
        <xdr:pic>
          <xdr:nvPicPr>
            <xdr:cNvPr id="110" name="TXT水力_企業債残高対料金収入比率">
              <a:extLst>
                <a:ext uri="{FF2B5EF4-FFF2-40B4-BE49-F238E27FC236}">
                  <a16:creationId xmlns:a16="http://schemas.microsoft.com/office/drawing/2014/main" xmlns="" id="{00000000-0008-0000-0000-0000B2160000}"/>
                </a:ext>
              </a:extLst>
            </xdr:cNvPr>
            <xdr:cNvPicPr>
              <a:picLocks noChangeAspect="1" noChangeArrowheads="1"/>
              <a:extLst>
                <a:ext uri="{84589F7E-364E-4C9E-8A38-B11213B215E9}">
                  <a14:cameraTool cellRange="データ!$E$22:$I$35" spid="_x0000_s3611"/>
                </a:ext>
              </a:extLst>
            </xdr:cNvPicPr>
          </xdr:nvPicPr>
          <xdr:blipFill>
            <a:blip xmlns:r="http://schemas.openxmlformats.org/officeDocument/2006/relationships" r:embed="rId61"/>
            <a:srcRect/>
            <a:stretch>
              <a:fillRect/>
            </a:stretch>
          </xdr:blipFill>
          <xdr:spPr bwMode="auto">
            <a:xfrm>
              <a:off x="7008170" y="18387331"/>
              <a:ext cx="521730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331145</xdr:colOff>
          <xdr:row>88</xdr:row>
          <xdr:rowOff>9524</xdr:rowOff>
        </xdr:from>
        <xdr:to>
          <xdr:col>14</xdr:col>
          <xdr:colOff>119200</xdr:colOff>
          <xdr:row>100</xdr:row>
          <xdr:rowOff>82506</xdr:rowOff>
        </xdr:to>
        <xdr:pic>
          <xdr:nvPicPr>
            <xdr:cNvPr id="111" name="TXT水力_有形固定資産減価償却率">
              <a:extLst>
                <a:ext uri="{FF2B5EF4-FFF2-40B4-BE49-F238E27FC236}">
                  <a16:creationId xmlns:a16="http://schemas.microsoft.com/office/drawing/2014/main" xmlns="" id="{00000000-0008-0000-0000-0000B3160000}"/>
                </a:ext>
              </a:extLst>
            </xdr:cNvPr>
            <xdr:cNvPicPr>
              <a:picLocks noChangeAspect="1" noChangeArrowheads="1"/>
              <a:extLst>
                <a:ext uri="{84589F7E-364E-4C9E-8A38-B11213B215E9}">
                  <a14:cameraTool cellRange="データ!$E$22:$I$35" spid="_x0000_s3612"/>
                </a:ext>
              </a:extLst>
            </xdr:cNvPicPr>
          </xdr:nvPicPr>
          <xdr:blipFill>
            <a:blip xmlns:r="http://schemas.openxmlformats.org/officeDocument/2006/relationships" r:embed="rId61"/>
            <a:srcRect/>
            <a:stretch>
              <a:fillRect/>
            </a:stretch>
          </xdr:blipFill>
          <xdr:spPr bwMode="auto">
            <a:xfrm>
              <a:off x="7008170" y="21326474"/>
              <a:ext cx="521730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331145</xdr:colOff>
          <xdr:row>102</xdr:row>
          <xdr:rowOff>123824</xdr:rowOff>
        </xdr:from>
        <xdr:to>
          <xdr:col>14</xdr:col>
          <xdr:colOff>119200</xdr:colOff>
          <xdr:row>114</xdr:row>
          <xdr:rowOff>196806</xdr:rowOff>
        </xdr:to>
        <xdr:pic>
          <xdr:nvPicPr>
            <xdr:cNvPr id="112" name="TXT水力_FIT収入割合">
              <a:extLst>
                <a:ext uri="{FF2B5EF4-FFF2-40B4-BE49-F238E27FC236}">
                  <a16:creationId xmlns:a16="http://schemas.microsoft.com/office/drawing/2014/main" xmlns="" id="{00000000-0008-0000-0000-0000B4160000}"/>
                </a:ext>
              </a:extLst>
            </xdr:cNvPr>
            <xdr:cNvPicPr>
              <a:picLocks noChangeAspect="1" noChangeArrowheads="1"/>
              <a:extLst>
                <a:ext uri="{84589F7E-364E-4C9E-8A38-B11213B215E9}">
                  <a14:cameraTool cellRange="データ!$E$22:$I$35" spid="_x0000_s3613"/>
                </a:ext>
              </a:extLst>
            </xdr:cNvPicPr>
          </xdr:nvPicPr>
          <xdr:blipFill>
            <a:blip xmlns:r="http://schemas.openxmlformats.org/officeDocument/2006/relationships" r:embed="rId61"/>
            <a:srcRect/>
            <a:stretch>
              <a:fillRect/>
            </a:stretch>
          </xdr:blipFill>
          <xdr:spPr bwMode="auto">
            <a:xfrm>
              <a:off x="7008170" y="24241124"/>
              <a:ext cx="521730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544509</xdr:colOff>
          <xdr:row>55</xdr:row>
          <xdr:rowOff>201799</xdr:rowOff>
        </xdr:to>
        <xdr:pic>
          <xdr:nvPicPr>
            <xdr:cNvPr id="113" name="TXTごみ_設備利用率">
              <a:extLst>
                <a:ext uri="{FF2B5EF4-FFF2-40B4-BE49-F238E27FC236}">
                  <a16:creationId xmlns:a16="http://schemas.microsoft.com/office/drawing/2014/main" xmlns="" id="{00000000-0008-0000-0000-0000B5160000}"/>
                </a:ext>
              </a:extLst>
            </xdr:cNvPr>
            <xdr:cNvPicPr>
              <a:picLocks noChangeAspect="1" noChangeArrowheads="1"/>
              <a:extLst>
                <a:ext uri="{84589F7E-364E-4C9E-8A38-B11213B215E9}">
                  <a14:cameraTool cellRange="データ!$E$22:$I$35" spid="_x0000_s3614"/>
                </a:ext>
              </a:extLst>
            </xdr:cNvPicPr>
          </xdr:nvPicPr>
          <xdr:blipFill>
            <a:blip xmlns:r="http://schemas.openxmlformats.org/officeDocument/2006/relationships" r:embed="rId61"/>
            <a:srcRect/>
            <a:stretch>
              <a:fillRect/>
            </a:stretch>
          </xdr:blipFill>
          <xdr:spPr bwMode="auto">
            <a:xfrm>
              <a:off x="12945849"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a:extLst>
                <a:ext uri="{FF2B5EF4-FFF2-40B4-BE49-F238E27FC236}">
                  <a16:creationId xmlns:a16="http://schemas.microsoft.com/office/drawing/2014/main" xmlns="" id="{00000000-0008-0000-0000-0000B6160000}"/>
                </a:ext>
              </a:extLst>
            </xdr:cNvPr>
            <xdr:cNvPicPr>
              <a:picLocks noChangeAspect="1" noChangeArrowheads="1"/>
              <a:extLst>
                <a:ext uri="{84589F7E-364E-4C9E-8A38-B11213B215E9}">
                  <a14:cameraTool cellRange="データ!$E$22:$I$35" spid="_x0000_s3615"/>
                </a:ext>
              </a:extLst>
            </xdr:cNvPicPr>
          </xdr:nvPicPr>
          <xdr:blipFill>
            <a:blip xmlns:r="http://schemas.openxmlformats.org/officeDocument/2006/relationships" r:embed="rId61"/>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a:extLst>
                <a:ext uri="{FF2B5EF4-FFF2-40B4-BE49-F238E27FC236}">
                  <a16:creationId xmlns:a16="http://schemas.microsoft.com/office/drawing/2014/main" xmlns="" id="{00000000-0008-0000-0000-0000B7160000}"/>
                </a:ext>
              </a:extLst>
            </xdr:cNvPr>
            <xdr:cNvPicPr>
              <a:picLocks noChangeAspect="1" noChangeArrowheads="1"/>
              <a:extLst>
                <a:ext uri="{84589F7E-364E-4C9E-8A38-B11213B215E9}">
                  <a14:cameraTool cellRange="データ!$E$22:$I$35" spid="_x0000_s3616"/>
                </a:ext>
              </a:extLst>
            </xdr:cNvPicPr>
          </xdr:nvPicPr>
          <xdr:blipFill>
            <a:blip xmlns:r="http://schemas.openxmlformats.org/officeDocument/2006/relationships" r:embed="rId61"/>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547676</xdr:colOff>
          <xdr:row>100</xdr:row>
          <xdr:rowOff>82507</xdr:rowOff>
        </xdr:to>
        <xdr:pic>
          <xdr:nvPicPr>
            <xdr:cNvPr id="116" name="TXTごみ_有形固定資産減価償却率">
              <a:extLst>
                <a:ext uri="{FF2B5EF4-FFF2-40B4-BE49-F238E27FC236}">
                  <a16:creationId xmlns:a16="http://schemas.microsoft.com/office/drawing/2014/main" xmlns="" id="{00000000-0008-0000-0000-0000B8160000}"/>
                </a:ext>
              </a:extLst>
            </xdr:cNvPr>
            <xdr:cNvPicPr>
              <a:picLocks noChangeAspect="1" noChangeArrowheads="1"/>
              <a:extLst>
                <a:ext uri="{84589F7E-364E-4C9E-8A38-B11213B215E9}">
                  <a14:cameraTool cellRange="データ!$E$22:$I$35" spid="_x0000_s3617"/>
                </a:ext>
              </a:extLst>
            </xdr:cNvPicPr>
          </xdr:nvPicPr>
          <xdr:blipFill>
            <a:blip xmlns:r="http://schemas.openxmlformats.org/officeDocument/2006/relationships" r:embed="rId61"/>
            <a:srcRect/>
            <a:stretch>
              <a:fillRect/>
            </a:stretch>
          </xdr:blipFill>
          <xdr:spPr bwMode="auto">
            <a:xfrm>
              <a:off x="12860124" y="21326475"/>
              <a:ext cx="522307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a:extLst>
                <a:ext uri="{FF2B5EF4-FFF2-40B4-BE49-F238E27FC236}">
                  <a16:creationId xmlns:a16="http://schemas.microsoft.com/office/drawing/2014/main" xmlns="" id="{00000000-0008-0000-0000-0000B9160000}"/>
                </a:ext>
              </a:extLst>
            </xdr:cNvPr>
            <xdr:cNvPicPr>
              <a:picLocks noChangeAspect="1" noChangeArrowheads="1"/>
              <a:extLst>
                <a:ext uri="{84589F7E-364E-4C9E-8A38-B11213B215E9}">
                  <a14:cameraTool cellRange="データ!$E$22:$I$35" spid="_x0000_s3618"/>
                </a:ext>
              </a:extLst>
            </xdr:cNvPicPr>
          </xdr:nvPicPr>
          <xdr:blipFill>
            <a:blip xmlns:r="http://schemas.openxmlformats.org/officeDocument/2006/relationships" r:embed="rId61"/>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79645</xdr:colOff>
          <xdr:row>55</xdr:row>
          <xdr:rowOff>201799</xdr:rowOff>
        </xdr:to>
        <xdr:pic>
          <xdr:nvPicPr>
            <xdr:cNvPr id="118" name="TXT風力_設備利用率">
              <a:extLst>
                <a:ext uri="{FF2B5EF4-FFF2-40B4-BE49-F238E27FC236}">
                  <a16:creationId xmlns:a16="http://schemas.microsoft.com/office/drawing/2014/main" xmlns="" id="{00000000-0008-0000-0000-0000BA160000}"/>
                </a:ext>
              </a:extLst>
            </xdr:cNvPr>
            <xdr:cNvPicPr>
              <a:picLocks noChangeAspect="1" noChangeArrowheads="1"/>
              <a:extLst>
                <a:ext uri="{84589F7E-364E-4C9E-8A38-B11213B215E9}">
                  <a14:cameraTool cellRange="データ!$E$22:$I$35" spid="_x0000_s3619"/>
                </a:ext>
              </a:extLst>
            </xdr:cNvPicPr>
          </xdr:nvPicPr>
          <xdr:blipFill>
            <a:blip xmlns:r="http://schemas.openxmlformats.org/officeDocument/2006/relationships" r:embed="rId61"/>
            <a:srcRect/>
            <a:stretch>
              <a:fillRect/>
            </a:stretch>
          </xdr:blipFill>
          <xdr:spPr bwMode="auto">
            <a:xfrm>
              <a:off x="18862735"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73795</xdr:colOff>
          <xdr:row>70</xdr:row>
          <xdr:rowOff>158707</xdr:rowOff>
        </xdr:to>
        <xdr:pic>
          <xdr:nvPicPr>
            <xdr:cNvPr id="119" name="TXT風力_修繕費比率">
              <a:extLst>
                <a:ext uri="{FF2B5EF4-FFF2-40B4-BE49-F238E27FC236}">
                  <a16:creationId xmlns:a16="http://schemas.microsoft.com/office/drawing/2014/main" xmlns="" id="{00000000-0008-0000-0000-0000BB160000}"/>
                </a:ext>
              </a:extLst>
            </xdr:cNvPr>
            <xdr:cNvPicPr>
              <a:picLocks noChangeAspect="1" noChangeArrowheads="1"/>
              <a:extLst>
                <a:ext uri="{84589F7E-364E-4C9E-8A38-B11213B215E9}">
                  <a14:cameraTool cellRange="データ!$E$22:$I$35" spid="_x0000_s3620"/>
                </a:ext>
              </a:extLst>
            </xdr:cNvPicPr>
          </xdr:nvPicPr>
          <xdr:blipFill>
            <a:blip xmlns:r="http://schemas.openxmlformats.org/officeDocument/2006/relationships" r:embed="rId61"/>
            <a:srcRect/>
            <a:stretch>
              <a:fillRect/>
            </a:stretch>
          </xdr:blipFill>
          <xdr:spPr bwMode="auto">
            <a:xfrm>
              <a:off x="18735338" y="15401925"/>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77936</xdr:colOff>
          <xdr:row>85</xdr:row>
          <xdr:rowOff>143738</xdr:rowOff>
        </xdr:to>
        <xdr:pic>
          <xdr:nvPicPr>
            <xdr:cNvPr id="120" name="TXT風力_企業債残高対料金収入比率">
              <a:extLst>
                <a:ext uri="{FF2B5EF4-FFF2-40B4-BE49-F238E27FC236}">
                  <a16:creationId xmlns:a16="http://schemas.microsoft.com/office/drawing/2014/main" xmlns="" id="{00000000-0008-0000-0000-0000BC160000}"/>
                </a:ext>
              </a:extLst>
            </xdr:cNvPr>
            <xdr:cNvPicPr>
              <a:picLocks noChangeAspect="1" noChangeArrowheads="1"/>
              <a:extLst>
                <a:ext uri="{84589F7E-364E-4C9E-8A38-B11213B215E9}">
                  <a14:cameraTool cellRange="データ!$E$22:$I$35" spid="_x0000_s3621"/>
                </a:ext>
              </a:extLst>
            </xdr:cNvPicPr>
          </xdr:nvPicPr>
          <xdr:blipFill>
            <a:blip xmlns:r="http://schemas.openxmlformats.org/officeDocument/2006/relationships" r:embed="rId61"/>
            <a:srcRect/>
            <a:stretch>
              <a:fillRect/>
            </a:stretch>
          </xdr:blipFill>
          <xdr:spPr bwMode="auto">
            <a:xfrm>
              <a:off x="18735339" y="18387331"/>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85599</xdr:colOff>
          <xdr:row>100</xdr:row>
          <xdr:rowOff>73374</xdr:rowOff>
        </xdr:to>
        <xdr:pic>
          <xdr:nvPicPr>
            <xdr:cNvPr id="121" name="TXT風力_有形固定資産減価償却率">
              <a:extLst>
                <a:ext uri="{FF2B5EF4-FFF2-40B4-BE49-F238E27FC236}">
                  <a16:creationId xmlns:a16="http://schemas.microsoft.com/office/drawing/2014/main" xmlns="" id="{00000000-0008-0000-0000-0000BD160000}"/>
                </a:ext>
              </a:extLst>
            </xdr:cNvPr>
            <xdr:cNvPicPr>
              <a:picLocks noChangeAspect="1" noChangeArrowheads="1"/>
              <a:extLst>
                <a:ext uri="{84589F7E-364E-4C9E-8A38-B11213B215E9}">
                  <a14:cameraTool cellRange="データ!$E$22:$I$35" spid="_x0000_s3622"/>
                </a:ext>
              </a:extLst>
            </xdr:cNvPicPr>
          </xdr:nvPicPr>
          <xdr:blipFill>
            <a:blip xmlns:r="http://schemas.openxmlformats.org/officeDocument/2006/relationships" r:embed="rId61"/>
            <a:srcRect/>
            <a:stretch>
              <a:fillRect/>
            </a:stretch>
          </xdr:blipFill>
          <xdr:spPr bwMode="auto">
            <a:xfrm>
              <a:off x="18868689" y="21672096"/>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75215</xdr:colOff>
          <xdr:row>114</xdr:row>
          <xdr:rowOff>196807</xdr:rowOff>
        </xdr:to>
        <xdr:pic>
          <xdr:nvPicPr>
            <xdr:cNvPr id="122" name="TXT風力_FIT収入割合">
              <a:extLst>
                <a:ext uri="{FF2B5EF4-FFF2-40B4-BE49-F238E27FC236}">
                  <a16:creationId xmlns:a16="http://schemas.microsoft.com/office/drawing/2014/main" xmlns="" id="{00000000-0008-0000-0000-0000BE160000}"/>
                </a:ext>
              </a:extLst>
            </xdr:cNvPr>
            <xdr:cNvPicPr>
              <a:picLocks noChangeAspect="1" noChangeArrowheads="1"/>
              <a:extLst>
                <a:ext uri="{84589F7E-364E-4C9E-8A38-B11213B215E9}">
                  <a14:cameraTool cellRange="データ!$E$22:$I$35" spid="_x0000_s3623"/>
                </a:ext>
              </a:extLst>
            </xdr:cNvPicPr>
          </xdr:nvPicPr>
          <xdr:blipFill>
            <a:blip xmlns:r="http://schemas.openxmlformats.org/officeDocument/2006/relationships" r:embed="rId61"/>
            <a:srcRect/>
            <a:stretch>
              <a:fillRect/>
            </a:stretch>
          </xdr:blipFill>
          <xdr:spPr bwMode="auto">
            <a:xfrm>
              <a:off x="18735338" y="24241125"/>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I1" zoomScale="40" zoomScaleNormal="40" workbookViewId="0">
      <selection activeCell="AK99" sqref="AK99:AQ117"/>
    </sheetView>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兵庫県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c r="A3" s="1"/>
      <c r="B3" s="174" t="str">
        <f>データ!I6</f>
        <v>法適用</v>
      </c>
      <c r="C3" s="175"/>
      <c r="D3" s="175"/>
      <c r="E3" s="175"/>
      <c r="F3" s="175" t="str">
        <f>データ!J6</f>
        <v>電気事業</v>
      </c>
      <c r="G3" s="175"/>
      <c r="H3" s="175"/>
      <c r="I3" s="175"/>
      <c r="J3" s="175" t="str">
        <f>データ!K6</f>
        <v>自治体職員</v>
      </c>
      <c r="K3" s="175"/>
      <c r="L3" s="175"/>
      <c r="M3" s="175"/>
      <c r="N3" s="176">
        <f>データ!L6</f>
        <v>75.599999999999994</v>
      </c>
      <c r="O3" s="176"/>
      <c r="P3" s="176"/>
      <c r="Q3" s="177"/>
      <c r="R3" s="1"/>
      <c r="S3" s="178" t="s">
        <v>8</v>
      </c>
      <c r="T3" s="179"/>
      <c r="U3" s="179"/>
      <c r="V3" s="179"/>
      <c r="W3" s="179"/>
      <c r="X3" s="179"/>
      <c r="Y3" s="179"/>
      <c r="Z3" s="179"/>
      <c r="AA3" s="179"/>
      <c r="AB3" s="179"/>
      <c r="AC3" s="179"/>
      <c r="AD3" s="179"/>
      <c r="AE3" s="179"/>
      <c r="AF3" s="179"/>
      <c r="AG3" s="179"/>
      <c r="AH3" s="180"/>
      <c r="AI3" s="1"/>
      <c r="AJ3" s="1"/>
      <c r="AK3" s="112" t="s">
        <v>295</v>
      </c>
      <c r="AL3" s="113"/>
      <c r="AM3" s="113"/>
      <c r="AN3" s="113"/>
      <c r="AO3" s="113"/>
      <c r="AP3" s="113"/>
      <c r="AQ3" s="114"/>
    </row>
    <row r="4" spans="1:43" ht="23.1" customHeight="1">
      <c r="A4" s="1"/>
      <c r="B4" s="154" t="s">
        <v>9</v>
      </c>
      <c r="C4" s="155"/>
      <c r="D4" s="155"/>
      <c r="E4" s="155"/>
      <c r="F4" s="155" t="s">
        <v>10</v>
      </c>
      <c r="G4" s="155"/>
      <c r="H4" s="155"/>
      <c r="I4" s="155"/>
      <c r="J4" s="155" t="s">
        <v>11</v>
      </c>
      <c r="K4" s="155"/>
      <c r="L4" s="155"/>
      <c r="M4" s="155"/>
      <c r="N4" s="155" t="s">
        <v>12</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c r="A5" s="1"/>
      <c r="B5" s="187" t="str">
        <f>データ!M6</f>
        <v>-</v>
      </c>
      <c r="C5" s="188"/>
      <c r="D5" s="188"/>
      <c r="E5" s="188"/>
      <c r="F5" s="168" t="str">
        <f>データ!N6</f>
        <v>-</v>
      </c>
      <c r="G5" s="168"/>
      <c r="H5" s="168"/>
      <c r="I5" s="168"/>
      <c r="J5" s="168" t="str">
        <f>データ!O6</f>
        <v>-</v>
      </c>
      <c r="K5" s="168"/>
      <c r="L5" s="168"/>
      <c r="M5" s="168"/>
      <c r="N5" s="168">
        <f>データ!P6</f>
        <v>12</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c r="A6" s="1"/>
      <c r="B6" s="154" t="s">
        <v>13</v>
      </c>
      <c r="C6" s="155"/>
      <c r="D6" s="155"/>
      <c r="E6" s="155"/>
      <c r="F6" s="155" t="s">
        <v>14</v>
      </c>
      <c r="G6" s="155"/>
      <c r="H6" s="155"/>
      <c r="I6" s="155"/>
      <c r="J6" s="155" t="s">
        <v>15</v>
      </c>
      <c r="K6" s="155"/>
      <c r="L6" s="155"/>
      <c r="M6" s="155"/>
      <c r="N6" s="155" t="s">
        <v>16</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c r="A7" s="1"/>
      <c r="B7" s="167" t="str">
        <f>データ!Q6</f>
        <v>-</v>
      </c>
      <c r="C7" s="168"/>
      <c r="D7" s="168"/>
      <c r="E7" s="168"/>
      <c r="F7" s="169" t="s">
        <v>127</v>
      </c>
      <c r="G7" s="170"/>
      <c r="H7" s="170"/>
      <c r="I7" s="170"/>
      <c r="J7" s="171" t="s">
        <v>127</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c r="A8" s="1"/>
      <c r="B8" s="154" t="s">
        <v>17</v>
      </c>
      <c r="C8" s="155"/>
      <c r="D8" s="155"/>
      <c r="E8" s="155"/>
      <c r="F8" s="155" t="s">
        <v>18</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c r="A9" s="1"/>
      <c r="B9" s="157" t="s">
        <v>129</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c r="A10" s="1"/>
      <c r="B10" s="6" t="s">
        <v>19</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c r="A11" s="1"/>
      <c r="B11" s="163" t="s">
        <v>20</v>
      </c>
      <c r="C11" s="131"/>
      <c r="D11" s="131"/>
      <c r="E11" s="131"/>
      <c r="F11" s="164">
        <f>データ!B10</f>
        <v>41275</v>
      </c>
      <c r="G11" s="165"/>
      <c r="H11" s="164">
        <f>データ!C10</f>
        <v>41640</v>
      </c>
      <c r="I11" s="165"/>
      <c r="J11" s="164">
        <f>データ!D10</f>
        <v>42005</v>
      </c>
      <c r="K11" s="165"/>
      <c r="L11" s="164">
        <f>データ!E10</f>
        <v>42370</v>
      </c>
      <c r="M11" s="165"/>
      <c r="N11" s="164">
        <f>データ!F10</f>
        <v>42736</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c r="A12" s="1"/>
      <c r="B12" s="154" t="s">
        <v>21</v>
      </c>
      <c r="C12" s="155"/>
      <c r="D12" s="155"/>
      <c r="E12" s="155"/>
      <c r="F12" s="150" t="str">
        <f>データ!W6</f>
        <v>-</v>
      </c>
      <c r="G12" s="151"/>
      <c r="H12" s="150" t="str">
        <f>データ!X6</f>
        <v>-</v>
      </c>
      <c r="I12" s="151"/>
      <c r="J12" s="150" t="str">
        <f>データ!Y6</f>
        <v>-</v>
      </c>
      <c r="K12" s="151"/>
      <c r="L12" s="150" t="str">
        <f>データ!Z6</f>
        <v>-</v>
      </c>
      <c r="M12" s="151"/>
      <c r="N12" s="152" t="str">
        <f>データ!AA6</f>
        <v>-</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c r="A13" s="1"/>
      <c r="B13" s="147" t="s">
        <v>22</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c r="A14" s="1"/>
      <c r="B14" s="147" t="s">
        <v>23</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c r="A15" s="1"/>
      <c r="B15" s="140" t="s">
        <v>24</v>
      </c>
      <c r="C15" s="141"/>
      <c r="D15" s="141"/>
      <c r="E15" s="142"/>
      <c r="F15" s="143">
        <f>データ!AL6</f>
        <v>1189</v>
      </c>
      <c r="G15" s="143"/>
      <c r="H15" s="143">
        <f>データ!AM6</f>
        <v>14458</v>
      </c>
      <c r="I15" s="143"/>
      <c r="J15" s="143">
        <f>データ!AN6</f>
        <v>29648</v>
      </c>
      <c r="K15" s="143"/>
      <c r="L15" s="143">
        <f>データ!AO6</f>
        <v>36389</v>
      </c>
      <c r="M15" s="143"/>
      <c r="N15" s="144">
        <f>データ!AP6</f>
        <v>38193</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c r="A16" s="1"/>
      <c r="B16" s="133" t="s">
        <v>25</v>
      </c>
      <c r="C16" s="134"/>
      <c r="D16" s="134"/>
      <c r="E16" s="135"/>
      <c r="F16" s="146">
        <f>データ!AQ6</f>
        <v>1189</v>
      </c>
      <c r="G16" s="146"/>
      <c r="H16" s="146">
        <f>データ!AR6</f>
        <v>14458</v>
      </c>
      <c r="I16" s="146"/>
      <c r="J16" s="146">
        <f>データ!AS6</f>
        <v>29648</v>
      </c>
      <c r="K16" s="146"/>
      <c r="L16" s="146">
        <f>データ!AT6</f>
        <v>36389</v>
      </c>
      <c r="M16" s="146"/>
      <c r="N16" s="138">
        <f>データ!AU6</f>
        <v>38193</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c r="A18" s="1"/>
      <c r="B18" s="129"/>
      <c r="C18" s="130"/>
      <c r="D18" s="130"/>
      <c r="E18" s="130"/>
      <c r="F18" s="131" t="s">
        <v>26</v>
      </c>
      <c r="G18" s="131"/>
      <c r="H18" s="131"/>
      <c r="I18" s="131" t="s">
        <v>27</v>
      </c>
      <c r="J18" s="131"/>
      <c r="K18" s="131"/>
      <c r="L18" s="131" t="s">
        <v>25</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c r="A19" s="1"/>
      <c r="B19" s="133" t="s">
        <v>28</v>
      </c>
      <c r="C19" s="134"/>
      <c r="D19" s="134"/>
      <c r="E19" s="135"/>
      <c r="F19" s="136" t="str">
        <f>データ!AV6</f>
        <v>-</v>
      </c>
      <c r="G19" s="136"/>
      <c r="H19" s="136"/>
      <c r="I19" s="136">
        <f>データ!AW6</f>
        <v>1410517</v>
      </c>
      <c r="J19" s="136"/>
      <c r="K19" s="136"/>
      <c r="L19" s="136">
        <f>データ!AX6</f>
        <v>1410517</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15"/>
      <c r="AL38" s="116"/>
      <c r="AM38" s="116"/>
      <c r="AN38" s="116"/>
      <c r="AO38" s="116"/>
      <c r="AP38" s="116"/>
      <c r="AQ38" s="117"/>
    </row>
    <row r="39" spans="1:43" ht="29.4" customHeight="1">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09" t="s">
        <v>31</v>
      </c>
      <c r="AL39" s="110"/>
      <c r="AM39" s="110"/>
      <c r="AN39" s="110"/>
      <c r="AO39" s="110"/>
      <c r="AP39" s="110"/>
      <c r="AQ39" s="111"/>
    </row>
    <row r="40" spans="1:43" ht="9.6" customHeight="1" thickBot="1">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2" t="s">
        <v>296</v>
      </c>
      <c r="AL40" s="113"/>
      <c r="AM40" s="113"/>
      <c r="AN40" s="113"/>
      <c r="AO40" s="113"/>
      <c r="AP40" s="113"/>
      <c r="AQ40" s="114"/>
    </row>
    <row r="41" spans="1:43" ht="29.4" customHeight="1">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2"/>
      <c r="AL41" s="113"/>
      <c r="AM41" s="113"/>
      <c r="AN41" s="113"/>
      <c r="AO41" s="113"/>
      <c r="AP41" s="113"/>
      <c r="AQ41" s="114"/>
    </row>
    <row r="42" spans="1:43" ht="43.35" customHeight="1">
      <c r="A42" s="1"/>
      <c r="B42" s="118"/>
      <c r="C42" s="119"/>
      <c r="D42" s="119"/>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2"/>
      <c r="AL42" s="113"/>
      <c r="AM42" s="113"/>
      <c r="AN42" s="113"/>
      <c r="AO42" s="113"/>
      <c r="AP42" s="113"/>
      <c r="AQ42" s="114"/>
    </row>
    <row r="43" spans="1:43" ht="16.350000000000001" customHeight="1">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2"/>
      <c r="AL43" s="113"/>
      <c r="AM43" s="113"/>
      <c r="AN43" s="113"/>
      <c r="AO43" s="113"/>
      <c r="AP43" s="113"/>
      <c r="AQ43" s="114"/>
    </row>
    <row r="44" spans="1:43" ht="16.350000000000001" customHeight="1">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2"/>
      <c r="AL44" s="113"/>
      <c r="AM44" s="113"/>
      <c r="AN44" s="113"/>
      <c r="AO44" s="113"/>
      <c r="AP44" s="113"/>
      <c r="AQ44" s="114"/>
    </row>
    <row r="45" spans="1:43" ht="16.350000000000001" customHeight="1">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2"/>
      <c r="AL45" s="113"/>
      <c r="AM45" s="113"/>
      <c r="AN45" s="113"/>
      <c r="AO45" s="113"/>
      <c r="AP45" s="113"/>
      <c r="AQ45" s="114"/>
    </row>
    <row r="46" spans="1:43" ht="16.350000000000001" customHeight="1">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2"/>
      <c r="AL46" s="113"/>
      <c r="AM46" s="113"/>
      <c r="AN46" s="113"/>
      <c r="AO46" s="113"/>
      <c r="AP46" s="113"/>
      <c r="AQ46" s="114"/>
    </row>
    <row r="47" spans="1:43" ht="16.350000000000001" customHeight="1">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2"/>
      <c r="AL47" s="113"/>
      <c r="AM47" s="113"/>
      <c r="AN47" s="113"/>
      <c r="AO47" s="113"/>
      <c r="AP47" s="113"/>
      <c r="AQ47" s="114"/>
    </row>
    <row r="48" spans="1:43" ht="16.350000000000001" customHeight="1">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2"/>
      <c r="AL48" s="113"/>
      <c r="AM48" s="113"/>
      <c r="AN48" s="113"/>
      <c r="AO48" s="113"/>
      <c r="AP48" s="113"/>
      <c r="AQ48" s="114"/>
    </row>
    <row r="49" spans="1:43" ht="16.350000000000001" customHeight="1">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2"/>
      <c r="AL49" s="113"/>
      <c r="AM49" s="113"/>
      <c r="AN49" s="113"/>
      <c r="AO49" s="113"/>
      <c r="AP49" s="113"/>
      <c r="AQ49" s="114"/>
    </row>
    <row r="50" spans="1:43" ht="16.350000000000001" customHeight="1">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2"/>
      <c r="AL50" s="113"/>
      <c r="AM50" s="113"/>
      <c r="AN50" s="113"/>
      <c r="AO50" s="113"/>
      <c r="AP50" s="113"/>
      <c r="AQ50" s="114"/>
    </row>
    <row r="51" spans="1:43" ht="16.350000000000001" customHeight="1">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2"/>
      <c r="AL51" s="113"/>
      <c r="AM51" s="113"/>
      <c r="AN51" s="113"/>
      <c r="AO51" s="113"/>
      <c r="AP51" s="113"/>
      <c r="AQ51" s="114"/>
    </row>
    <row r="52" spans="1:43" ht="16.350000000000001" customHeight="1">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2"/>
      <c r="AL52" s="113"/>
      <c r="AM52" s="113"/>
      <c r="AN52" s="113"/>
      <c r="AO52" s="113"/>
      <c r="AP52" s="113"/>
      <c r="AQ52" s="114"/>
    </row>
    <row r="53" spans="1:43" ht="16.350000000000001" customHeight="1">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2"/>
      <c r="AL53" s="113"/>
      <c r="AM53" s="113"/>
      <c r="AN53" s="113"/>
      <c r="AO53" s="113"/>
      <c r="AP53" s="113"/>
      <c r="AQ53" s="114"/>
    </row>
    <row r="54" spans="1:43" ht="16.350000000000001" customHeight="1">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2"/>
      <c r="AL54" s="113"/>
      <c r="AM54" s="113"/>
      <c r="AN54" s="113"/>
      <c r="AO54" s="113"/>
      <c r="AP54" s="113"/>
      <c r="AQ54" s="114"/>
    </row>
    <row r="55" spans="1:43" ht="16.350000000000001" customHeight="1">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2"/>
      <c r="AL55" s="113"/>
      <c r="AM55" s="113"/>
      <c r="AN55" s="113"/>
      <c r="AO55" s="113"/>
      <c r="AP55" s="113"/>
      <c r="AQ55" s="114"/>
    </row>
    <row r="56" spans="1:43" ht="16.350000000000001" customHeight="1">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2"/>
      <c r="AL56" s="113"/>
      <c r="AM56" s="113"/>
      <c r="AN56" s="113"/>
      <c r="AO56" s="113"/>
      <c r="AP56" s="113"/>
      <c r="AQ56" s="114"/>
    </row>
    <row r="57" spans="1:43" ht="16.350000000000001" customHeight="1">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2"/>
      <c r="AL57" s="113"/>
      <c r="AM57" s="113"/>
      <c r="AN57" s="113"/>
      <c r="AO57" s="113"/>
      <c r="AP57" s="113"/>
      <c r="AQ57" s="114"/>
    </row>
    <row r="58" spans="1:43" ht="16.350000000000001" customHeight="1">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2"/>
      <c r="AL58" s="113"/>
      <c r="AM58" s="113"/>
      <c r="AN58" s="113"/>
      <c r="AO58" s="113"/>
      <c r="AP58" s="113"/>
      <c r="AQ58" s="114"/>
    </row>
    <row r="59" spans="1:43" ht="16.350000000000001" customHeight="1">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2"/>
      <c r="AL59" s="113"/>
      <c r="AM59" s="113"/>
      <c r="AN59" s="113"/>
      <c r="AO59" s="113"/>
      <c r="AP59" s="113"/>
      <c r="AQ59" s="114"/>
    </row>
    <row r="60" spans="1:43" ht="16.350000000000001" customHeight="1">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2"/>
      <c r="AL60" s="113"/>
      <c r="AM60" s="113"/>
      <c r="AN60" s="113"/>
      <c r="AO60" s="113"/>
      <c r="AP60" s="113"/>
      <c r="AQ60" s="114"/>
    </row>
    <row r="61" spans="1:43" ht="16.350000000000001" customHeight="1">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2"/>
      <c r="AL61" s="113"/>
      <c r="AM61" s="113"/>
      <c r="AN61" s="113"/>
      <c r="AO61" s="113"/>
      <c r="AP61" s="113"/>
      <c r="AQ61" s="114"/>
    </row>
    <row r="62" spans="1:43" ht="16.350000000000001" customHeight="1">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2"/>
      <c r="AL62" s="113"/>
      <c r="AM62" s="113"/>
      <c r="AN62" s="113"/>
      <c r="AO62" s="113"/>
      <c r="AP62" s="113"/>
      <c r="AQ62" s="114"/>
    </row>
    <row r="63" spans="1:43" ht="16.350000000000001" customHeight="1">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2"/>
      <c r="AL63" s="113"/>
      <c r="AM63" s="113"/>
      <c r="AN63" s="113"/>
      <c r="AO63" s="113"/>
      <c r="AP63" s="113"/>
      <c r="AQ63" s="114"/>
    </row>
    <row r="64" spans="1:43" ht="16.350000000000001" customHeight="1">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2"/>
      <c r="AL64" s="113"/>
      <c r="AM64" s="113"/>
      <c r="AN64" s="113"/>
      <c r="AO64" s="113"/>
      <c r="AP64" s="113"/>
      <c r="AQ64" s="114"/>
    </row>
    <row r="65" spans="1:43" ht="16.350000000000001" customHeight="1">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2"/>
      <c r="AL65" s="113"/>
      <c r="AM65" s="113"/>
      <c r="AN65" s="113"/>
      <c r="AO65" s="113"/>
      <c r="AP65" s="113"/>
      <c r="AQ65" s="114"/>
    </row>
    <row r="66" spans="1:43" ht="16.350000000000001" customHeight="1">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2"/>
      <c r="AL66" s="113"/>
      <c r="AM66" s="113"/>
      <c r="AN66" s="113"/>
      <c r="AO66" s="113"/>
      <c r="AP66" s="113"/>
      <c r="AQ66" s="114"/>
    </row>
    <row r="67" spans="1:43" ht="16.350000000000001" customHeight="1">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2"/>
      <c r="AL67" s="113"/>
      <c r="AM67" s="113"/>
      <c r="AN67" s="113"/>
      <c r="AO67" s="113"/>
      <c r="AP67" s="113"/>
      <c r="AQ67" s="114"/>
    </row>
    <row r="68" spans="1:43" ht="16.350000000000001" customHeight="1">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2"/>
      <c r="AL68" s="113"/>
      <c r="AM68" s="113"/>
      <c r="AN68" s="113"/>
      <c r="AO68" s="113"/>
      <c r="AP68" s="113"/>
      <c r="AQ68" s="114"/>
    </row>
    <row r="69" spans="1:43" ht="16.350000000000001" customHeight="1">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2"/>
      <c r="AL69" s="113"/>
      <c r="AM69" s="113"/>
      <c r="AN69" s="113"/>
      <c r="AO69" s="113"/>
      <c r="AP69" s="113"/>
      <c r="AQ69" s="114"/>
    </row>
    <row r="70" spans="1:43" ht="16.350000000000001" customHeight="1">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2"/>
      <c r="AL70" s="113"/>
      <c r="AM70" s="113"/>
      <c r="AN70" s="113"/>
      <c r="AO70" s="113"/>
      <c r="AP70" s="113"/>
      <c r="AQ70" s="114"/>
    </row>
    <row r="71" spans="1:43" ht="16.350000000000001" customHeight="1">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2"/>
      <c r="AL71" s="113"/>
      <c r="AM71" s="113"/>
      <c r="AN71" s="113"/>
      <c r="AO71" s="113"/>
      <c r="AP71" s="113"/>
      <c r="AQ71" s="114"/>
    </row>
    <row r="72" spans="1:43" ht="16.350000000000001" customHeight="1">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2"/>
      <c r="AL72" s="113"/>
      <c r="AM72" s="113"/>
      <c r="AN72" s="113"/>
      <c r="AO72" s="113"/>
      <c r="AP72" s="113"/>
      <c r="AQ72" s="114"/>
    </row>
    <row r="73" spans="1:43" ht="16.350000000000001" customHeight="1">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2"/>
      <c r="AL73" s="113"/>
      <c r="AM73" s="113"/>
      <c r="AN73" s="113"/>
      <c r="AO73" s="113"/>
      <c r="AP73" s="113"/>
      <c r="AQ73" s="114"/>
    </row>
    <row r="74" spans="1:43" ht="16.350000000000001" customHeight="1">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2"/>
      <c r="AL74" s="113"/>
      <c r="AM74" s="113"/>
      <c r="AN74" s="113"/>
      <c r="AO74" s="113"/>
      <c r="AP74" s="113"/>
      <c r="AQ74" s="114"/>
    </row>
    <row r="75" spans="1:43" ht="16.350000000000001" customHeight="1">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2"/>
      <c r="AL75" s="113"/>
      <c r="AM75" s="113"/>
      <c r="AN75" s="113"/>
      <c r="AO75" s="113"/>
      <c r="AP75" s="113"/>
      <c r="AQ75" s="114"/>
    </row>
    <row r="76" spans="1:43" ht="16.350000000000001" customHeight="1">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2"/>
      <c r="AL76" s="113"/>
      <c r="AM76" s="113"/>
      <c r="AN76" s="113"/>
      <c r="AO76" s="113"/>
      <c r="AP76" s="113"/>
      <c r="AQ76" s="114"/>
    </row>
    <row r="77" spans="1:43" ht="16.350000000000001" customHeight="1">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2"/>
      <c r="AL77" s="113"/>
      <c r="AM77" s="113"/>
      <c r="AN77" s="113"/>
      <c r="AO77" s="113"/>
      <c r="AP77" s="113"/>
      <c r="AQ77" s="114"/>
    </row>
    <row r="78" spans="1:43" ht="16.350000000000001" customHeight="1">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2"/>
      <c r="AL78" s="113"/>
      <c r="AM78" s="113"/>
      <c r="AN78" s="113"/>
      <c r="AO78" s="113"/>
      <c r="AP78" s="113"/>
      <c r="AQ78" s="114"/>
    </row>
    <row r="79" spans="1:43" ht="16.350000000000001" customHeight="1">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2"/>
      <c r="AL79" s="113"/>
      <c r="AM79" s="113"/>
      <c r="AN79" s="113"/>
      <c r="AO79" s="113"/>
      <c r="AP79" s="113"/>
      <c r="AQ79" s="114"/>
    </row>
    <row r="80" spans="1:43" ht="16.350000000000001" customHeight="1">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2"/>
      <c r="AL80" s="113"/>
      <c r="AM80" s="113"/>
      <c r="AN80" s="113"/>
      <c r="AO80" s="113"/>
      <c r="AP80" s="113"/>
      <c r="AQ80" s="114"/>
    </row>
    <row r="81" spans="1:43" ht="16.350000000000001" customHeight="1">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2"/>
      <c r="AL81" s="113"/>
      <c r="AM81" s="113"/>
      <c r="AN81" s="113"/>
      <c r="AO81" s="113"/>
      <c r="AP81" s="113"/>
      <c r="AQ81" s="114"/>
    </row>
    <row r="82" spans="1:43" ht="16.350000000000001" customHeight="1">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2"/>
      <c r="AL82" s="113"/>
      <c r="AM82" s="113"/>
      <c r="AN82" s="113"/>
      <c r="AO82" s="113"/>
      <c r="AP82" s="113"/>
      <c r="AQ82" s="114"/>
    </row>
    <row r="83" spans="1:43" ht="16.350000000000001" customHeight="1">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2"/>
      <c r="AL83" s="113"/>
      <c r="AM83" s="113"/>
      <c r="AN83" s="113"/>
      <c r="AO83" s="113"/>
      <c r="AP83" s="113"/>
      <c r="AQ83" s="114"/>
    </row>
    <row r="84" spans="1:43" ht="16.350000000000001" customHeight="1">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2"/>
      <c r="AL84" s="113"/>
      <c r="AM84" s="113"/>
      <c r="AN84" s="113"/>
      <c r="AO84" s="113"/>
      <c r="AP84" s="113"/>
      <c r="AQ84" s="114"/>
    </row>
    <row r="85" spans="1:43" ht="16.350000000000001" customHeight="1">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2"/>
      <c r="AL85" s="113"/>
      <c r="AM85" s="113"/>
      <c r="AN85" s="113"/>
      <c r="AO85" s="113"/>
      <c r="AP85" s="113"/>
      <c r="AQ85" s="114"/>
    </row>
    <row r="86" spans="1:43" ht="16.350000000000001" customHeight="1">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2"/>
      <c r="AL86" s="113"/>
      <c r="AM86" s="113"/>
      <c r="AN86" s="113"/>
      <c r="AO86" s="113"/>
      <c r="AP86" s="113"/>
      <c r="AQ86" s="114"/>
    </row>
    <row r="87" spans="1:43" ht="16.350000000000001" customHeight="1">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2"/>
      <c r="AL87" s="113"/>
      <c r="AM87" s="113"/>
      <c r="AN87" s="113"/>
      <c r="AO87" s="113"/>
      <c r="AP87" s="113"/>
      <c r="AQ87" s="114"/>
    </row>
    <row r="88" spans="1:43" ht="16.350000000000001" customHeight="1">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2"/>
      <c r="AL88" s="113"/>
      <c r="AM88" s="113"/>
      <c r="AN88" s="113"/>
      <c r="AO88" s="113"/>
      <c r="AP88" s="113"/>
      <c r="AQ88" s="114"/>
    </row>
    <row r="89" spans="1:43" ht="16.350000000000001" customHeight="1">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2"/>
      <c r="AL89" s="113"/>
      <c r="AM89" s="113"/>
      <c r="AN89" s="113"/>
      <c r="AO89" s="113"/>
      <c r="AP89" s="113"/>
      <c r="AQ89" s="114"/>
    </row>
    <row r="90" spans="1:43" ht="16.350000000000001" customHeight="1">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2"/>
      <c r="AL90" s="113"/>
      <c r="AM90" s="113"/>
      <c r="AN90" s="113"/>
      <c r="AO90" s="113"/>
      <c r="AP90" s="113"/>
      <c r="AQ90" s="114"/>
    </row>
    <row r="91" spans="1:43" ht="16.350000000000001" customHeight="1">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2"/>
      <c r="AL91" s="113"/>
      <c r="AM91" s="113"/>
      <c r="AN91" s="113"/>
      <c r="AO91" s="113"/>
      <c r="AP91" s="113"/>
      <c r="AQ91" s="114"/>
    </row>
    <row r="92" spans="1:43" ht="16.350000000000001" customHeight="1">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2"/>
      <c r="AL92" s="113"/>
      <c r="AM92" s="113"/>
      <c r="AN92" s="113"/>
      <c r="AO92" s="113"/>
      <c r="AP92" s="113"/>
      <c r="AQ92" s="114"/>
    </row>
    <row r="93" spans="1:43" ht="16.350000000000001" customHeight="1">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2"/>
      <c r="AL93" s="113"/>
      <c r="AM93" s="113"/>
      <c r="AN93" s="113"/>
      <c r="AO93" s="113"/>
      <c r="AP93" s="113"/>
      <c r="AQ93" s="114"/>
    </row>
    <row r="94" spans="1:43" ht="16.350000000000001" customHeight="1">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2"/>
      <c r="AL94" s="113"/>
      <c r="AM94" s="113"/>
      <c r="AN94" s="113"/>
      <c r="AO94" s="113"/>
      <c r="AP94" s="113"/>
      <c r="AQ94" s="114"/>
    </row>
    <row r="95" spans="1:43" ht="16.350000000000001" customHeight="1">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2"/>
      <c r="AL95" s="113"/>
      <c r="AM95" s="113"/>
      <c r="AN95" s="113"/>
      <c r="AO95" s="113"/>
      <c r="AP95" s="113"/>
      <c r="AQ95" s="114"/>
    </row>
    <row r="96" spans="1:43" ht="16.350000000000001" customHeight="1">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15"/>
      <c r="AL96" s="116"/>
      <c r="AM96" s="116"/>
      <c r="AN96" s="116"/>
      <c r="AO96" s="116"/>
      <c r="AP96" s="116"/>
      <c r="AQ96" s="117"/>
    </row>
    <row r="97" spans="1:43" ht="16.350000000000001" customHeight="1">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09" t="s">
        <v>34</v>
      </c>
      <c r="AL97" s="110"/>
      <c r="AM97" s="110"/>
      <c r="AN97" s="110"/>
      <c r="AO97" s="110"/>
      <c r="AP97" s="110"/>
      <c r="AQ97" s="111"/>
    </row>
    <row r="98" spans="1:43" ht="16.350000000000001" customHeight="1">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20"/>
      <c r="AL98" s="121"/>
      <c r="AM98" s="121"/>
      <c r="AN98" s="121"/>
      <c r="AO98" s="121"/>
      <c r="AP98" s="121"/>
      <c r="AQ98" s="122"/>
    </row>
    <row r="99" spans="1:43" ht="16.350000000000001" customHeight="1">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23" t="s">
        <v>297</v>
      </c>
      <c r="AL99" s="124"/>
      <c r="AM99" s="124"/>
      <c r="AN99" s="124"/>
      <c r="AO99" s="124"/>
      <c r="AP99" s="124"/>
      <c r="AQ99" s="125"/>
    </row>
    <row r="100" spans="1:43" ht="16.350000000000001" customHeight="1">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23"/>
      <c r="AL100" s="124"/>
      <c r="AM100" s="124"/>
      <c r="AN100" s="124"/>
      <c r="AO100" s="124"/>
      <c r="AP100" s="124"/>
      <c r="AQ100" s="125"/>
    </row>
    <row r="101" spans="1:43" ht="16.350000000000001" customHeight="1">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23"/>
      <c r="AL101" s="124"/>
      <c r="AM101" s="124"/>
      <c r="AN101" s="124"/>
      <c r="AO101" s="124"/>
      <c r="AP101" s="124"/>
      <c r="AQ101" s="125"/>
    </row>
    <row r="102" spans="1:43" ht="16.350000000000001" customHeight="1">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23"/>
      <c r="AL102" s="124"/>
      <c r="AM102" s="124"/>
      <c r="AN102" s="124"/>
      <c r="AO102" s="124"/>
      <c r="AP102" s="124"/>
      <c r="AQ102" s="125"/>
    </row>
    <row r="103" spans="1:43" ht="16.350000000000001" customHeight="1">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23"/>
      <c r="AL103" s="124"/>
      <c r="AM103" s="124"/>
      <c r="AN103" s="124"/>
      <c r="AO103" s="124"/>
      <c r="AP103" s="124"/>
      <c r="AQ103" s="125"/>
    </row>
    <row r="104" spans="1:43" ht="16.350000000000001" customHeight="1">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23"/>
      <c r="AL104" s="124"/>
      <c r="AM104" s="124"/>
      <c r="AN104" s="124"/>
      <c r="AO104" s="124"/>
      <c r="AP104" s="124"/>
      <c r="AQ104" s="125"/>
    </row>
    <row r="105" spans="1:43" ht="16.350000000000001" customHeight="1">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23"/>
      <c r="AL105" s="124"/>
      <c r="AM105" s="124"/>
      <c r="AN105" s="124"/>
      <c r="AO105" s="124"/>
      <c r="AP105" s="124"/>
      <c r="AQ105" s="125"/>
    </row>
    <row r="106" spans="1:43" ht="16.350000000000001" customHeight="1">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23"/>
      <c r="AL106" s="124"/>
      <c r="AM106" s="124"/>
      <c r="AN106" s="124"/>
      <c r="AO106" s="124"/>
      <c r="AP106" s="124"/>
      <c r="AQ106" s="125"/>
    </row>
    <row r="107" spans="1:43" ht="16.350000000000001" customHeight="1">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23"/>
      <c r="AL107" s="124"/>
      <c r="AM107" s="124"/>
      <c r="AN107" s="124"/>
      <c r="AO107" s="124"/>
      <c r="AP107" s="124"/>
      <c r="AQ107" s="125"/>
    </row>
    <row r="108" spans="1:43" ht="16.350000000000001" customHeight="1">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23"/>
      <c r="AL108" s="124"/>
      <c r="AM108" s="124"/>
      <c r="AN108" s="124"/>
      <c r="AO108" s="124"/>
      <c r="AP108" s="124"/>
      <c r="AQ108" s="125"/>
    </row>
    <row r="109" spans="1:43" ht="16.350000000000001" customHeight="1">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23"/>
      <c r="AL109" s="124"/>
      <c r="AM109" s="124"/>
      <c r="AN109" s="124"/>
      <c r="AO109" s="124"/>
      <c r="AP109" s="124"/>
      <c r="AQ109" s="125"/>
    </row>
    <row r="110" spans="1:43" ht="16.350000000000001" customHeight="1">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23"/>
      <c r="AL110" s="124"/>
      <c r="AM110" s="124"/>
      <c r="AN110" s="124"/>
      <c r="AO110" s="124"/>
      <c r="AP110" s="124"/>
      <c r="AQ110" s="125"/>
    </row>
    <row r="111" spans="1:43" ht="16.350000000000001" customHeight="1">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23"/>
      <c r="AL111" s="124"/>
      <c r="AM111" s="124"/>
      <c r="AN111" s="124"/>
      <c r="AO111" s="124"/>
      <c r="AP111" s="124"/>
      <c r="AQ111" s="125"/>
    </row>
    <row r="112" spans="1:43" ht="16.350000000000001" customHeight="1">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23"/>
      <c r="AL112" s="124"/>
      <c r="AM112" s="124"/>
      <c r="AN112" s="124"/>
      <c r="AO112" s="124"/>
      <c r="AP112" s="124"/>
      <c r="AQ112" s="125"/>
    </row>
    <row r="113" spans="1:43" ht="16.350000000000001" customHeight="1">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23"/>
      <c r="AL113" s="124"/>
      <c r="AM113" s="124"/>
      <c r="AN113" s="124"/>
      <c r="AO113" s="124"/>
      <c r="AP113" s="124"/>
      <c r="AQ113" s="125"/>
    </row>
    <row r="114" spans="1:43" ht="16.350000000000001" customHeight="1">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23"/>
      <c r="AL114" s="124"/>
      <c r="AM114" s="124"/>
      <c r="AN114" s="124"/>
      <c r="AO114" s="124"/>
      <c r="AP114" s="124"/>
      <c r="AQ114" s="125"/>
    </row>
    <row r="115" spans="1:43" ht="16.350000000000001" customHeight="1">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23"/>
      <c r="AL115" s="124"/>
      <c r="AM115" s="124"/>
      <c r="AN115" s="124"/>
      <c r="AO115" s="124"/>
      <c r="AP115" s="124"/>
      <c r="AQ115" s="125"/>
    </row>
    <row r="116" spans="1:43" ht="13.5" customHeight="1">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23"/>
      <c r="AL116" s="124"/>
      <c r="AM116" s="124"/>
      <c r="AN116" s="124"/>
      <c r="AO116" s="124"/>
      <c r="AP116" s="124"/>
      <c r="AQ116" s="125"/>
    </row>
    <row r="117" spans="1:43" ht="14.25" customHeight="1" thickBot="1">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26"/>
      <c r="AL117" s="127"/>
      <c r="AM117" s="127"/>
      <c r="AN117" s="127"/>
      <c r="AO117" s="127"/>
      <c r="AP117" s="127"/>
      <c r="AQ117" s="128"/>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eXhS/DDB7da1+xa2nD1tkhWCQJdFZEA/v1c1tA0a/Oh5HyyaTp7drHR5DRa+WpCcDbW9Cp9Ld2MHM8+6Cg5aQA==" saltValue="X3CWnncxIRKYS1TcwLjslA=="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9" scale="27"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130" zoomScaleNormal="130" workbookViewId="0"/>
  </sheetViews>
  <sheetFormatPr defaultRowHeight="13.2"/>
  <cols>
    <col min="2" max="6" width="11.88671875" customWidth="1"/>
    <col min="7" max="7" width="18.33203125" bestFit="1" customWidth="1"/>
    <col min="8" max="8" width="12.109375" customWidth="1"/>
    <col min="9" max="9" width="14.77734375" customWidth="1"/>
    <col min="10" max="16" width="12.109375" customWidth="1"/>
    <col min="17" max="17" width="27.109375" customWidth="1"/>
    <col min="18" max="18" width="28" customWidth="1"/>
    <col min="19" max="19" width="12.109375" customWidth="1"/>
    <col min="20" max="20" width="17.109375" customWidth="1"/>
    <col min="21" max="49" width="12.109375" customWidth="1"/>
    <col min="50" max="50" width="9.44140625" customWidth="1"/>
    <col min="51" max="55" width="12.88671875" customWidth="1"/>
    <col min="56" max="60" width="12.44140625" customWidth="1"/>
    <col min="61" max="61" width="9.44140625" customWidth="1"/>
    <col min="62" max="66" width="12.88671875" customWidth="1"/>
    <col min="67" max="71" width="12.44140625" customWidth="1"/>
    <col min="72" max="72" width="9.44140625" customWidth="1"/>
    <col min="73" max="77" width="12.88671875" customWidth="1"/>
    <col min="78" max="82" width="12.44140625" customWidth="1"/>
    <col min="83" max="83" width="9.44140625" customWidth="1"/>
    <col min="84" max="88" width="12.88671875" customWidth="1"/>
    <col min="89" max="92" width="12.44140625" customWidth="1"/>
    <col min="93" max="93" width="9.44140625" customWidth="1"/>
    <col min="94" max="98" width="12.88671875" customWidth="1"/>
    <col min="99" max="103" width="12.44140625" customWidth="1"/>
    <col min="104" max="104" width="9.33203125" customWidth="1"/>
    <col min="105" max="109" width="12.88671875" customWidth="1"/>
    <col min="110" max="113" width="12.44140625" customWidth="1"/>
    <col min="114" max="114" width="9.33203125" customWidth="1"/>
    <col min="115" max="119" width="12.88671875" customWidth="1"/>
    <col min="120" max="123" width="12.44140625" customWidth="1"/>
    <col min="124" max="124" width="9.33203125" customWidth="1"/>
    <col min="125" max="129" width="12.88671875" customWidth="1"/>
    <col min="130" max="133" width="12.44140625" customWidth="1"/>
    <col min="134" max="134" width="9.33203125" customWidth="1"/>
    <col min="135" max="139" width="12.88671875" customWidth="1"/>
    <col min="140" max="143" width="12.44140625" customWidth="1"/>
    <col min="144" max="144" width="9.33203125" customWidth="1"/>
    <col min="145" max="149" width="12.88671875" customWidth="1"/>
    <col min="150" max="154" width="12.44140625" customWidth="1"/>
    <col min="155" max="155" width="9.109375" customWidth="1"/>
    <col min="156" max="160" width="11.6640625" customWidth="1"/>
    <col min="161" max="164" width="12.44140625" customWidth="1"/>
    <col min="165" max="165" width="9.109375" customWidth="1"/>
    <col min="166" max="170" width="11.6640625" customWidth="1"/>
    <col min="171" max="174" width="12.44140625" customWidth="1"/>
    <col min="175" max="175" width="9.109375" customWidth="1"/>
    <col min="176" max="180" width="11.6640625" customWidth="1"/>
    <col min="181" max="184" width="12.44140625" customWidth="1"/>
    <col min="185" max="185" width="9.109375" customWidth="1"/>
    <col min="186" max="190" width="11.6640625" customWidth="1"/>
    <col min="191" max="194" width="12.44140625" customWidth="1"/>
    <col min="195" max="195" width="9.109375" customWidth="1"/>
    <col min="196" max="200" width="11.6640625" customWidth="1"/>
    <col min="201" max="205" width="12.44140625" customWidth="1"/>
    <col min="206" max="206" width="9.109375" customWidth="1"/>
    <col min="207" max="211" width="11.6640625" customWidth="1"/>
    <col min="212" max="215" width="12.44140625" customWidth="1"/>
    <col min="216" max="216" width="9.109375" customWidth="1"/>
    <col min="217" max="221" width="11.6640625" customWidth="1"/>
    <col min="222" max="225" width="12.44140625" customWidth="1"/>
    <col min="226" max="226" width="9.109375" customWidth="1"/>
    <col min="227" max="231" width="11.6640625" customWidth="1"/>
    <col min="232" max="235" width="12.44140625" customWidth="1"/>
    <col min="236" max="236" width="9.109375" customWidth="1"/>
    <col min="237" max="241" width="11.6640625" customWidth="1"/>
    <col min="242" max="245" width="12.44140625" customWidth="1"/>
    <col min="246" max="246" width="9.109375" customWidth="1"/>
    <col min="247" max="251" width="11.6640625" customWidth="1"/>
    <col min="252" max="256" width="12.44140625" customWidth="1"/>
    <col min="257" max="257" width="9.109375" customWidth="1"/>
    <col min="258" max="262" width="11.6640625" customWidth="1"/>
    <col min="263" max="266" width="12.44140625" customWidth="1"/>
    <col min="267" max="267" width="9.109375" customWidth="1"/>
    <col min="268" max="272" width="11.6640625" customWidth="1"/>
    <col min="273" max="276" width="12.44140625" customWidth="1"/>
    <col min="277" max="277" width="9.109375" customWidth="1"/>
    <col min="278" max="282" width="11.6640625" customWidth="1"/>
    <col min="283" max="286" width="12.44140625" customWidth="1"/>
    <col min="287" max="287" width="9.109375" customWidth="1"/>
    <col min="288" max="292" width="11.6640625" customWidth="1"/>
    <col min="293" max="296" width="12.44140625" customWidth="1"/>
    <col min="297" max="297" width="9.109375" customWidth="1"/>
    <col min="298" max="302" width="11.6640625" customWidth="1"/>
    <col min="303" max="307" width="12.44140625" customWidth="1"/>
    <col min="308" max="308" width="9.109375" customWidth="1"/>
    <col min="309" max="313" width="11.6640625" customWidth="1"/>
    <col min="314" max="317" width="12.44140625" customWidth="1"/>
    <col min="318" max="318" width="9.109375" customWidth="1"/>
    <col min="319" max="323" width="11.6640625" customWidth="1"/>
    <col min="324" max="327" width="12.44140625" customWidth="1"/>
    <col min="328" max="328" width="9.109375" customWidth="1"/>
    <col min="329" max="333" width="11.6640625" customWidth="1"/>
    <col min="334" max="337" width="12.44140625" customWidth="1"/>
    <col min="338" max="338" width="9.109375" customWidth="1"/>
    <col min="339" max="343" width="11.6640625" customWidth="1"/>
    <col min="344" max="347" width="12.44140625" customWidth="1"/>
    <col min="348" max="348" width="9.109375" customWidth="1"/>
    <col min="349" max="353" width="11.6640625" customWidth="1"/>
    <col min="354" max="357" width="12.44140625" customWidth="1"/>
    <col min="358" max="374" width="17" customWidth="1"/>
  </cols>
  <sheetData>
    <row r="1" spans="1:374">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52.8">
      <c r="A6" s="49" t="s">
        <v>115</v>
      </c>
      <c r="B6" s="67" t="str">
        <f>B7</f>
        <v>2017</v>
      </c>
      <c r="C6" s="67" t="str">
        <f t="shared" ref="C6:AX6" si="6">C7</f>
        <v>280003</v>
      </c>
      <c r="D6" s="67" t="str">
        <f t="shared" si="6"/>
        <v>46</v>
      </c>
      <c r="E6" s="67" t="str">
        <f t="shared" si="6"/>
        <v>04</v>
      </c>
      <c r="F6" s="67" t="str">
        <f t="shared" si="6"/>
        <v>0</v>
      </c>
      <c r="G6" s="67" t="str">
        <f t="shared" si="6"/>
        <v>000</v>
      </c>
      <c r="H6" s="67" t="str">
        <f t="shared" si="6"/>
        <v>兵庫県</v>
      </c>
      <c r="I6" s="67" t="str">
        <f t="shared" si="6"/>
        <v>法適用</v>
      </c>
      <c r="J6" s="67" t="str">
        <f t="shared" si="6"/>
        <v>電気事業</v>
      </c>
      <c r="K6" s="67" t="str">
        <f t="shared" si="6"/>
        <v>自治体職員</v>
      </c>
      <c r="L6" s="68">
        <f t="shared" si="6"/>
        <v>75.599999999999994</v>
      </c>
      <c r="M6" s="69" t="str">
        <f t="shared" si="6"/>
        <v>-</v>
      </c>
      <c r="N6" s="69" t="str">
        <f t="shared" si="6"/>
        <v>-</v>
      </c>
      <c r="O6" s="69" t="str">
        <f t="shared" si="6"/>
        <v>-</v>
      </c>
      <c r="P6" s="69">
        <f t="shared" si="6"/>
        <v>12</v>
      </c>
      <c r="Q6" s="69" t="str">
        <f t="shared" si="6"/>
        <v>-</v>
      </c>
      <c r="R6" s="70" t="str">
        <f>R7</f>
        <v>平成45年11月30日　網干浜太陽光発電所</v>
      </c>
      <c r="S6" s="71" t="str">
        <f t="shared" si="6"/>
        <v>平成45年11月30日　網干浜太陽光発電所</v>
      </c>
      <c r="T6" s="67" t="str">
        <f t="shared" si="6"/>
        <v>無</v>
      </c>
      <c r="U6" s="71" t="str">
        <f t="shared" si="6"/>
        <v>関西電力株式会社</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1189</v>
      </c>
      <c r="AM6" s="69">
        <f t="shared" si="6"/>
        <v>14458</v>
      </c>
      <c r="AN6" s="69">
        <f t="shared" si="6"/>
        <v>29648</v>
      </c>
      <c r="AO6" s="69">
        <f t="shared" si="6"/>
        <v>36389</v>
      </c>
      <c r="AP6" s="69">
        <f t="shared" si="6"/>
        <v>38193</v>
      </c>
      <c r="AQ6" s="69">
        <f t="shared" si="6"/>
        <v>1189</v>
      </c>
      <c r="AR6" s="69">
        <f t="shared" si="6"/>
        <v>14458</v>
      </c>
      <c r="AS6" s="69">
        <f t="shared" si="6"/>
        <v>29648</v>
      </c>
      <c r="AT6" s="69">
        <f t="shared" si="6"/>
        <v>36389</v>
      </c>
      <c r="AU6" s="69">
        <f t="shared" si="6"/>
        <v>38193</v>
      </c>
      <c r="AV6" s="69" t="str">
        <f t="shared" si="6"/>
        <v>-</v>
      </c>
      <c r="AW6" s="69">
        <f t="shared" si="6"/>
        <v>1410517</v>
      </c>
      <c r="AX6" s="69">
        <f t="shared" si="6"/>
        <v>1410517</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2.8">
      <c r="A7" s="49"/>
      <c r="B7" s="77" t="s">
        <v>116</v>
      </c>
      <c r="C7" s="77" t="s">
        <v>117</v>
      </c>
      <c r="D7" s="77" t="s">
        <v>118</v>
      </c>
      <c r="E7" s="77" t="s">
        <v>119</v>
      </c>
      <c r="F7" s="77" t="s">
        <v>120</v>
      </c>
      <c r="G7" s="77" t="s">
        <v>121</v>
      </c>
      <c r="H7" s="77" t="s">
        <v>122</v>
      </c>
      <c r="I7" s="77" t="s">
        <v>123</v>
      </c>
      <c r="J7" s="77" t="s">
        <v>124</v>
      </c>
      <c r="K7" s="77" t="s">
        <v>125</v>
      </c>
      <c r="L7" s="78">
        <v>75.599999999999994</v>
      </c>
      <c r="M7" s="79" t="s">
        <v>126</v>
      </c>
      <c r="N7" s="79" t="s">
        <v>126</v>
      </c>
      <c r="O7" s="80" t="s">
        <v>126</v>
      </c>
      <c r="P7" s="80">
        <v>12</v>
      </c>
      <c r="Q7" s="80" t="s">
        <v>126</v>
      </c>
      <c r="R7" s="81" t="s">
        <v>127</v>
      </c>
      <c r="S7" s="81" t="s">
        <v>127</v>
      </c>
      <c r="T7" s="82" t="s">
        <v>128</v>
      </c>
      <c r="U7" s="81" t="s">
        <v>129</v>
      </c>
      <c r="V7" s="78" t="s">
        <v>126</v>
      </c>
      <c r="W7" s="80" t="s">
        <v>126</v>
      </c>
      <c r="X7" s="80" t="s">
        <v>126</v>
      </c>
      <c r="Y7" s="80" t="s">
        <v>126</v>
      </c>
      <c r="Z7" s="80" t="s">
        <v>126</v>
      </c>
      <c r="AA7" s="80" t="s">
        <v>126</v>
      </c>
      <c r="AB7" s="80" t="s">
        <v>126</v>
      </c>
      <c r="AC7" s="80" t="s">
        <v>126</v>
      </c>
      <c r="AD7" s="80" t="s">
        <v>126</v>
      </c>
      <c r="AE7" s="80" t="s">
        <v>126</v>
      </c>
      <c r="AF7" s="80" t="s">
        <v>126</v>
      </c>
      <c r="AG7" s="80" t="s">
        <v>126</v>
      </c>
      <c r="AH7" s="80" t="s">
        <v>126</v>
      </c>
      <c r="AI7" s="80" t="s">
        <v>126</v>
      </c>
      <c r="AJ7" s="80" t="s">
        <v>126</v>
      </c>
      <c r="AK7" s="80" t="s">
        <v>126</v>
      </c>
      <c r="AL7" s="80">
        <v>1189</v>
      </c>
      <c r="AM7" s="80">
        <v>14458</v>
      </c>
      <c r="AN7" s="80">
        <v>29648</v>
      </c>
      <c r="AO7" s="80">
        <v>36389</v>
      </c>
      <c r="AP7" s="80">
        <v>38193</v>
      </c>
      <c r="AQ7" s="80">
        <v>1189</v>
      </c>
      <c r="AR7" s="80">
        <v>14458</v>
      </c>
      <c r="AS7" s="80">
        <v>29648</v>
      </c>
      <c r="AT7" s="80">
        <v>36389</v>
      </c>
      <c r="AU7" s="80">
        <v>38193</v>
      </c>
      <c r="AV7" s="80" t="s">
        <v>126</v>
      </c>
      <c r="AW7" s="80">
        <v>1410517</v>
      </c>
      <c r="AX7" s="80">
        <v>1410517</v>
      </c>
      <c r="AY7" s="83">
        <v>136.1</v>
      </c>
      <c r="AZ7" s="83">
        <v>114.4</v>
      </c>
      <c r="BA7" s="83">
        <v>145.6</v>
      </c>
      <c r="BB7" s="83">
        <v>129.19999999999999</v>
      </c>
      <c r="BC7" s="83">
        <v>130.5</v>
      </c>
      <c r="BD7" s="83">
        <v>119.7</v>
      </c>
      <c r="BE7" s="83">
        <v>125.7</v>
      </c>
      <c r="BF7" s="83">
        <v>129.69999999999999</v>
      </c>
      <c r="BG7" s="83">
        <v>135.9</v>
      </c>
      <c r="BH7" s="83">
        <v>130.5</v>
      </c>
      <c r="BI7" s="83">
        <v>100</v>
      </c>
      <c r="BJ7" s="83">
        <v>136.19999999999999</v>
      </c>
      <c r="BK7" s="83">
        <v>115.7</v>
      </c>
      <c r="BL7" s="83">
        <v>142.69999999999999</v>
      </c>
      <c r="BM7" s="83">
        <v>129.1</v>
      </c>
      <c r="BN7" s="83">
        <v>128.6</v>
      </c>
      <c r="BO7" s="83">
        <v>121.8</v>
      </c>
      <c r="BP7" s="83">
        <v>124.8</v>
      </c>
      <c r="BQ7" s="83">
        <v>130.4</v>
      </c>
      <c r="BR7" s="83">
        <v>136.30000000000001</v>
      </c>
      <c r="BS7" s="83">
        <v>130.69999999999999</v>
      </c>
      <c r="BT7" s="83">
        <v>100</v>
      </c>
      <c r="BU7" s="83">
        <v>111.5</v>
      </c>
      <c r="BV7" s="83">
        <v>438.2</v>
      </c>
      <c r="BW7" s="83">
        <v>30.4</v>
      </c>
      <c r="BX7" s="83">
        <v>101.6</v>
      </c>
      <c r="BY7" s="83">
        <v>178.9</v>
      </c>
      <c r="BZ7" s="83">
        <v>992.4</v>
      </c>
      <c r="CA7" s="83">
        <v>638.79999999999995</v>
      </c>
      <c r="CB7" s="83">
        <v>716.7</v>
      </c>
      <c r="CC7" s="83">
        <v>688</v>
      </c>
      <c r="CD7" s="83">
        <v>707.7</v>
      </c>
      <c r="CE7" s="83">
        <v>100</v>
      </c>
      <c r="CF7" s="83">
        <v>29401.200000000001</v>
      </c>
      <c r="CG7" s="83">
        <v>33602.9</v>
      </c>
      <c r="CH7" s="83">
        <v>26600</v>
      </c>
      <c r="CI7" s="83">
        <v>28912.400000000001</v>
      </c>
      <c r="CJ7" s="83">
        <v>28654.7</v>
      </c>
      <c r="CK7" s="83">
        <v>7914.4</v>
      </c>
      <c r="CL7" s="83">
        <v>7493.6</v>
      </c>
      <c r="CM7" s="83">
        <v>8014.2</v>
      </c>
      <c r="CN7" s="83">
        <v>8260</v>
      </c>
      <c r="CO7" s="83">
        <v>8600.1</v>
      </c>
      <c r="CP7" s="80">
        <v>12651</v>
      </c>
      <c r="CQ7" s="80">
        <v>101256</v>
      </c>
      <c r="CR7" s="80">
        <v>773947</v>
      </c>
      <c r="CS7" s="80">
        <v>864132</v>
      </c>
      <c r="CT7" s="80">
        <v>895319</v>
      </c>
      <c r="CU7" s="80">
        <v>1160012</v>
      </c>
      <c r="CV7" s="80">
        <v>1146099</v>
      </c>
      <c r="CW7" s="80">
        <v>1494682</v>
      </c>
      <c r="CX7" s="80">
        <v>1543942</v>
      </c>
      <c r="CY7" s="80">
        <v>1467681</v>
      </c>
      <c r="CZ7" s="80">
        <v>29600</v>
      </c>
      <c r="DA7" s="83">
        <v>1.8</v>
      </c>
      <c r="DB7" s="83">
        <v>7.2</v>
      </c>
      <c r="DC7" s="83">
        <v>11.4</v>
      </c>
      <c r="DD7" s="83">
        <v>14</v>
      </c>
      <c r="DE7" s="83">
        <v>14.7</v>
      </c>
      <c r="DF7" s="83">
        <v>36.299999999999997</v>
      </c>
      <c r="DG7" s="83">
        <v>38.4</v>
      </c>
      <c r="DH7" s="83">
        <v>37.700000000000003</v>
      </c>
      <c r="DI7" s="83">
        <v>36.200000000000003</v>
      </c>
      <c r="DJ7" s="83">
        <v>36.5</v>
      </c>
      <c r="DK7" s="83">
        <v>0</v>
      </c>
      <c r="DL7" s="83">
        <v>0</v>
      </c>
      <c r="DM7" s="83">
        <v>0</v>
      </c>
      <c r="DN7" s="83">
        <v>0.5</v>
      </c>
      <c r="DO7" s="83">
        <v>0.6</v>
      </c>
      <c r="DP7" s="83">
        <v>22.1</v>
      </c>
      <c r="DQ7" s="83">
        <v>21.1</v>
      </c>
      <c r="DR7" s="83">
        <v>20</v>
      </c>
      <c r="DS7" s="83">
        <v>18.2</v>
      </c>
      <c r="DT7" s="83">
        <v>20.9</v>
      </c>
      <c r="DU7" s="83">
        <v>6204.5</v>
      </c>
      <c r="DV7" s="83">
        <v>1154.2</v>
      </c>
      <c r="DW7" s="83">
        <v>581.6</v>
      </c>
      <c r="DX7" s="83">
        <v>477.2</v>
      </c>
      <c r="DY7" s="83">
        <v>454.5</v>
      </c>
      <c r="DZ7" s="83">
        <v>130.19999999999999</v>
      </c>
      <c r="EA7" s="83">
        <v>128.80000000000001</v>
      </c>
      <c r="EB7" s="83">
        <v>109.9</v>
      </c>
      <c r="EC7" s="83">
        <v>103.6</v>
      </c>
      <c r="ED7" s="83">
        <v>95.7</v>
      </c>
      <c r="EE7" s="83">
        <v>0</v>
      </c>
      <c r="EF7" s="83">
        <v>0.4</v>
      </c>
      <c r="EG7" s="83">
        <v>2.5</v>
      </c>
      <c r="EH7" s="83">
        <v>9.9</v>
      </c>
      <c r="EI7" s="83">
        <v>17.2</v>
      </c>
      <c r="EJ7" s="83">
        <v>57.7</v>
      </c>
      <c r="EK7" s="83">
        <v>59.8</v>
      </c>
      <c r="EL7" s="83">
        <v>59.6</v>
      </c>
      <c r="EM7" s="83">
        <v>60.3</v>
      </c>
      <c r="EN7" s="83">
        <v>60.2</v>
      </c>
      <c r="EO7" s="83">
        <v>100</v>
      </c>
      <c r="EP7" s="83">
        <v>100</v>
      </c>
      <c r="EQ7" s="83">
        <v>100</v>
      </c>
      <c r="ER7" s="83">
        <v>100</v>
      </c>
      <c r="ES7" s="83">
        <v>100</v>
      </c>
      <c r="ET7" s="83">
        <v>15.3</v>
      </c>
      <c r="EU7" s="83">
        <v>16.2</v>
      </c>
      <c r="EV7" s="83">
        <v>18.7</v>
      </c>
      <c r="EW7" s="83">
        <v>20.5</v>
      </c>
      <c r="EX7" s="83">
        <v>21.4</v>
      </c>
      <c r="EY7" s="80" t="s">
        <v>126</v>
      </c>
      <c r="EZ7" s="83" t="s">
        <v>126</v>
      </c>
      <c r="FA7" s="83" t="s">
        <v>126</v>
      </c>
      <c r="FB7" s="83" t="s">
        <v>126</v>
      </c>
      <c r="FC7" s="83" t="s">
        <v>126</v>
      </c>
      <c r="FD7" s="83" t="s">
        <v>126</v>
      </c>
      <c r="FE7" s="83">
        <v>37</v>
      </c>
      <c r="FF7" s="83">
        <v>39.5</v>
      </c>
      <c r="FG7" s="83">
        <v>39.1</v>
      </c>
      <c r="FH7" s="83">
        <v>37.299999999999997</v>
      </c>
      <c r="FI7" s="83">
        <v>38</v>
      </c>
      <c r="FJ7" s="83" t="s">
        <v>126</v>
      </c>
      <c r="FK7" s="83" t="s">
        <v>126</v>
      </c>
      <c r="FL7" s="83" t="s">
        <v>126</v>
      </c>
      <c r="FM7" s="83" t="s">
        <v>126</v>
      </c>
      <c r="FN7" s="83" t="s">
        <v>126</v>
      </c>
      <c r="FO7" s="83">
        <v>22.6</v>
      </c>
      <c r="FP7" s="83">
        <v>22</v>
      </c>
      <c r="FQ7" s="83">
        <v>21.4</v>
      </c>
      <c r="FR7" s="83">
        <v>19.3</v>
      </c>
      <c r="FS7" s="83">
        <v>20.6</v>
      </c>
      <c r="FT7" s="83" t="s">
        <v>126</v>
      </c>
      <c r="FU7" s="83" t="s">
        <v>126</v>
      </c>
      <c r="FV7" s="83" t="s">
        <v>126</v>
      </c>
      <c r="FW7" s="83" t="s">
        <v>126</v>
      </c>
      <c r="FX7" s="83" t="s">
        <v>126</v>
      </c>
      <c r="FY7" s="83">
        <v>120.9</v>
      </c>
      <c r="FZ7" s="83">
        <v>105.7</v>
      </c>
      <c r="GA7" s="83">
        <v>89.4</v>
      </c>
      <c r="GB7" s="83">
        <v>83.3</v>
      </c>
      <c r="GC7" s="83">
        <v>73.2</v>
      </c>
      <c r="GD7" s="83" t="s">
        <v>126</v>
      </c>
      <c r="GE7" s="83" t="s">
        <v>126</v>
      </c>
      <c r="GF7" s="83" t="s">
        <v>126</v>
      </c>
      <c r="GG7" s="83" t="s">
        <v>126</v>
      </c>
      <c r="GH7" s="83" t="s">
        <v>126</v>
      </c>
      <c r="GI7" s="83">
        <v>58.6</v>
      </c>
      <c r="GJ7" s="83">
        <v>61.3</v>
      </c>
      <c r="GK7" s="83">
        <v>61.7</v>
      </c>
      <c r="GL7" s="83">
        <v>62.1</v>
      </c>
      <c r="GM7" s="83">
        <v>62.6</v>
      </c>
      <c r="GN7" s="83" t="s">
        <v>126</v>
      </c>
      <c r="GO7" s="83" t="s">
        <v>126</v>
      </c>
      <c r="GP7" s="83" t="s">
        <v>126</v>
      </c>
      <c r="GQ7" s="83" t="s">
        <v>126</v>
      </c>
      <c r="GR7" s="83" t="s">
        <v>126</v>
      </c>
      <c r="GS7" s="83">
        <v>12.2</v>
      </c>
      <c r="GT7" s="83">
        <v>11.9</v>
      </c>
      <c r="GU7" s="83">
        <v>13.3</v>
      </c>
      <c r="GV7" s="83">
        <v>14.4</v>
      </c>
      <c r="GW7" s="83">
        <v>15.3</v>
      </c>
      <c r="GX7" s="80" t="s">
        <v>126</v>
      </c>
      <c r="GY7" s="83" t="s">
        <v>126</v>
      </c>
      <c r="GZ7" s="83" t="s">
        <v>126</v>
      </c>
      <c r="HA7" s="83" t="s">
        <v>126</v>
      </c>
      <c r="HB7" s="83" t="s">
        <v>126</v>
      </c>
      <c r="HC7" s="83" t="s">
        <v>126</v>
      </c>
      <c r="HD7" s="83">
        <v>33.9</v>
      </c>
      <c r="HE7" s="83">
        <v>31.4</v>
      </c>
      <c r="HF7" s="83">
        <v>31.3</v>
      </c>
      <c r="HG7" s="83">
        <v>30.4</v>
      </c>
      <c r="HH7" s="83">
        <v>31.1</v>
      </c>
      <c r="HI7" s="83" t="s">
        <v>126</v>
      </c>
      <c r="HJ7" s="83" t="s">
        <v>126</v>
      </c>
      <c r="HK7" s="83" t="s">
        <v>126</v>
      </c>
      <c r="HL7" s="83" t="s">
        <v>126</v>
      </c>
      <c r="HM7" s="83" t="s">
        <v>126</v>
      </c>
      <c r="HN7" s="83">
        <v>1.8</v>
      </c>
      <c r="HO7" s="83">
        <v>4</v>
      </c>
      <c r="HP7" s="83">
        <v>8.4</v>
      </c>
      <c r="HQ7" s="83">
        <v>7.2</v>
      </c>
      <c r="HR7" s="83">
        <v>45.8</v>
      </c>
      <c r="HS7" s="83" t="s">
        <v>126</v>
      </c>
      <c r="HT7" s="83" t="s">
        <v>126</v>
      </c>
      <c r="HU7" s="83" t="s">
        <v>126</v>
      </c>
      <c r="HV7" s="83" t="s">
        <v>126</v>
      </c>
      <c r="HW7" s="83" t="s">
        <v>126</v>
      </c>
      <c r="HX7" s="83">
        <v>1.7</v>
      </c>
      <c r="HY7" s="83">
        <v>0.8</v>
      </c>
      <c r="HZ7" s="83">
        <v>0</v>
      </c>
      <c r="IA7" s="83">
        <v>0</v>
      </c>
      <c r="IB7" s="83">
        <v>0</v>
      </c>
      <c r="IC7" s="83" t="s">
        <v>126</v>
      </c>
      <c r="ID7" s="83" t="s">
        <v>126</v>
      </c>
      <c r="IE7" s="83" t="s">
        <v>126</v>
      </c>
      <c r="IF7" s="83" t="s">
        <v>126</v>
      </c>
      <c r="IG7" s="83" t="s">
        <v>126</v>
      </c>
      <c r="IH7" s="83">
        <v>59.4</v>
      </c>
      <c r="II7" s="83">
        <v>70.8</v>
      </c>
      <c r="IJ7" s="83">
        <v>73</v>
      </c>
      <c r="IK7" s="83">
        <v>76.599999999999994</v>
      </c>
      <c r="IL7" s="83">
        <v>80.400000000000006</v>
      </c>
      <c r="IM7" s="83" t="s">
        <v>126</v>
      </c>
      <c r="IN7" s="83" t="s">
        <v>126</v>
      </c>
      <c r="IO7" s="83" t="s">
        <v>126</v>
      </c>
      <c r="IP7" s="83" t="s">
        <v>126</v>
      </c>
      <c r="IQ7" s="83" t="s">
        <v>126</v>
      </c>
      <c r="IR7" s="83">
        <v>83.1</v>
      </c>
      <c r="IS7" s="83">
        <v>85.4</v>
      </c>
      <c r="IT7" s="83">
        <v>82.1</v>
      </c>
      <c r="IU7" s="83">
        <v>81.3</v>
      </c>
      <c r="IV7" s="83">
        <v>47.5</v>
      </c>
      <c r="IW7" s="80" t="s">
        <v>126</v>
      </c>
      <c r="IX7" s="83" t="s">
        <v>126</v>
      </c>
      <c r="IY7" s="83" t="s">
        <v>126</v>
      </c>
      <c r="IZ7" s="83" t="s">
        <v>126</v>
      </c>
      <c r="JA7" s="83" t="s">
        <v>126</v>
      </c>
      <c r="JB7" s="83" t="s">
        <v>126</v>
      </c>
      <c r="JC7" s="83">
        <v>15.1</v>
      </c>
      <c r="JD7" s="83">
        <v>15.1</v>
      </c>
      <c r="JE7" s="83">
        <v>14</v>
      </c>
      <c r="JF7" s="83">
        <v>15.5</v>
      </c>
      <c r="JG7" s="83">
        <v>13.1</v>
      </c>
      <c r="JH7" s="83" t="s">
        <v>126</v>
      </c>
      <c r="JI7" s="83" t="s">
        <v>126</v>
      </c>
      <c r="JJ7" s="83" t="s">
        <v>126</v>
      </c>
      <c r="JK7" s="83" t="s">
        <v>126</v>
      </c>
      <c r="JL7" s="83" t="s">
        <v>126</v>
      </c>
      <c r="JM7" s="83">
        <v>37.700000000000003</v>
      </c>
      <c r="JN7" s="83">
        <v>25.4</v>
      </c>
      <c r="JO7" s="83">
        <v>20.100000000000001</v>
      </c>
      <c r="JP7" s="83">
        <v>28.4</v>
      </c>
      <c r="JQ7" s="83">
        <v>25</v>
      </c>
      <c r="JR7" s="83" t="s">
        <v>126</v>
      </c>
      <c r="JS7" s="83" t="s">
        <v>126</v>
      </c>
      <c r="JT7" s="83" t="s">
        <v>126</v>
      </c>
      <c r="JU7" s="83" t="s">
        <v>126</v>
      </c>
      <c r="JV7" s="83" t="s">
        <v>126</v>
      </c>
      <c r="JW7" s="83">
        <v>259.60000000000002</v>
      </c>
      <c r="JX7" s="83">
        <v>226.2</v>
      </c>
      <c r="JY7" s="83">
        <v>224.7</v>
      </c>
      <c r="JZ7" s="83">
        <v>167.2</v>
      </c>
      <c r="KA7" s="83">
        <v>267.7</v>
      </c>
      <c r="KB7" s="83" t="s">
        <v>126</v>
      </c>
      <c r="KC7" s="83" t="s">
        <v>126</v>
      </c>
      <c r="KD7" s="83" t="s">
        <v>126</v>
      </c>
      <c r="KE7" s="83" t="s">
        <v>126</v>
      </c>
      <c r="KF7" s="83" t="s">
        <v>126</v>
      </c>
      <c r="KG7" s="83">
        <v>25.5</v>
      </c>
      <c r="KH7" s="83">
        <v>45.2</v>
      </c>
      <c r="KI7" s="83">
        <v>48.7</v>
      </c>
      <c r="KJ7" s="83">
        <v>53.3</v>
      </c>
      <c r="KK7" s="83">
        <v>29</v>
      </c>
      <c r="KL7" s="83" t="s">
        <v>126</v>
      </c>
      <c r="KM7" s="83" t="s">
        <v>126</v>
      </c>
      <c r="KN7" s="83" t="s">
        <v>126</v>
      </c>
      <c r="KO7" s="83" t="s">
        <v>126</v>
      </c>
      <c r="KP7" s="83" t="s">
        <v>126</v>
      </c>
      <c r="KQ7" s="83">
        <v>100</v>
      </c>
      <c r="KR7" s="83">
        <v>100</v>
      </c>
      <c r="KS7" s="83">
        <v>100</v>
      </c>
      <c r="KT7" s="83">
        <v>100</v>
      </c>
      <c r="KU7" s="83">
        <v>100</v>
      </c>
      <c r="KV7" s="80">
        <v>29600</v>
      </c>
      <c r="KW7" s="83">
        <v>1.8</v>
      </c>
      <c r="KX7" s="83">
        <v>7.2</v>
      </c>
      <c r="KY7" s="83">
        <v>11.4</v>
      </c>
      <c r="KZ7" s="83">
        <v>14</v>
      </c>
      <c r="LA7" s="83">
        <v>14.7</v>
      </c>
      <c r="LB7" s="83">
        <v>7.1</v>
      </c>
      <c r="LC7" s="83">
        <v>8.9</v>
      </c>
      <c r="LD7" s="83">
        <v>11.8</v>
      </c>
      <c r="LE7" s="83">
        <v>15.3</v>
      </c>
      <c r="LF7" s="83">
        <v>15.4</v>
      </c>
      <c r="LG7" s="83">
        <v>0</v>
      </c>
      <c r="LH7" s="83">
        <v>0</v>
      </c>
      <c r="LI7" s="83">
        <v>0</v>
      </c>
      <c r="LJ7" s="83">
        <v>0.5</v>
      </c>
      <c r="LK7" s="83">
        <v>0.6</v>
      </c>
      <c r="LL7" s="83">
        <v>8.6</v>
      </c>
      <c r="LM7" s="83">
        <v>2</v>
      </c>
      <c r="LN7" s="83">
        <v>1.4</v>
      </c>
      <c r="LO7" s="83">
        <v>2.4</v>
      </c>
      <c r="LP7" s="83">
        <v>4.0999999999999996</v>
      </c>
      <c r="LQ7" s="83">
        <v>6204.5</v>
      </c>
      <c r="LR7" s="83">
        <v>1154.2</v>
      </c>
      <c r="LS7" s="83">
        <v>581.6</v>
      </c>
      <c r="LT7" s="83">
        <v>477.2</v>
      </c>
      <c r="LU7" s="83">
        <v>454.5</v>
      </c>
      <c r="LV7" s="83">
        <v>1092.0999999999999</v>
      </c>
      <c r="LW7" s="83">
        <v>1128.5999999999999</v>
      </c>
      <c r="LX7" s="83">
        <v>596.79999999999995</v>
      </c>
      <c r="LY7" s="83">
        <v>494.6</v>
      </c>
      <c r="LZ7" s="83">
        <v>469.5</v>
      </c>
      <c r="MA7" s="83">
        <v>0</v>
      </c>
      <c r="MB7" s="83">
        <v>0.4</v>
      </c>
      <c r="MC7" s="83">
        <v>2.5</v>
      </c>
      <c r="MD7" s="83">
        <v>9.9</v>
      </c>
      <c r="ME7" s="83">
        <v>17.2</v>
      </c>
      <c r="MF7" s="83">
        <v>2.9</v>
      </c>
      <c r="MG7" s="83">
        <v>3.4</v>
      </c>
      <c r="MH7" s="83">
        <v>5.6</v>
      </c>
      <c r="MI7" s="83">
        <v>11.5</v>
      </c>
      <c r="MJ7" s="83">
        <v>16.100000000000001</v>
      </c>
      <c r="MK7" s="83">
        <v>100</v>
      </c>
      <c r="ML7" s="83">
        <v>100</v>
      </c>
      <c r="MM7" s="83">
        <v>100</v>
      </c>
      <c r="MN7" s="83">
        <v>100</v>
      </c>
      <c r="MO7" s="83">
        <v>100</v>
      </c>
      <c r="MP7" s="83">
        <v>100</v>
      </c>
      <c r="MQ7" s="83">
        <v>100</v>
      </c>
      <c r="MR7" s="83">
        <v>100</v>
      </c>
      <c r="MS7" s="83">
        <v>100</v>
      </c>
      <c r="MT7" s="83">
        <v>100</v>
      </c>
      <c r="MU7" s="83" t="s">
        <v>126</v>
      </c>
      <c r="MV7" s="83" t="s">
        <v>126</v>
      </c>
      <c r="MW7" s="83" t="s">
        <v>126</v>
      </c>
      <c r="MX7" s="83" t="s">
        <v>126</v>
      </c>
      <c r="MY7" s="83" t="s">
        <v>126</v>
      </c>
      <c r="MZ7" s="83" t="s">
        <v>126</v>
      </c>
      <c r="NA7" s="83" t="s">
        <v>126</v>
      </c>
      <c r="NB7" s="83" t="s">
        <v>126</v>
      </c>
      <c r="NC7" s="83" t="s">
        <v>126</v>
      </c>
      <c r="ND7" s="83" t="s">
        <v>126</v>
      </c>
      <c r="NE7" s="83" t="s">
        <v>126</v>
      </c>
      <c r="NF7" s="83" t="s">
        <v>126</v>
      </c>
      <c r="NG7" s="83">
        <v>2</v>
      </c>
      <c r="NH7" s="83">
        <v>10</v>
      </c>
      <c r="NI7" s="83">
        <v>12</v>
      </c>
      <c r="NJ7" s="83">
        <v>12</v>
      </c>
    </row>
    <row r="8" spans="1:374">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130</v>
      </c>
      <c r="FB8" s="85"/>
      <c r="FC8" s="85"/>
      <c r="FD8" s="85"/>
      <c r="FE8" s="85"/>
      <c r="FF8" s="86"/>
      <c r="FG8" s="85"/>
      <c r="FH8" s="85"/>
      <c r="FI8" s="85" t="str">
        <f>FJ4</f>
        <v>修繕費比率（％）</v>
      </c>
      <c r="FJ8" s="85" t="b">
        <f>IF(SUM($M$6,$MU$7:$MX$7)=0,FALSE,TRUE)</f>
        <v>0</v>
      </c>
      <c r="FK8" s="87" t="s">
        <v>130</v>
      </c>
      <c r="FL8" s="85"/>
      <c r="FM8" s="85"/>
      <c r="FN8" s="85"/>
      <c r="FO8" s="85"/>
      <c r="FP8" s="85"/>
      <c r="FQ8" s="86"/>
      <c r="FR8" s="85"/>
      <c r="FS8" s="85" t="str">
        <f>FT4</f>
        <v>企業債残高対料金収入比率（％）</v>
      </c>
      <c r="FT8" s="85" t="b">
        <f>IF(SUM($M$6,$MU$7:$MX$7)=0,FALSE,TRUE)</f>
        <v>0</v>
      </c>
      <c r="FU8" s="87" t="s">
        <v>130</v>
      </c>
      <c r="FV8" s="85"/>
      <c r="FW8" s="85"/>
      <c r="FX8" s="85"/>
      <c r="FY8" s="85"/>
      <c r="FZ8" s="85"/>
      <c r="GA8" s="85"/>
      <c r="GB8" s="86"/>
      <c r="GC8" s="85" t="str">
        <f>GD4</f>
        <v>有形固定資産減価償却率（％）</v>
      </c>
      <c r="GD8" s="85" t="b">
        <f>IF(SUM($M$6,$MU$7:$MX$7)=0,FALSE,TRUE)</f>
        <v>0</v>
      </c>
      <c r="GE8" s="87" t="s">
        <v>130</v>
      </c>
      <c r="GF8" s="85"/>
      <c r="GG8" s="85"/>
      <c r="GH8" s="85"/>
      <c r="GI8" s="85"/>
      <c r="GJ8" s="85"/>
      <c r="GK8" s="85"/>
      <c r="GL8" s="85"/>
      <c r="GM8" s="85" t="str">
        <f>GN4</f>
        <v>FIT収入割合（％）</v>
      </c>
      <c r="GN8" s="85" t="b">
        <f>IF(SUM($M$6,$MU$7:$MX$7)=0,FALSE,TRUE)</f>
        <v>0</v>
      </c>
      <c r="GO8" s="87" t="s">
        <v>130</v>
      </c>
      <c r="GP8" s="85"/>
      <c r="GQ8" s="85"/>
      <c r="GR8" s="85"/>
      <c r="GS8" s="84"/>
      <c r="GT8" s="84"/>
      <c r="GU8" s="84"/>
      <c r="GV8" s="84"/>
      <c r="GW8" s="85" t="str">
        <f>GX5</f>
        <v>最大出力合計</v>
      </c>
      <c r="GX8" s="85" t="str">
        <f>GY4</f>
        <v>設備利用率（％）</v>
      </c>
      <c r="GY8" s="85" t="b">
        <f>IF(SUM($N$7,$MY$7:$NB$7)=0,FALSE,TRUE)</f>
        <v>0</v>
      </c>
      <c r="GZ8" s="87" t="s">
        <v>130</v>
      </c>
      <c r="HA8" s="85"/>
      <c r="HB8" s="85"/>
      <c r="HC8" s="85"/>
      <c r="HD8" s="85"/>
      <c r="HE8" s="86"/>
      <c r="HF8" s="85"/>
      <c r="HG8" s="85"/>
      <c r="HH8" s="85" t="str">
        <f>HI4</f>
        <v>修繕費比率（％）</v>
      </c>
      <c r="HI8" s="85" t="b">
        <f>IF(SUM($N$7,$MY$7:$NB$7)=0,FALSE,TRUE)</f>
        <v>0</v>
      </c>
      <c r="HJ8" s="87" t="s">
        <v>130</v>
      </c>
      <c r="HK8" s="85"/>
      <c r="HL8" s="85"/>
      <c r="HM8" s="85"/>
      <c r="HN8" s="85"/>
      <c r="HO8" s="85"/>
      <c r="HP8" s="86"/>
      <c r="HQ8" s="85"/>
      <c r="HR8" s="85" t="str">
        <f>HS4</f>
        <v>企業債残高対料金収入比率（％）</v>
      </c>
      <c r="HS8" s="85" t="b">
        <f>IF(SUM($N$7,$MY$7:$NB$7)=0,FALSE,TRUE)</f>
        <v>0</v>
      </c>
      <c r="HT8" s="87" t="s">
        <v>130</v>
      </c>
      <c r="HU8" s="85"/>
      <c r="HV8" s="85"/>
      <c r="HW8" s="85"/>
      <c r="HX8" s="85"/>
      <c r="HY8" s="85"/>
      <c r="HZ8" s="85"/>
      <c r="IA8" s="86"/>
      <c r="IB8" s="85" t="str">
        <f>IC4</f>
        <v>有形固定資産減価償却率（％）</v>
      </c>
      <c r="IC8" s="85" t="b">
        <f>IF(SUM($N$7,$MY$7:$NB$7)=0,FALSE,TRUE)</f>
        <v>0</v>
      </c>
      <c r="ID8" s="87" t="s">
        <v>130</v>
      </c>
      <c r="IE8" s="85"/>
      <c r="IF8" s="85"/>
      <c r="IG8" s="85"/>
      <c r="IH8" s="85"/>
      <c r="II8" s="85"/>
      <c r="IJ8" s="85"/>
      <c r="IK8" s="85"/>
      <c r="IL8" s="85" t="str">
        <f>IM4</f>
        <v>FIT収入割合（％）</v>
      </c>
      <c r="IM8" s="85" t="b">
        <f>IF(SUM($N$7,$MY$7:$NB$7)=0,FALSE,TRUE)</f>
        <v>0</v>
      </c>
      <c r="IN8" s="87" t="s">
        <v>130</v>
      </c>
      <c r="IO8" s="85"/>
      <c r="IP8" s="85"/>
      <c r="IQ8" s="85"/>
      <c r="IR8" s="84"/>
      <c r="IS8" s="84"/>
      <c r="IT8" s="84"/>
      <c r="IU8" s="84"/>
      <c r="IV8" s="85" t="str">
        <f>IW5</f>
        <v>最大出力合計</v>
      </c>
      <c r="IW8" s="85" t="str">
        <f>IX4</f>
        <v>設備利用率（％）</v>
      </c>
      <c r="IX8" s="85" t="b">
        <f>IF(SUM($O$7,$NC$7:$NF$7)=0,FALSE,TRUE)</f>
        <v>0</v>
      </c>
      <c r="IY8" s="87" t="s">
        <v>130</v>
      </c>
      <c r="IZ8" s="85"/>
      <c r="JA8" s="85"/>
      <c r="JB8" s="85"/>
      <c r="JC8" s="85"/>
      <c r="JD8" s="86"/>
      <c r="JE8" s="85"/>
      <c r="JF8" s="85"/>
      <c r="JG8" s="85" t="str">
        <f>JH4</f>
        <v>修繕費比率（％）</v>
      </c>
      <c r="JH8" s="85" t="b">
        <f>IF(SUM($O$7,$NC$7:$NF$7)=0,FALSE,TRUE)</f>
        <v>0</v>
      </c>
      <c r="JI8" s="87" t="s">
        <v>130</v>
      </c>
      <c r="JJ8" s="85"/>
      <c r="JK8" s="85"/>
      <c r="JL8" s="85"/>
      <c r="JM8" s="85"/>
      <c r="JN8" s="85"/>
      <c r="JO8" s="86"/>
      <c r="JP8" s="85"/>
      <c r="JQ8" s="85" t="str">
        <f>JR4</f>
        <v>企業債残高対料金収入比率（％）</v>
      </c>
      <c r="JR8" s="85" t="b">
        <f>IF(SUM($O$7,$NC$7:$NF$7)=0,FALSE,TRUE)</f>
        <v>0</v>
      </c>
      <c r="JS8" s="87" t="s">
        <v>130</v>
      </c>
      <c r="JT8" s="85"/>
      <c r="JU8" s="85"/>
      <c r="JV8" s="85"/>
      <c r="JW8" s="85"/>
      <c r="JX8" s="85"/>
      <c r="JY8" s="85"/>
      <c r="JZ8" s="86"/>
      <c r="KA8" s="85" t="str">
        <f>KB4</f>
        <v>有形固定資産減価償却率（％）</v>
      </c>
      <c r="KB8" s="85" t="b">
        <f>IF(SUM($O$7,$NC$7:$NF$7)=0,FALSE,TRUE)</f>
        <v>0</v>
      </c>
      <c r="KC8" s="87" t="s">
        <v>130</v>
      </c>
      <c r="KD8" s="85"/>
      <c r="KE8" s="85"/>
      <c r="KF8" s="85"/>
      <c r="KG8" s="85"/>
      <c r="KH8" s="85"/>
      <c r="KI8" s="85"/>
      <c r="KJ8" s="85"/>
      <c r="KK8" s="85" t="str">
        <f>KL4</f>
        <v>FIT収入割合（％）</v>
      </c>
      <c r="KL8" s="85" t="b">
        <f>IF(SUM($O$7,$NC$7:$NF$7)=0,FALSE,TRUE)</f>
        <v>0</v>
      </c>
      <c r="KM8" s="87" t="s">
        <v>130</v>
      </c>
      <c r="KN8" s="85"/>
      <c r="KO8" s="85"/>
      <c r="KP8" s="85"/>
      <c r="KQ8" s="84"/>
      <c r="KR8" s="84"/>
      <c r="KS8" s="84"/>
      <c r="KT8" s="84"/>
      <c r="KU8" s="85" t="str">
        <f>KV5</f>
        <v>最大出力合計</v>
      </c>
      <c r="KV8" s="85" t="str">
        <f>KW4</f>
        <v>設備利用率（％）</v>
      </c>
      <c r="KW8" s="85" t="b">
        <f>IF(SUM($P$7,$NG$7:$NJ$7)=0,FALSE,TRUE)</f>
        <v>1</v>
      </c>
      <c r="KX8" s="87" t="s">
        <v>130</v>
      </c>
      <c r="KY8" s="85"/>
      <c r="KZ8" s="85"/>
      <c r="LA8" s="85"/>
      <c r="LB8" s="85"/>
      <c r="LC8" s="86"/>
      <c r="LD8" s="85"/>
      <c r="LE8" s="85"/>
      <c r="LF8" s="85" t="str">
        <f>LG4</f>
        <v>修繕費比率（％）</v>
      </c>
      <c r="LG8" s="85" t="b">
        <f>IF(SUM($P$7,$NG$7:$NJ$7)=0,FALSE,TRUE)</f>
        <v>1</v>
      </c>
      <c r="LH8" s="87" t="s">
        <v>130</v>
      </c>
      <c r="LI8" s="85"/>
      <c r="LJ8" s="85"/>
      <c r="LK8" s="85"/>
      <c r="LL8" s="85"/>
      <c r="LM8" s="85"/>
      <c r="LN8" s="86"/>
      <c r="LO8" s="85"/>
      <c r="LP8" s="85" t="str">
        <f>LQ4</f>
        <v>企業債残高対料金収入比率（％）</v>
      </c>
      <c r="LQ8" s="85" t="b">
        <f>IF(SUM($P$7,$NG$7:$NJ$7)=0,FALSE,TRUE)</f>
        <v>1</v>
      </c>
      <c r="LR8" s="87" t="s">
        <v>130</v>
      </c>
      <c r="LS8" s="85"/>
      <c r="LT8" s="85"/>
      <c r="LU8" s="85"/>
      <c r="LV8" s="85"/>
      <c r="LW8" s="85"/>
      <c r="LX8" s="85"/>
      <c r="LY8" s="86"/>
      <c r="LZ8" s="85" t="str">
        <f>MA4</f>
        <v>有形固定資産減価償却率（％）</v>
      </c>
      <c r="MA8" s="85" t="b">
        <f>IF(SUM($P$7,$NG$7:$NJ$7)=0,FALSE,TRUE)</f>
        <v>1</v>
      </c>
      <c r="MB8" s="87" t="s">
        <v>130</v>
      </c>
      <c r="MC8" s="85"/>
      <c r="MD8" s="85"/>
      <c r="ME8" s="85"/>
      <c r="MF8" s="85"/>
      <c r="MG8" s="85"/>
      <c r="MH8" s="85"/>
      <c r="MI8" s="85"/>
      <c r="MJ8" s="85" t="str">
        <f>MK4</f>
        <v>FIT収入割合（％）</v>
      </c>
      <c r="MK8" s="85" t="b">
        <f>IF(SUM($P$7,$NG$7:$NJ$7)=0,FALSE,TRUE)</f>
        <v>1</v>
      </c>
      <c r="ML8" s="87" t="s">
        <v>130</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c r="A9" s="88"/>
      <c r="B9" s="89" t="s">
        <v>131</v>
      </c>
      <c r="C9" s="89" t="s">
        <v>132</v>
      </c>
      <c r="D9" s="89" t="s">
        <v>133</v>
      </c>
      <c r="E9" s="89" t="s">
        <v>134</v>
      </c>
      <c r="F9" s="89" t="s">
        <v>135</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136</v>
      </c>
      <c r="AY9" s="90"/>
      <c r="AZ9" s="90"/>
      <c r="BA9" s="90"/>
      <c r="BB9" s="90"/>
      <c r="BC9" s="90"/>
      <c r="BD9" s="84"/>
      <c r="BE9" s="85"/>
      <c r="BF9" s="85"/>
      <c r="BG9" s="85"/>
      <c r="BH9" s="85"/>
      <c r="BI9" s="85" t="s">
        <v>136</v>
      </c>
      <c r="BJ9" s="90"/>
      <c r="BK9" s="90"/>
      <c r="BL9" s="90"/>
      <c r="BM9" s="90"/>
      <c r="BN9" s="90"/>
      <c r="BO9" s="84"/>
      <c r="BP9" s="85"/>
      <c r="BQ9" s="85"/>
      <c r="BR9" s="85"/>
      <c r="BS9" s="85"/>
      <c r="BT9" s="85" t="s">
        <v>136</v>
      </c>
      <c r="BU9" s="90"/>
      <c r="BV9" s="90"/>
      <c r="BW9" s="90"/>
      <c r="BX9" s="90"/>
      <c r="BY9" s="90"/>
      <c r="BZ9" s="84"/>
      <c r="CA9" s="85"/>
      <c r="CB9" s="85"/>
      <c r="CC9" s="85"/>
      <c r="CD9" s="85"/>
      <c r="CE9" s="85" t="s">
        <v>136</v>
      </c>
      <c r="CF9" s="90"/>
      <c r="CG9" s="90"/>
      <c r="CH9" s="90"/>
      <c r="CI9" s="90"/>
      <c r="CJ9" s="90"/>
      <c r="CK9" s="84"/>
      <c r="CL9" s="85"/>
      <c r="CM9" s="85"/>
      <c r="CN9" s="85"/>
      <c r="CO9" s="85" t="s">
        <v>136</v>
      </c>
      <c r="CP9" s="90"/>
      <c r="CQ9" s="90"/>
      <c r="CR9" s="90"/>
      <c r="CS9" s="90"/>
      <c r="CT9" s="90"/>
      <c r="CU9" s="85"/>
      <c r="CV9" s="84"/>
      <c r="CW9" s="85"/>
      <c r="CX9" s="85"/>
      <c r="CY9" s="91" t="str">
        <f>"（最大出力合計"&amp;TEXT(CZ7,"#,##0")&amp;"kW）"</f>
        <v>（最大出力合計29,600kW）</v>
      </c>
      <c r="CZ9" s="85" t="s">
        <v>136</v>
      </c>
      <c r="DA9" s="90"/>
      <c r="DB9" s="90"/>
      <c r="DC9" s="90"/>
      <c r="DD9" s="90"/>
      <c r="DE9" s="90"/>
      <c r="DF9" s="85"/>
      <c r="DG9" s="84"/>
      <c r="DH9" s="85"/>
      <c r="DI9" s="85"/>
      <c r="DJ9" s="85" t="s">
        <v>136</v>
      </c>
      <c r="DK9" s="90"/>
      <c r="DL9" s="90"/>
      <c r="DM9" s="90"/>
      <c r="DN9" s="90"/>
      <c r="DO9" s="90"/>
      <c r="DP9" s="85"/>
      <c r="DQ9" s="85"/>
      <c r="DR9" s="84"/>
      <c r="DS9" s="85"/>
      <c r="DT9" s="85" t="s">
        <v>136</v>
      </c>
      <c r="DU9" s="90"/>
      <c r="DV9" s="90"/>
      <c r="DW9" s="90"/>
      <c r="DX9" s="90"/>
      <c r="DY9" s="90"/>
      <c r="DZ9" s="85"/>
      <c r="EA9" s="85"/>
      <c r="EB9" s="85"/>
      <c r="EC9" s="84"/>
      <c r="ED9" s="85" t="s">
        <v>136</v>
      </c>
      <c r="EE9" s="90"/>
      <c r="EF9" s="90"/>
      <c r="EG9" s="90"/>
      <c r="EH9" s="90"/>
      <c r="EI9" s="90"/>
      <c r="EJ9" s="85"/>
      <c r="EK9" s="85"/>
      <c r="EL9" s="85"/>
      <c r="EM9" s="85"/>
      <c r="EN9" s="85" t="s">
        <v>136</v>
      </c>
      <c r="EO9" s="90"/>
      <c r="EP9" s="90"/>
      <c r="EQ9" s="90"/>
      <c r="ER9" s="90"/>
      <c r="ES9" s="90"/>
      <c r="ET9" s="84"/>
      <c r="EU9" s="84"/>
      <c r="EV9" s="84"/>
      <c r="EW9" s="84"/>
      <c r="EX9" s="91" t="str">
        <f>"（最大出力合計"&amp;TEXT(EY7,"#,##0")&amp;"kW）"</f>
        <v>（最大出力合計-kW）</v>
      </c>
      <c r="EY9" s="85" t="s">
        <v>136</v>
      </c>
      <c r="EZ9" s="90"/>
      <c r="FA9" s="90"/>
      <c r="FB9" s="90"/>
      <c r="FC9" s="90"/>
      <c r="FD9" s="90"/>
      <c r="FE9" s="85"/>
      <c r="FF9" s="84"/>
      <c r="FG9" s="85"/>
      <c r="FH9" s="85"/>
      <c r="FI9" s="85" t="s">
        <v>136</v>
      </c>
      <c r="FJ9" s="90"/>
      <c r="FK9" s="90"/>
      <c r="FL9" s="90"/>
      <c r="FM9" s="90"/>
      <c r="FN9" s="90"/>
      <c r="FO9" s="85"/>
      <c r="FP9" s="85"/>
      <c r="FQ9" s="84"/>
      <c r="FR9" s="85"/>
      <c r="FS9" s="85" t="s">
        <v>136</v>
      </c>
      <c r="FT9" s="90"/>
      <c r="FU9" s="90"/>
      <c r="FV9" s="90"/>
      <c r="FW9" s="90"/>
      <c r="FX9" s="90"/>
      <c r="FY9" s="85"/>
      <c r="FZ9" s="85"/>
      <c r="GA9" s="85"/>
      <c r="GB9" s="84"/>
      <c r="GC9" s="85" t="s">
        <v>136</v>
      </c>
      <c r="GD9" s="90"/>
      <c r="GE9" s="90"/>
      <c r="GF9" s="90"/>
      <c r="GG9" s="90"/>
      <c r="GH9" s="90"/>
      <c r="GI9" s="85"/>
      <c r="GJ9" s="85"/>
      <c r="GK9" s="85"/>
      <c r="GL9" s="85"/>
      <c r="GM9" s="85" t="s">
        <v>136</v>
      </c>
      <c r="GN9" s="90"/>
      <c r="GO9" s="90"/>
      <c r="GP9" s="90"/>
      <c r="GQ9" s="90"/>
      <c r="GR9" s="90"/>
      <c r="GS9" s="84"/>
      <c r="GT9" s="84"/>
      <c r="GU9" s="84"/>
      <c r="GV9" s="84"/>
      <c r="GW9" s="91" t="str">
        <f>"（最大出力合計"&amp;TEXT(GX7,"#,##0")&amp;"kW）"</f>
        <v>（最大出力合計-kW）</v>
      </c>
      <c r="GX9" s="85" t="s">
        <v>136</v>
      </c>
      <c r="GY9" s="90"/>
      <c r="GZ9" s="90"/>
      <c r="HA9" s="90"/>
      <c r="HB9" s="90"/>
      <c r="HC9" s="90"/>
      <c r="HD9" s="85"/>
      <c r="HE9" s="84"/>
      <c r="HF9" s="85"/>
      <c r="HG9" s="85"/>
      <c r="HH9" s="85" t="s">
        <v>136</v>
      </c>
      <c r="HI9" s="90"/>
      <c r="HJ9" s="90"/>
      <c r="HK9" s="90"/>
      <c r="HL9" s="90"/>
      <c r="HM9" s="90"/>
      <c r="HN9" s="85"/>
      <c r="HO9" s="85"/>
      <c r="HP9" s="84"/>
      <c r="HQ9" s="85"/>
      <c r="HR9" s="85" t="s">
        <v>136</v>
      </c>
      <c r="HS9" s="90"/>
      <c r="HT9" s="90"/>
      <c r="HU9" s="90"/>
      <c r="HV9" s="90"/>
      <c r="HW9" s="90"/>
      <c r="HX9" s="85"/>
      <c r="HY9" s="85"/>
      <c r="HZ9" s="85"/>
      <c r="IA9" s="84"/>
      <c r="IB9" s="85" t="s">
        <v>136</v>
      </c>
      <c r="IC9" s="90"/>
      <c r="ID9" s="90"/>
      <c r="IE9" s="90"/>
      <c r="IF9" s="90"/>
      <c r="IG9" s="90"/>
      <c r="IH9" s="85"/>
      <c r="II9" s="85"/>
      <c r="IJ9" s="85"/>
      <c r="IK9" s="85"/>
      <c r="IL9" s="85" t="s">
        <v>136</v>
      </c>
      <c r="IM9" s="90"/>
      <c r="IN9" s="90"/>
      <c r="IO9" s="90"/>
      <c r="IP9" s="90"/>
      <c r="IQ9" s="90"/>
      <c r="IR9" s="84"/>
      <c r="IS9" s="84"/>
      <c r="IT9" s="84"/>
      <c r="IU9" s="84"/>
      <c r="IV9" s="91" t="str">
        <f>"（最大出力合計"&amp;TEXT(IW7,"#,##0")&amp;"kW）"</f>
        <v>（最大出力合計-kW）</v>
      </c>
      <c r="IW9" s="85" t="s">
        <v>136</v>
      </c>
      <c r="IX9" s="90"/>
      <c r="IY9" s="90"/>
      <c r="IZ9" s="90"/>
      <c r="JA9" s="90"/>
      <c r="JB9" s="90"/>
      <c r="JC9" s="85"/>
      <c r="JD9" s="84"/>
      <c r="JE9" s="85"/>
      <c r="JF9" s="85"/>
      <c r="JG9" s="85" t="s">
        <v>136</v>
      </c>
      <c r="JH9" s="90"/>
      <c r="JI9" s="90"/>
      <c r="JJ9" s="90"/>
      <c r="JK9" s="90"/>
      <c r="JL9" s="90"/>
      <c r="JM9" s="85"/>
      <c r="JN9" s="85"/>
      <c r="JO9" s="84"/>
      <c r="JP9" s="85"/>
      <c r="JQ9" s="85" t="s">
        <v>136</v>
      </c>
      <c r="JR9" s="90"/>
      <c r="JS9" s="90"/>
      <c r="JT9" s="90"/>
      <c r="JU9" s="90"/>
      <c r="JV9" s="90"/>
      <c r="JW9" s="85"/>
      <c r="JX9" s="85"/>
      <c r="JY9" s="85"/>
      <c r="JZ9" s="84"/>
      <c r="KA9" s="85" t="s">
        <v>136</v>
      </c>
      <c r="KB9" s="90"/>
      <c r="KC9" s="90"/>
      <c r="KD9" s="90"/>
      <c r="KE9" s="90"/>
      <c r="KF9" s="90"/>
      <c r="KG9" s="85"/>
      <c r="KH9" s="85"/>
      <c r="KI9" s="85"/>
      <c r="KJ9" s="85"/>
      <c r="KK9" s="85" t="s">
        <v>136</v>
      </c>
      <c r="KL9" s="90"/>
      <c r="KM9" s="90"/>
      <c r="KN9" s="90"/>
      <c r="KO9" s="90"/>
      <c r="KP9" s="90"/>
      <c r="KQ9" s="84"/>
      <c r="KR9" s="84"/>
      <c r="KS9" s="84"/>
      <c r="KT9" s="84"/>
      <c r="KU9" s="91" t="str">
        <f>"（最大出力合計"&amp;TEXT(KV7,"#,##0")&amp;"kW）"</f>
        <v>（最大出力合計29,600kW）</v>
      </c>
      <c r="KV9" s="85" t="s">
        <v>136</v>
      </c>
      <c r="KW9" s="90"/>
      <c r="KX9" s="90"/>
      <c r="KY9" s="90"/>
      <c r="KZ9" s="90"/>
      <c r="LA9" s="90"/>
      <c r="LB9" s="85"/>
      <c r="LC9" s="84"/>
      <c r="LD9" s="85"/>
      <c r="LE9" s="85"/>
      <c r="LF9" s="85" t="s">
        <v>136</v>
      </c>
      <c r="LG9" s="90"/>
      <c r="LH9" s="90"/>
      <c r="LI9" s="90"/>
      <c r="LJ9" s="90"/>
      <c r="LK9" s="90"/>
      <c r="LL9" s="85"/>
      <c r="LM9" s="85"/>
      <c r="LN9" s="84"/>
      <c r="LO9" s="85"/>
      <c r="LP9" s="85" t="s">
        <v>136</v>
      </c>
      <c r="LQ9" s="90"/>
      <c r="LR9" s="90"/>
      <c r="LS9" s="90"/>
      <c r="LT9" s="90"/>
      <c r="LU9" s="90"/>
      <c r="LV9" s="85"/>
      <c r="LW9" s="85"/>
      <c r="LX9" s="85"/>
      <c r="LY9" s="84"/>
      <c r="LZ9" s="85" t="s">
        <v>136</v>
      </c>
      <c r="MA9" s="90"/>
      <c r="MB9" s="90"/>
      <c r="MC9" s="90"/>
      <c r="MD9" s="90"/>
      <c r="ME9" s="90"/>
      <c r="MF9" s="85"/>
      <c r="MG9" s="85"/>
      <c r="MH9" s="85"/>
      <c r="MI9" s="85"/>
      <c r="MJ9" s="85" t="s">
        <v>136</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c r="A10" s="88" t="s">
        <v>137</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138</v>
      </c>
      <c r="AY11" s="95">
        <f>AY7</f>
        <v>136.1</v>
      </c>
      <c r="AZ11" s="95">
        <f>AZ7</f>
        <v>114.4</v>
      </c>
      <c r="BA11" s="95">
        <f>BA7</f>
        <v>145.6</v>
      </c>
      <c r="BB11" s="95">
        <f>BB7</f>
        <v>129.19999999999999</v>
      </c>
      <c r="BC11" s="95">
        <f>BC7</f>
        <v>130.5</v>
      </c>
      <c r="BD11" s="84"/>
      <c r="BE11" s="84"/>
      <c r="BF11" s="84"/>
      <c r="BG11" s="84"/>
      <c r="BH11" s="84"/>
      <c r="BI11" s="94" t="s">
        <v>139</v>
      </c>
      <c r="BJ11" s="95">
        <f>BJ7</f>
        <v>136.19999999999999</v>
      </c>
      <c r="BK11" s="95">
        <f>BK7</f>
        <v>115.7</v>
      </c>
      <c r="BL11" s="95">
        <f>BL7</f>
        <v>142.69999999999999</v>
      </c>
      <c r="BM11" s="95">
        <f>BM7</f>
        <v>129.1</v>
      </c>
      <c r="BN11" s="95">
        <f>BN7</f>
        <v>128.6</v>
      </c>
      <c r="BO11" s="84"/>
      <c r="BP11" s="84"/>
      <c r="BQ11" s="84"/>
      <c r="BR11" s="84"/>
      <c r="BS11" s="84"/>
      <c r="BT11" s="94" t="s">
        <v>140</v>
      </c>
      <c r="BU11" s="95">
        <f>BU7</f>
        <v>111.5</v>
      </c>
      <c r="BV11" s="95">
        <f>BV7</f>
        <v>438.2</v>
      </c>
      <c r="BW11" s="95">
        <f>BW7</f>
        <v>30.4</v>
      </c>
      <c r="BX11" s="95">
        <f>BX7</f>
        <v>101.6</v>
      </c>
      <c r="BY11" s="95">
        <f>BY7</f>
        <v>178.9</v>
      </c>
      <c r="BZ11" s="84"/>
      <c r="CA11" s="84"/>
      <c r="CB11" s="84"/>
      <c r="CC11" s="84"/>
      <c r="CD11" s="84"/>
      <c r="CE11" s="94" t="s">
        <v>141</v>
      </c>
      <c r="CF11" s="95">
        <f>CF7</f>
        <v>29401.200000000001</v>
      </c>
      <c r="CG11" s="95">
        <f>CG7</f>
        <v>33602.9</v>
      </c>
      <c r="CH11" s="95">
        <f>CH7</f>
        <v>26600</v>
      </c>
      <c r="CI11" s="95">
        <f>CI7</f>
        <v>28912.400000000001</v>
      </c>
      <c r="CJ11" s="95">
        <f>CJ7</f>
        <v>28654.7</v>
      </c>
      <c r="CK11" s="84"/>
      <c r="CL11" s="84"/>
      <c r="CM11" s="84"/>
      <c r="CN11" s="84"/>
      <c r="CO11" s="94" t="s">
        <v>142</v>
      </c>
      <c r="CP11" s="96">
        <f>CP7</f>
        <v>12651</v>
      </c>
      <c r="CQ11" s="96">
        <f>CQ7</f>
        <v>101256</v>
      </c>
      <c r="CR11" s="96">
        <f>CR7</f>
        <v>773947</v>
      </c>
      <c r="CS11" s="96">
        <f>CS7</f>
        <v>864132</v>
      </c>
      <c r="CT11" s="96">
        <f>CT7</f>
        <v>895319</v>
      </c>
      <c r="CU11" s="84"/>
      <c r="CV11" s="84"/>
      <c r="CW11" s="84"/>
      <c r="CX11" s="84"/>
      <c r="CY11" s="84"/>
      <c r="CZ11" s="94" t="s">
        <v>143</v>
      </c>
      <c r="DA11" s="95">
        <f>DA7</f>
        <v>1.8</v>
      </c>
      <c r="DB11" s="95">
        <f>DB7</f>
        <v>7.2</v>
      </c>
      <c r="DC11" s="95">
        <f>DC7</f>
        <v>11.4</v>
      </c>
      <c r="DD11" s="95">
        <f>DD7</f>
        <v>14</v>
      </c>
      <c r="DE11" s="95">
        <f>DE7</f>
        <v>14.7</v>
      </c>
      <c r="DF11" s="84"/>
      <c r="DG11" s="84"/>
      <c r="DH11" s="84"/>
      <c r="DI11" s="84"/>
      <c r="DJ11" s="94" t="s">
        <v>144</v>
      </c>
      <c r="DK11" s="95">
        <f>DK7</f>
        <v>0</v>
      </c>
      <c r="DL11" s="95">
        <f>DL7</f>
        <v>0</v>
      </c>
      <c r="DM11" s="95">
        <f>DM7</f>
        <v>0</v>
      </c>
      <c r="DN11" s="95">
        <f>DN7</f>
        <v>0.5</v>
      </c>
      <c r="DO11" s="95">
        <f>DO7</f>
        <v>0.6</v>
      </c>
      <c r="DP11" s="84"/>
      <c r="DQ11" s="84"/>
      <c r="DR11" s="84"/>
      <c r="DS11" s="84"/>
      <c r="DT11" s="94" t="s">
        <v>145</v>
      </c>
      <c r="DU11" s="95">
        <f>DU7</f>
        <v>6204.5</v>
      </c>
      <c r="DV11" s="95">
        <f>DV7</f>
        <v>1154.2</v>
      </c>
      <c r="DW11" s="95">
        <f>DW7</f>
        <v>581.6</v>
      </c>
      <c r="DX11" s="95">
        <f>DX7</f>
        <v>477.2</v>
      </c>
      <c r="DY11" s="95">
        <f>DY7</f>
        <v>454.5</v>
      </c>
      <c r="DZ11" s="84"/>
      <c r="EA11" s="84"/>
      <c r="EB11" s="84"/>
      <c r="EC11" s="84"/>
      <c r="ED11" s="94" t="s">
        <v>146</v>
      </c>
      <c r="EE11" s="95">
        <f>EE7</f>
        <v>0</v>
      </c>
      <c r="EF11" s="95">
        <f>EF7</f>
        <v>0.4</v>
      </c>
      <c r="EG11" s="95">
        <f>EG7</f>
        <v>2.5</v>
      </c>
      <c r="EH11" s="95">
        <f>EH7</f>
        <v>9.9</v>
      </c>
      <c r="EI11" s="95">
        <f>EI7</f>
        <v>17.2</v>
      </c>
      <c r="EJ11" s="84"/>
      <c r="EK11" s="84"/>
      <c r="EL11" s="84"/>
      <c r="EM11" s="84"/>
      <c r="EN11" s="94" t="s">
        <v>147</v>
      </c>
      <c r="EO11" s="95">
        <f>EO7</f>
        <v>100</v>
      </c>
      <c r="EP11" s="95">
        <f>EP7</f>
        <v>100</v>
      </c>
      <c r="EQ11" s="95">
        <f>EQ7</f>
        <v>100</v>
      </c>
      <c r="ER11" s="95">
        <f>ER7</f>
        <v>100</v>
      </c>
      <c r="ES11" s="95">
        <f>ES7</f>
        <v>100</v>
      </c>
      <c r="ET11" s="84"/>
      <c r="EU11" s="84"/>
      <c r="EV11" s="84"/>
      <c r="EW11" s="84"/>
      <c r="EX11" s="84"/>
      <c r="EY11" s="94" t="s">
        <v>148</v>
      </c>
      <c r="EZ11" s="95" t="str">
        <f>EZ7</f>
        <v>-</v>
      </c>
      <c r="FA11" s="95" t="str">
        <f>FA7</f>
        <v>-</v>
      </c>
      <c r="FB11" s="95" t="str">
        <f>FB7</f>
        <v>-</v>
      </c>
      <c r="FC11" s="95" t="str">
        <f>FC7</f>
        <v>-</v>
      </c>
      <c r="FD11" s="95" t="str">
        <f>FD7</f>
        <v>-</v>
      </c>
      <c r="FE11" s="84"/>
      <c r="FF11" s="84"/>
      <c r="FG11" s="84"/>
      <c r="FH11" s="84"/>
      <c r="FI11" s="94" t="s">
        <v>149</v>
      </c>
      <c r="FJ11" s="95" t="str">
        <f>FJ7</f>
        <v>-</v>
      </c>
      <c r="FK11" s="95" t="str">
        <f>FK7</f>
        <v>-</v>
      </c>
      <c r="FL11" s="95" t="str">
        <f>FL7</f>
        <v>-</v>
      </c>
      <c r="FM11" s="95" t="str">
        <f>FM7</f>
        <v>-</v>
      </c>
      <c r="FN11" s="95" t="str">
        <f>FN7</f>
        <v>-</v>
      </c>
      <c r="FO11" s="84"/>
      <c r="FP11" s="84"/>
      <c r="FQ11" s="84"/>
      <c r="FR11" s="84"/>
      <c r="FS11" s="94" t="s">
        <v>144</v>
      </c>
      <c r="FT11" s="95" t="str">
        <f>FT7</f>
        <v>-</v>
      </c>
      <c r="FU11" s="95" t="str">
        <f>FU7</f>
        <v>-</v>
      </c>
      <c r="FV11" s="95" t="str">
        <f>FV7</f>
        <v>-</v>
      </c>
      <c r="FW11" s="95" t="str">
        <f>FW7</f>
        <v>-</v>
      </c>
      <c r="FX11" s="95" t="str">
        <f>FX7</f>
        <v>-</v>
      </c>
      <c r="FY11" s="84"/>
      <c r="FZ11" s="84"/>
      <c r="GA11" s="84"/>
      <c r="GB11" s="84"/>
      <c r="GC11" s="94" t="s">
        <v>144</v>
      </c>
      <c r="GD11" s="95" t="str">
        <f>GD7</f>
        <v>-</v>
      </c>
      <c r="GE11" s="95" t="str">
        <f>GE7</f>
        <v>-</v>
      </c>
      <c r="GF11" s="95" t="str">
        <f>GF7</f>
        <v>-</v>
      </c>
      <c r="GG11" s="95" t="str">
        <f>GG7</f>
        <v>-</v>
      </c>
      <c r="GH11" s="95" t="str">
        <f>GH7</f>
        <v>-</v>
      </c>
      <c r="GI11" s="84"/>
      <c r="GJ11" s="84"/>
      <c r="GK11" s="84"/>
      <c r="GL11" s="84"/>
      <c r="GM11" s="94" t="s">
        <v>144</v>
      </c>
      <c r="GN11" s="95" t="str">
        <f>GN7</f>
        <v>-</v>
      </c>
      <c r="GO11" s="95" t="str">
        <f>GO7</f>
        <v>-</v>
      </c>
      <c r="GP11" s="95" t="str">
        <f>GP7</f>
        <v>-</v>
      </c>
      <c r="GQ11" s="95" t="str">
        <f>GQ7</f>
        <v>-</v>
      </c>
      <c r="GR11" s="95" t="str">
        <f>GR7</f>
        <v>-</v>
      </c>
      <c r="GS11" s="84"/>
      <c r="GT11" s="84"/>
      <c r="GU11" s="84"/>
      <c r="GV11" s="84"/>
      <c r="GW11" s="84"/>
      <c r="GX11" s="94" t="s">
        <v>144</v>
      </c>
      <c r="GY11" s="95" t="str">
        <f>GY7</f>
        <v>-</v>
      </c>
      <c r="GZ11" s="95" t="str">
        <f>GZ7</f>
        <v>-</v>
      </c>
      <c r="HA11" s="95" t="str">
        <f>HA7</f>
        <v>-</v>
      </c>
      <c r="HB11" s="95" t="str">
        <f>HB7</f>
        <v>-</v>
      </c>
      <c r="HC11" s="95" t="str">
        <f>HC7</f>
        <v>-</v>
      </c>
      <c r="HD11" s="84"/>
      <c r="HE11" s="84"/>
      <c r="HF11" s="84"/>
      <c r="HG11" s="84"/>
      <c r="HH11" s="94" t="s">
        <v>144</v>
      </c>
      <c r="HI11" s="95" t="str">
        <f>HI7</f>
        <v>-</v>
      </c>
      <c r="HJ11" s="95" t="str">
        <f>HJ7</f>
        <v>-</v>
      </c>
      <c r="HK11" s="95" t="str">
        <f>HK7</f>
        <v>-</v>
      </c>
      <c r="HL11" s="95" t="str">
        <f>HL7</f>
        <v>-</v>
      </c>
      <c r="HM11" s="95" t="str">
        <f>HM7</f>
        <v>-</v>
      </c>
      <c r="HN11" s="84"/>
      <c r="HO11" s="84"/>
      <c r="HP11" s="84"/>
      <c r="HQ11" s="84"/>
      <c r="HR11" s="94" t="s">
        <v>144</v>
      </c>
      <c r="HS11" s="95" t="str">
        <f>HS7</f>
        <v>-</v>
      </c>
      <c r="HT11" s="95" t="str">
        <f>HT7</f>
        <v>-</v>
      </c>
      <c r="HU11" s="95" t="str">
        <f>HU7</f>
        <v>-</v>
      </c>
      <c r="HV11" s="95" t="str">
        <f>HV7</f>
        <v>-</v>
      </c>
      <c r="HW11" s="95" t="str">
        <f>HW7</f>
        <v>-</v>
      </c>
      <c r="HX11" s="84"/>
      <c r="HY11" s="84"/>
      <c r="HZ11" s="84"/>
      <c r="IA11" s="84"/>
      <c r="IB11" s="94" t="s">
        <v>144</v>
      </c>
      <c r="IC11" s="95" t="str">
        <f>IC7</f>
        <v>-</v>
      </c>
      <c r="ID11" s="95" t="str">
        <f>ID7</f>
        <v>-</v>
      </c>
      <c r="IE11" s="95" t="str">
        <f>IE7</f>
        <v>-</v>
      </c>
      <c r="IF11" s="95" t="str">
        <f>IF7</f>
        <v>-</v>
      </c>
      <c r="IG11" s="95" t="str">
        <f>IG7</f>
        <v>-</v>
      </c>
      <c r="IH11" s="84"/>
      <c r="II11" s="84"/>
      <c r="IJ11" s="84"/>
      <c r="IK11" s="84"/>
      <c r="IL11" s="94" t="s">
        <v>144</v>
      </c>
      <c r="IM11" s="95" t="str">
        <f>IM7</f>
        <v>-</v>
      </c>
      <c r="IN11" s="95" t="str">
        <f>IN7</f>
        <v>-</v>
      </c>
      <c r="IO11" s="95" t="str">
        <f>IO7</f>
        <v>-</v>
      </c>
      <c r="IP11" s="95" t="str">
        <f>IP7</f>
        <v>-</v>
      </c>
      <c r="IQ11" s="95" t="str">
        <f>IQ7</f>
        <v>-</v>
      </c>
      <c r="IR11" s="84"/>
      <c r="IS11" s="84"/>
      <c r="IT11" s="84"/>
      <c r="IU11" s="84"/>
      <c r="IV11" s="84"/>
      <c r="IW11" s="94" t="s">
        <v>144</v>
      </c>
      <c r="IX11" s="95" t="str">
        <f>IX7</f>
        <v>-</v>
      </c>
      <c r="IY11" s="95" t="str">
        <f>IY7</f>
        <v>-</v>
      </c>
      <c r="IZ11" s="95" t="str">
        <f>IZ7</f>
        <v>-</v>
      </c>
      <c r="JA11" s="95" t="str">
        <f>JA7</f>
        <v>-</v>
      </c>
      <c r="JB11" s="95" t="str">
        <f>JB7</f>
        <v>-</v>
      </c>
      <c r="JC11" s="84"/>
      <c r="JD11" s="84"/>
      <c r="JE11" s="84"/>
      <c r="JF11" s="84"/>
      <c r="JG11" s="94" t="s">
        <v>144</v>
      </c>
      <c r="JH11" s="95" t="str">
        <f>JH7</f>
        <v>-</v>
      </c>
      <c r="JI11" s="95" t="str">
        <f>JI7</f>
        <v>-</v>
      </c>
      <c r="JJ11" s="95" t="str">
        <f>JJ7</f>
        <v>-</v>
      </c>
      <c r="JK11" s="95" t="str">
        <f>JK7</f>
        <v>-</v>
      </c>
      <c r="JL11" s="95" t="str">
        <f>JL7</f>
        <v>-</v>
      </c>
      <c r="JM11" s="84"/>
      <c r="JN11" s="84"/>
      <c r="JO11" s="84"/>
      <c r="JP11" s="84"/>
      <c r="JQ11" s="94" t="s">
        <v>144</v>
      </c>
      <c r="JR11" s="95" t="str">
        <f>JR7</f>
        <v>-</v>
      </c>
      <c r="JS11" s="95" t="str">
        <f>JS7</f>
        <v>-</v>
      </c>
      <c r="JT11" s="95" t="str">
        <f>JT7</f>
        <v>-</v>
      </c>
      <c r="JU11" s="95" t="str">
        <f>JU7</f>
        <v>-</v>
      </c>
      <c r="JV11" s="95" t="str">
        <f>JV7</f>
        <v>-</v>
      </c>
      <c r="JW11" s="84"/>
      <c r="JX11" s="84"/>
      <c r="JY11" s="84"/>
      <c r="JZ11" s="84"/>
      <c r="KA11" s="94" t="s">
        <v>144</v>
      </c>
      <c r="KB11" s="95" t="str">
        <f>KB7</f>
        <v>-</v>
      </c>
      <c r="KC11" s="95" t="str">
        <f>KC7</f>
        <v>-</v>
      </c>
      <c r="KD11" s="95" t="str">
        <f>KD7</f>
        <v>-</v>
      </c>
      <c r="KE11" s="95" t="str">
        <f>KE7</f>
        <v>-</v>
      </c>
      <c r="KF11" s="95" t="str">
        <f>KF7</f>
        <v>-</v>
      </c>
      <c r="KG11" s="84"/>
      <c r="KH11" s="84"/>
      <c r="KI11" s="84"/>
      <c r="KJ11" s="84"/>
      <c r="KK11" s="94" t="s">
        <v>144</v>
      </c>
      <c r="KL11" s="95" t="str">
        <f>KL7</f>
        <v>-</v>
      </c>
      <c r="KM11" s="95" t="str">
        <f>KM7</f>
        <v>-</v>
      </c>
      <c r="KN11" s="95" t="str">
        <f>KN7</f>
        <v>-</v>
      </c>
      <c r="KO11" s="95" t="str">
        <f>KO7</f>
        <v>-</v>
      </c>
      <c r="KP11" s="95" t="str">
        <f>KP7</f>
        <v>-</v>
      </c>
      <c r="KQ11" s="84"/>
      <c r="KR11" s="84"/>
      <c r="KS11" s="84"/>
      <c r="KT11" s="84"/>
      <c r="KU11" s="84"/>
      <c r="KV11" s="94" t="s">
        <v>144</v>
      </c>
      <c r="KW11" s="95">
        <f>KW7</f>
        <v>1.8</v>
      </c>
      <c r="KX11" s="95">
        <f>KX7</f>
        <v>7.2</v>
      </c>
      <c r="KY11" s="95">
        <f>KY7</f>
        <v>11.4</v>
      </c>
      <c r="KZ11" s="95">
        <f>KZ7</f>
        <v>14</v>
      </c>
      <c r="LA11" s="95">
        <f>LA7</f>
        <v>14.7</v>
      </c>
      <c r="LB11" s="84"/>
      <c r="LC11" s="84"/>
      <c r="LD11" s="84"/>
      <c r="LE11" s="84"/>
      <c r="LF11" s="94" t="s">
        <v>144</v>
      </c>
      <c r="LG11" s="95">
        <f>LG7</f>
        <v>0</v>
      </c>
      <c r="LH11" s="95">
        <f>LH7</f>
        <v>0</v>
      </c>
      <c r="LI11" s="95">
        <f>LI7</f>
        <v>0</v>
      </c>
      <c r="LJ11" s="95">
        <f>LJ7</f>
        <v>0.5</v>
      </c>
      <c r="LK11" s="95">
        <f>LK7</f>
        <v>0.6</v>
      </c>
      <c r="LL11" s="84"/>
      <c r="LM11" s="84"/>
      <c r="LN11" s="84"/>
      <c r="LO11" s="84"/>
      <c r="LP11" s="94" t="s">
        <v>144</v>
      </c>
      <c r="LQ11" s="95">
        <f>LQ7</f>
        <v>6204.5</v>
      </c>
      <c r="LR11" s="95">
        <f>LR7</f>
        <v>1154.2</v>
      </c>
      <c r="LS11" s="95">
        <f>LS7</f>
        <v>581.6</v>
      </c>
      <c r="LT11" s="95">
        <f>LT7</f>
        <v>477.2</v>
      </c>
      <c r="LU11" s="95">
        <f>LU7</f>
        <v>454.5</v>
      </c>
      <c r="LV11" s="84"/>
      <c r="LW11" s="84"/>
      <c r="LX11" s="84"/>
      <c r="LY11" s="84"/>
      <c r="LZ11" s="94" t="s">
        <v>144</v>
      </c>
      <c r="MA11" s="95">
        <f>MA7</f>
        <v>0</v>
      </c>
      <c r="MB11" s="95">
        <f>MB7</f>
        <v>0.4</v>
      </c>
      <c r="MC11" s="95">
        <f>MC7</f>
        <v>2.5</v>
      </c>
      <c r="MD11" s="95">
        <f>MD7</f>
        <v>9.9</v>
      </c>
      <c r="ME11" s="95">
        <f>ME7</f>
        <v>17.2</v>
      </c>
      <c r="MF11" s="84"/>
      <c r="MG11" s="84"/>
      <c r="MH11" s="84"/>
      <c r="MI11" s="84"/>
      <c r="MJ11" s="94" t="s">
        <v>144</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150</v>
      </c>
      <c r="AY12" s="95">
        <f>BD7</f>
        <v>119.7</v>
      </c>
      <c r="AZ12" s="95">
        <f>BE7</f>
        <v>125.7</v>
      </c>
      <c r="BA12" s="95">
        <f>BF7</f>
        <v>129.69999999999999</v>
      </c>
      <c r="BB12" s="95">
        <f>BG7</f>
        <v>135.9</v>
      </c>
      <c r="BC12" s="95">
        <f>BH7</f>
        <v>130.5</v>
      </c>
      <c r="BD12" s="84"/>
      <c r="BE12" s="84"/>
      <c r="BF12" s="84"/>
      <c r="BG12" s="84"/>
      <c r="BH12" s="84"/>
      <c r="BI12" s="94" t="s">
        <v>150</v>
      </c>
      <c r="BJ12" s="95">
        <f>BO7</f>
        <v>121.8</v>
      </c>
      <c r="BK12" s="95">
        <f>BP7</f>
        <v>124.8</v>
      </c>
      <c r="BL12" s="95">
        <f>BQ7</f>
        <v>130.4</v>
      </c>
      <c r="BM12" s="95">
        <f>BR7</f>
        <v>136.30000000000001</v>
      </c>
      <c r="BN12" s="95">
        <f>BS7</f>
        <v>130.69999999999999</v>
      </c>
      <c r="BO12" s="84"/>
      <c r="BP12" s="84"/>
      <c r="BQ12" s="84"/>
      <c r="BR12" s="84"/>
      <c r="BS12" s="84"/>
      <c r="BT12" s="94" t="s">
        <v>150</v>
      </c>
      <c r="BU12" s="95">
        <f>BZ7</f>
        <v>992.4</v>
      </c>
      <c r="BV12" s="95">
        <f>CA7</f>
        <v>638.79999999999995</v>
      </c>
      <c r="BW12" s="95">
        <f>CB7</f>
        <v>716.7</v>
      </c>
      <c r="BX12" s="95">
        <f>CC7</f>
        <v>688</v>
      </c>
      <c r="BY12" s="95">
        <f>CD7</f>
        <v>707.7</v>
      </c>
      <c r="BZ12" s="84"/>
      <c r="CA12" s="84"/>
      <c r="CB12" s="84"/>
      <c r="CC12" s="84"/>
      <c r="CD12" s="84"/>
      <c r="CE12" s="94" t="s">
        <v>150</v>
      </c>
      <c r="CF12" s="95">
        <f>CK7</f>
        <v>7914.4</v>
      </c>
      <c r="CG12" s="95">
        <f>CL7</f>
        <v>7493.6</v>
      </c>
      <c r="CH12" s="95">
        <f>CM7</f>
        <v>8014.2</v>
      </c>
      <c r="CI12" s="95">
        <f>CN7</f>
        <v>8260</v>
      </c>
      <c r="CJ12" s="95">
        <f>CO7</f>
        <v>8600.1</v>
      </c>
      <c r="CK12" s="84"/>
      <c r="CL12" s="84"/>
      <c r="CM12" s="84"/>
      <c r="CN12" s="84"/>
      <c r="CO12" s="94" t="s">
        <v>150</v>
      </c>
      <c r="CP12" s="96">
        <f>CU7</f>
        <v>1160012</v>
      </c>
      <c r="CQ12" s="96">
        <f>CV7</f>
        <v>1146099</v>
      </c>
      <c r="CR12" s="96">
        <f>CW7</f>
        <v>1494682</v>
      </c>
      <c r="CS12" s="96">
        <f>CX7</f>
        <v>1543942</v>
      </c>
      <c r="CT12" s="96">
        <f>CY7</f>
        <v>1467681</v>
      </c>
      <c r="CU12" s="84"/>
      <c r="CV12" s="84"/>
      <c r="CW12" s="84"/>
      <c r="CX12" s="84"/>
      <c r="CY12" s="84"/>
      <c r="CZ12" s="94" t="s">
        <v>150</v>
      </c>
      <c r="DA12" s="95">
        <f>DF7</f>
        <v>36.299999999999997</v>
      </c>
      <c r="DB12" s="95">
        <f>DG7</f>
        <v>38.4</v>
      </c>
      <c r="DC12" s="95">
        <f>DH7</f>
        <v>37.700000000000003</v>
      </c>
      <c r="DD12" s="95">
        <f>DI7</f>
        <v>36.200000000000003</v>
      </c>
      <c r="DE12" s="95">
        <f>DJ7</f>
        <v>36.5</v>
      </c>
      <c r="DF12" s="84"/>
      <c r="DG12" s="84"/>
      <c r="DH12" s="84"/>
      <c r="DI12" s="84"/>
      <c r="DJ12" s="94" t="s">
        <v>150</v>
      </c>
      <c r="DK12" s="95">
        <f>DP7</f>
        <v>22.1</v>
      </c>
      <c r="DL12" s="95">
        <f>DQ7</f>
        <v>21.1</v>
      </c>
      <c r="DM12" s="95">
        <f>DR7</f>
        <v>20</v>
      </c>
      <c r="DN12" s="95">
        <f>DS7</f>
        <v>18.2</v>
      </c>
      <c r="DO12" s="95">
        <f>DT7</f>
        <v>20.9</v>
      </c>
      <c r="DP12" s="84"/>
      <c r="DQ12" s="84"/>
      <c r="DR12" s="84"/>
      <c r="DS12" s="84"/>
      <c r="DT12" s="94" t="s">
        <v>150</v>
      </c>
      <c r="DU12" s="95">
        <f>DZ7</f>
        <v>130.19999999999999</v>
      </c>
      <c r="DV12" s="95">
        <f>EA7</f>
        <v>128.80000000000001</v>
      </c>
      <c r="DW12" s="95">
        <f>EB7</f>
        <v>109.9</v>
      </c>
      <c r="DX12" s="95">
        <f>EC7</f>
        <v>103.6</v>
      </c>
      <c r="DY12" s="95">
        <f>ED7</f>
        <v>95.7</v>
      </c>
      <c r="DZ12" s="84"/>
      <c r="EA12" s="84"/>
      <c r="EB12" s="84"/>
      <c r="EC12" s="84"/>
      <c r="ED12" s="94" t="s">
        <v>150</v>
      </c>
      <c r="EE12" s="95">
        <f>EJ7</f>
        <v>57.7</v>
      </c>
      <c r="EF12" s="95">
        <f>EK7</f>
        <v>59.8</v>
      </c>
      <c r="EG12" s="95">
        <f>EL7</f>
        <v>59.6</v>
      </c>
      <c r="EH12" s="95">
        <f>EM7</f>
        <v>60.3</v>
      </c>
      <c r="EI12" s="95">
        <f>EN7</f>
        <v>60.2</v>
      </c>
      <c r="EJ12" s="84"/>
      <c r="EK12" s="84"/>
      <c r="EL12" s="84"/>
      <c r="EM12" s="84"/>
      <c r="EN12" s="94" t="s">
        <v>150</v>
      </c>
      <c r="EO12" s="95">
        <f>ET7</f>
        <v>15.3</v>
      </c>
      <c r="EP12" s="95">
        <f>EU7</f>
        <v>16.2</v>
      </c>
      <c r="EQ12" s="95">
        <f>EV7</f>
        <v>18.7</v>
      </c>
      <c r="ER12" s="95">
        <f>EW7</f>
        <v>20.5</v>
      </c>
      <c r="ES12" s="95">
        <f>EX7</f>
        <v>21.4</v>
      </c>
      <c r="ET12" s="84"/>
      <c r="EU12" s="84"/>
      <c r="EV12" s="84"/>
      <c r="EW12" s="84"/>
      <c r="EX12" s="84"/>
      <c r="EY12" s="94" t="s">
        <v>150</v>
      </c>
      <c r="EZ12" s="95" t="str">
        <f>IF($EZ$8,FE7,"-")</f>
        <v>-</v>
      </c>
      <c r="FA12" s="95" t="str">
        <f>IF($EZ$8,FF7,"-")</f>
        <v>-</v>
      </c>
      <c r="FB12" s="95" t="str">
        <f>IF($EZ$8,FG7,"-")</f>
        <v>-</v>
      </c>
      <c r="FC12" s="95" t="str">
        <f>IF($EZ$8,FH7,"-")</f>
        <v>-</v>
      </c>
      <c r="FD12" s="95" t="str">
        <f>IF($EZ$8,FI7,"-")</f>
        <v>-</v>
      </c>
      <c r="FE12" s="84"/>
      <c r="FF12" s="84"/>
      <c r="FG12" s="84"/>
      <c r="FH12" s="84"/>
      <c r="FI12" s="94" t="s">
        <v>150</v>
      </c>
      <c r="FJ12" s="95" t="str">
        <f>IF($FJ$8,FO7,"-")</f>
        <v>-</v>
      </c>
      <c r="FK12" s="95" t="str">
        <f>IF($FJ$8,FP7,"-")</f>
        <v>-</v>
      </c>
      <c r="FL12" s="95" t="str">
        <f>IF($FJ$8,FQ7,"-")</f>
        <v>-</v>
      </c>
      <c r="FM12" s="95" t="str">
        <f>IF($FJ$8,FR7,"-")</f>
        <v>-</v>
      </c>
      <c r="FN12" s="95" t="str">
        <f>IF($FJ$8,FS7,"-")</f>
        <v>-</v>
      </c>
      <c r="FO12" s="84"/>
      <c r="FP12" s="84"/>
      <c r="FQ12" s="84"/>
      <c r="FR12" s="84"/>
      <c r="FS12" s="94" t="s">
        <v>150</v>
      </c>
      <c r="FT12" s="95" t="str">
        <f>IF($FT$8,FY7,"-")</f>
        <v>-</v>
      </c>
      <c r="FU12" s="95" t="str">
        <f>IF($FT$8,FZ7,"-")</f>
        <v>-</v>
      </c>
      <c r="FV12" s="95" t="str">
        <f>IF($FT$8,GA7,"-")</f>
        <v>-</v>
      </c>
      <c r="FW12" s="95" t="str">
        <f>IF($FT$8,GB7,"-")</f>
        <v>-</v>
      </c>
      <c r="FX12" s="95" t="str">
        <f>IF($FT$8,GC7,"-")</f>
        <v>-</v>
      </c>
      <c r="FY12" s="84"/>
      <c r="FZ12" s="84"/>
      <c r="GA12" s="84"/>
      <c r="GB12" s="84"/>
      <c r="GC12" s="94" t="s">
        <v>150</v>
      </c>
      <c r="GD12" s="95" t="str">
        <f>IF($GD$8,GI7,"-")</f>
        <v>-</v>
      </c>
      <c r="GE12" s="95" t="str">
        <f>IF($GD$8,GJ7,"-")</f>
        <v>-</v>
      </c>
      <c r="GF12" s="95" t="str">
        <f>IF($GD$8,GK7,"-")</f>
        <v>-</v>
      </c>
      <c r="GG12" s="95" t="str">
        <f>IF($GD$8,GL7,"-")</f>
        <v>-</v>
      </c>
      <c r="GH12" s="95" t="str">
        <f>IF($GD$8,GM7,"-")</f>
        <v>-</v>
      </c>
      <c r="GI12" s="84"/>
      <c r="GJ12" s="84"/>
      <c r="GK12" s="84"/>
      <c r="GL12" s="84"/>
      <c r="GM12" s="94" t="s">
        <v>150</v>
      </c>
      <c r="GN12" s="95" t="str">
        <f>IF($GN$8,GS7,"-")</f>
        <v>-</v>
      </c>
      <c r="GO12" s="95" t="str">
        <f>IF($GN$8,GT7,"-")</f>
        <v>-</v>
      </c>
      <c r="GP12" s="95" t="str">
        <f>IF($GN$8,GU7,"-")</f>
        <v>-</v>
      </c>
      <c r="GQ12" s="95" t="str">
        <f>IF($GN$8,GV7,"-")</f>
        <v>-</v>
      </c>
      <c r="GR12" s="95" t="str">
        <f>IF($GN$8,GW7,"-")</f>
        <v>-</v>
      </c>
      <c r="GS12" s="84"/>
      <c r="GT12" s="84"/>
      <c r="GU12" s="84"/>
      <c r="GV12" s="84"/>
      <c r="GW12" s="84"/>
      <c r="GX12" s="94" t="s">
        <v>150</v>
      </c>
      <c r="GY12" s="95" t="str">
        <f>IF($GY$8,HD7,"-")</f>
        <v>-</v>
      </c>
      <c r="GZ12" s="95" t="str">
        <f>IF($GY$8,HE7,"-")</f>
        <v>-</v>
      </c>
      <c r="HA12" s="95" t="str">
        <f>IF($GY$8,HF7,"-")</f>
        <v>-</v>
      </c>
      <c r="HB12" s="95" t="str">
        <f>IF($GY$8,HG7,"-")</f>
        <v>-</v>
      </c>
      <c r="HC12" s="95" t="str">
        <f>IF($GY$8,HH7,"-")</f>
        <v>-</v>
      </c>
      <c r="HD12" s="84"/>
      <c r="HE12" s="84"/>
      <c r="HF12" s="84"/>
      <c r="HG12" s="84"/>
      <c r="HH12" s="94" t="s">
        <v>150</v>
      </c>
      <c r="HI12" s="95" t="str">
        <f>IF($HI$8,HN7,"-")</f>
        <v>-</v>
      </c>
      <c r="HJ12" s="95" t="str">
        <f>IF($HI$8,HO7,"-")</f>
        <v>-</v>
      </c>
      <c r="HK12" s="95" t="str">
        <f>IF($HI$8,HP7,"-")</f>
        <v>-</v>
      </c>
      <c r="HL12" s="95" t="str">
        <f>IF($HI$8,HQ7,"-")</f>
        <v>-</v>
      </c>
      <c r="HM12" s="95" t="str">
        <f>IF($HI$8,HR7,"-")</f>
        <v>-</v>
      </c>
      <c r="HN12" s="84"/>
      <c r="HO12" s="84"/>
      <c r="HP12" s="84"/>
      <c r="HQ12" s="84"/>
      <c r="HR12" s="94" t="s">
        <v>150</v>
      </c>
      <c r="HS12" s="95" t="str">
        <f>IF($HS$8,HX7,"-")</f>
        <v>-</v>
      </c>
      <c r="HT12" s="95" t="str">
        <f>IF($HS$8,HY7,"-")</f>
        <v>-</v>
      </c>
      <c r="HU12" s="95" t="str">
        <f>IF($HS$8,HZ7,"-")</f>
        <v>-</v>
      </c>
      <c r="HV12" s="95" t="str">
        <f>IF($HS$8,IA7,"-")</f>
        <v>-</v>
      </c>
      <c r="HW12" s="95" t="str">
        <f>IF($HS$8,IB7,"-")</f>
        <v>-</v>
      </c>
      <c r="HX12" s="84"/>
      <c r="HY12" s="84"/>
      <c r="HZ12" s="84"/>
      <c r="IA12" s="84"/>
      <c r="IB12" s="94" t="s">
        <v>150</v>
      </c>
      <c r="IC12" s="95" t="str">
        <f>IF($IC$8,IH7,"-")</f>
        <v>-</v>
      </c>
      <c r="ID12" s="95" t="str">
        <f>IF($IC$8,II7,"-")</f>
        <v>-</v>
      </c>
      <c r="IE12" s="95" t="str">
        <f>IF($IC$8,IJ7,"-")</f>
        <v>-</v>
      </c>
      <c r="IF12" s="95" t="str">
        <f>IF($IC$8,IK7,"-")</f>
        <v>-</v>
      </c>
      <c r="IG12" s="95" t="str">
        <f>IF($IC$8,IL7,"-")</f>
        <v>-</v>
      </c>
      <c r="IH12" s="84"/>
      <c r="II12" s="84"/>
      <c r="IJ12" s="84"/>
      <c r="IK12" s="84"/>
      <c r="IL12" s="94" t="s">
        <v>150</v>
      </c>
      <c r="IM12" s="95" t="str">
        <f>IF($IM$8,IR7,"-")</f>
        <v>-</v>
      </c>
      <c r="IN12" s="95" t="str">
        <f>IF($IM$8,IS7,"-")</f>
        <v>-</v>
      </c>
      <c r="IO12" s="95" t="str">
        <f>IF($IM$8,IT7,"-")</f>
        <v>-</v>
      </c>
      <c r="IP12" s="95" t="str">
        <f>IF($IM$8,IU7,"-")</f>
        <v>-</v>
      </c>
      <c r="IQ12" s="95" t="str">
        <f>IF($IM$8,IV7,"-")</f>
        <v>-</v>
      </c>
      <c r="IR12" s="84"/>
      <c r="IS12" s="84"/>
      <c r="IT12" s="84"/>
      <c r="IU12" s="84"/>
      <c r="IV12" s="84"/>
      <c r="IW12" s="94" t="s">
        <v>150</v>
      </c>
      <c r="IX12" s="95" t="str">
        <f>IF($IX$8,JC7,"-")</f>
        <v>-</v>
      </c>
      <c r="IY12" s="95" t="str">
        <f>IF($IX$8,JD7,"-")</f>
        <v>-</v>
      </c>
      <c r="IZ12" s="95" t="str">
        <f>IF($IX$8,JE7,"-")</f>
        <v>-</v>
      </c>
      <c r="JA12" s="95" t="str">
        <f>IF($IX$8,JF7,"-")</f>
        <v>-</v>
      </c>
      <c r="JB12" s="95" t="str">
        <f>IF($IX$8,JG7,"-")</f>
        <v>-</v>
      </c>
      <c r="JC12" s="84"/>
      <c r="JD12" s="84"/>
      <c r="JE12" s="84"/>
      <c r="JF12" s="84"/>
      <c r="JG12" s="94" t="s">
        <v>150</v>
      </c>
      <c r="JH12" s="95" t="str">
        <f>IF($JH$8,JM7,"-")</f>
        <v>-</v>
      </c>
      <c r="JI12" s="95" t="str">
        <f>IF($JH$8,JN7,"-")</f>
        <v>-</v>
      </c>
      <c r="JJ12" s="95" t="str">
        <f>IF($JH$8,JO7,"-")</f>
        <v>-</v>
      </c>
      <c r="JK12" s="95" t="str">
        <f>IF($JH$8,JP7,"-")</f>
        <v>-</v>
      </c>
      <c r="JL12" s="95" t="str">
        <f>IF($JH$8,JQ7,"-")</f>
        <v>-</v>
      </c>
      <c r="JM12" s="84"/>
      <c r="JN12" s="84"/>
      <c r="JO12" s="84"/>
      <c r="JP12" s="84"/>
      <c r="JQ12" s="94" t="s">
        <v>150</v>
      </c>
      <c r="JR12" s="95" t="str">
        <f>IF($JR$8,JW7,"-")</f>
        <v>-</v>
      </c>
      <c r="JS12" s="95" t="str">
        <f>IF($JR$8,JX7,"-")</f>
        <v>-</v>
      </c>
      <c r="JT12" s="95" t="str">
        <f>IF($JR$8,JY7,"-")</f>
        <v>-</v>
      </c>
      <c r="JU12" s="95" t="str">
        <f>IF($JR$8,JZ7,"-")</f>
        <v>-</v>
      </c>
      <c r="JV12" s="95" t="str">
        <f>IF($JR$8,KA7,"-")</f>
        <v>-</v>
      </c>
      <c r="JW12" s="84"/>
      <c r="JX12" s="84"/>
      <c r="JY12" s="84"/>
      <c r="JZ12" s="84"/>
      <c r="KA12" s="94" t="s">
        <v>150</v>
      </c>
      <c r="KB12" s="95" t="str">
        <f>IF($KB$8,KG7,"-")</f>
        <v>-</v>
      </c>
      <c r="KC12" s="95" t="str">
        <f>IF($KB$8,KH7,"-")</f>
        <v>-</v>
      </c>
      <c r="KD12" s="95" t="str">
        <f>IF($KB$8,KI7,"-")</f>
        <v>-</v>
      </c>
      <c r="KE12" s="95" t="str">
        <f>IF($KB$8,KJ7,"-")</f>
        <v>-</v>
      </c>
      <c r="KF12" s="95" t="str">
        <f>IF($KB$8,KK7,"-")</f>
        <v>-</v>
      </c>
      <c r="KG12" s="84"/>
      <c r="KH12" s="84"/>
      <c r="KI12" s="84"/>
      <c r="KJ12" s="84"/>
      <c r="KK12" s="94" t="s">
        <v>150</v>
      </c>
      <c r="KL12" s="95" t="str">
        <f>IF($KL$8,KQ7,"-")</f>
        <v>-</v>
      </c>
      <c r="KM12" s="95" t="str">
        <f>IF($KL$8,KR7,"-")</f>
        <v>-</v>
      </c>
      <c r="KN12" s="95" t="str">
        <f>IF($KL$8,KS7,"-")</f>
        <v>-</v>
      </c>
      <c r="KO12" s="95" t="str">
        <f>IF($KL$8,KT7,"-")</f>
        <v>-</v>
      </c>
      <c r="KP12" s="95" t="str">
        <f>IF($KL$8,KU7,"-")</f>
        <v>-</v>
      </c>
      <c r="KQ12" s="84"/>
      <c r="KR12" s="84"/>
      <c r="KS12" s="84"/>
      <c r="KT12" s="84"/>
      <c r="KU12" s="84"/>
      <c r="KV12" s="94" t="s">
        <v>150</v>
      </c>
      <c r="KW12" s="95">
        <f>IF($KW$8,LB7,"-")</f>
        <v>7.1</v>
      </c>
      <c r="KX12" s="95">
        <f>IF($KW$8,LC7,"-")</f>
        <v>8.9</v>
      </c>
      <c r="KY12" s="95">
        <f>IF($KW$8,LD7,"-")</f>
        <v>11.8</v>
      </c>
      <c r="KZ12" s="95">
        <f>IF($KW$8,LE7,"-")</f>
        <v>15.3</v>
      </c>
      <c r="LA12" s="95">
        <f>IF($KW$8,LF7,"-")</f>
        <v>15.4</v>
      </c>
      <c r="LB12" s="84"/>
      <c r="LC12" s="84"/>
      <c r="LD12" s="84"/>
      <c r="LE12" s="84"/>
      <c r="LF12" s="94" t="s">
        <v>150</v>
      </c>
      <c r="LG12" s="95">
        <f>IF($LG$8,LL7,"-")</f>
        <v>8.6</v>
      </c>
      <c r="LH12" s="95">
        <f>IF($LG$8,LM7,"-")</f>
        <v>2</v>
      </c>
      <c r="LI12" s="95">
        <f>IF($LG$8,LN7,"-")</f>
        <v>1.4</v>
      </c>
      <c r="LJ12" s="95">
        <f>IF($LG$8,LO7,"-")</f>
        <v>2.4</v>
      </c>
      <c r="LK12" s="95">
        <f>IF($LG$8,LP7,"-")</f>
        <v>4.0999999999999996</v>
      </c>
      <c r="LL12" s="84"/>
      <c r="LM12" s="84"/>
      <c r="LN12" s="84"/>
      <c r="LO12" s="84"/>
      <c r="LP12" s="94" t="s">
        <v>150</v>
      </c>
      <c r="LQ12" s="95">
        <f>IF($LQ$8,LV7,"-")</f>
        <v>1092.0999999999999</v>
      </c>
      <c r="LR12" s="95">
        <f>IF($LQ$8,LW7,"-")</f>
        <v>1128.5999999999999</v>
      </c>
      <c r="LS12" s="95">
        <f>IF($LQ$8,LX7,"-")</f>
        <v>596.79999999999995</v>
      </c>
      <c r="LT12" s="95">
        <f>IF($LQ$8,LY7,"-")</f>
        <v>494.6</v>
      </c>
      <c r="LU12" s="95">
        <f>IF($LQ$8,LZ7,"-")</f>
        <v>469.5</v>
      </c>
      <c r="LV12" s="84"/>
      <c r="LW12" s="84"/>
      <c r="LX12" s="84"/>
      <c r="LY12" s="84"/>
      <c r="LZ12" s="94" t="s">
        <v>150</v>
      </c>
      <c r="MA12" s="95">
        <f>IF($MA$8,MF7,"-")</f>
        <v>2.9</v>
      </c>
      <c r="MB12" s="95">
        <f>IF($MA$8,MG7,"-")</f>
        <v>3.4</v>
      </c>
      <c r="MC12" s="95">
        <f>IF($MA$8,MH7,"-")</f>
        <v>5.6</v>
      </c>
      <c r="MD12" s="95">
        <f>IF($MA$8,MI7,"-")</f>
        <v>11.5</v>
      </c>
      <c r="ME12" s="95">
        <f>IF($MA$8,MJ7,"-")</f>
        <v>16.100000000000001</v>
      </c>
      <c r="MF12" s="84"/>
      <c r="MG12" s="84"/>
      <c r="MH12" s="84"/>
      <c r="MI12" s="84"/>
      <c r="MJ12" s="94" t="s">
        <v>150</v>
      </c>
      <c r="MK12" s="95">
        <f>IF($MK$8,MP7,"-")</f>
        <v>100</v>
      </c>
      <c r="ML12" s="95">
        <f>IF($MK$8,MQ7,"-")</f>
        <v>100</v>
      </c>
      <c r="MM12" s="95">
        <f>IF($MK$8,MR7,"-")</f>
        <v>100</v>
      </c>
      <c r="MN12" s="95">
        <f>IF($MK$8,MS7,"-")</f>
        <v>100</v>
      </c>
      <c r="MO12" s="95">
        <f>IF($MK$8,MT7,"-")</f>
        <v>100</v>
      </c>
      <c r="MP12" s="84"/>
      <c r="MQ12" s="84"/>
      <c r="MR12" s="84"/>
      <c r="MS12" s="84"/>
      <c r="MT12" s="84"/>
      <c r="MU12" s="84"/>
      <c r="MV12" s="84"/>
      <c r="MW12" s="84"/>
      <c r="MX12" s="84"/>
      <c r="MY12" s="84"/>
      <c r="MZ12" s="84"/>
      <c r="NA12" s="84"/>
      <c r="NB12" s="84"/>
      <c r="NC12" s="84"/>
      <c r="ND12" s="84"/>
      <c r="NE12" s="84"/>
      <c r="NF12" s="84"/>
      <c r="NG12" s="84"/>
      <c r="NH12" s="84"/>
      <c r="NI12" s="84"/>
      <c r="NJ12" s="84"/>
    </row>
    <row r="13" spans="1:374">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151</v>
      </c>
      <c r="AY13" s="95">
        <f>$BI$7</f>
        <v>100</v>
      </c>
      <c r="AZ13" s="95">
        <f>$BI$7</f>
        <v>100</v>
      </c>
      <c r="BA13" s="95">
        <f>$BI$7</f>
        <v>100</v>
      </c>
      <c r="BB13" s="95">
        <f>$BI$7</f>
        <v>100</v>
      </c>
      <c r="BC13" s="95">
        <f>$BI$7</f>
        <v>100</v>
      </c>
      <c r="BD13" s="84"/>
      <c r="BE13" s="84"/>
      <c r="BF13" s="84"/>
      <c r="BG13" s="84"/>
      <c r="BH13" s="84"/>
      <c r="BI13" s="94" t="s">
        <v>151</v>
      </c>
      <c r="BJ13" s="95">
        <f>$BT$7</f>
        <v>100</v>
      </c>
      <c r="BK13" s="95">
        <f>$BT$7</f>
        <v>100</v>
      </c>
      <c r="BL13" s="95">
        <f>$BT$7</f>
        <v>100</v>
      </c>
      <c r="BM13" s="95">
        <f>$BT$7</f>
        <v>100</v>
      </c>
      <c r="BN13" s="95">
        <f>$BT$7</f>
        <v>100</v>
      </c>
      <c r="BO13" s="84"/>
      <c r="BP13" s="84"/>
      <c r="BQ13" s="84"/>
      <c r="BR13" s="84"/>
      <c r="BS13" s="84"/>
      <c r="BT13" s="94" t="s">
        <v>151</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c r="A14" s="97"/>
      <c r="B14" s="98" t="s">
        <v>152</v>
      </c>
      <c r="C14" s="99"/>
      <c r="D14" s="100"/>
      <c r="E14" s="99"/>
      <c r="F14" s="206" t="s">
        <v>153</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c r="A15" s="97">
        <v>1</v>
      </c>
      <c r="B15" s="196" t="s">
        <v>154</v>
      </c>
      <c r="C15" s="196"/>
      <c r="D15" s="100"/>
      <c r="E15" s="97">
        <v>1</v>
      </c>
      <c r="F15" s="196" t="s">
        <v>155</v>
      </c>
      <c r="G15" s="196"/>
      <c r="H15" s="102" t="s">
        <v>156</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157</v>
      </c>
      <c r="AY15" s="103"/>
      <c r="AZ15" s="103"/>
      <c r="BA15" s="103"/>
      <c r="BB15" s="103"/>
      <c r="BC15" s="103"/>
      <c r="BD15" s="100"/>
      <c r="BE15" s="100"/>
      <c r="BF15" s="100"/>
      <c r="BG15" s="100"/>
      <c r="BH15" s="100"/>
      <c r="BI15" s="101" t="s">
        <v>157</v>
      </c>
      <c r="BJ15" s="103"/>
      <c r="BK15" s="103"/>
      <c r="BL15" s="103"/>
      <c r="BM15" s="103"/>
      <c r="BN15" s="103"/>
      <c r="BO15" s="100"/>
      <c r="BP15" s="100"/>
      <c r="BQ15" s="100"/>
      <c r="BR15" s="100"/>
      <c r="BS15" s="100"/>
      <c r="BT15" s="101" t="s">
        <v>157</v>
      </c>
      <c r="BU15" s="103"/>
      <c r="BV15" s="103"/>
      <c r="BW15" s="103"/>
      <c r="BX15" s="103"/>
      <c r="BY15" s="103"/>
      <c r="BZ15" s="100"/>
      <c r="CA15" s="100"/>
      <c r="CB15" s="100"/>
      <c r="CC15" s="100"/>
      <c r="CD15" s="100"/>
      <c r="CE15" s="101" t="s">
        <v>157</v>
      </c>
      <c r="CF15" s="103"/>
      <c r="CG15" s="103"/>
      <c r="CH15" s="103"/>
      <c r="CI15" s="103"/>
      <c r="CJ15" s="103"/>
      <c r="CK15" s="100"/>
      <c r="CL15" s="100"/>
      <c r="CM15" s="100"/>
      <c r="CN15" s="100"/>
      <c r="CO15" s="101" t="s">
        <v>157</v>
      </c>
      <c r="CP15" s="103"/>
      <c r="CQ15" s="103"/>
      <c r="CR15" s="103"/>
      <c r="CS15" s="103"/>
      <c r="CT15" s="103"/>
      <c r="CU15" s="100"/>
      <c r="CV15" s="100"/>
      <c r="CW15" s="100"/>
      <c r="CX15" s="100"/>
      <c r="CY15" s="100"/>
      <c r="CZ15" s="101" t="s">
        <v>157</v>
      </c>
      <c r="DA15" s="103"/>
      <c r="DB15" s="103"/>
      <c r="DC15" s="103"/>
      <c r="DD15" s="103"/>
      <c r="DE15" s="103"/>
      <c r="DF15" s="100"/>
      <c r="DG15" s="100"/>
      <c r="DH15" s="100"/>
      <c r="DI15" s="100"/>
      <c r="DJ15" s="101" t="s">
        <v>157</v>
      </c>
      <c r="DK15" s="103"/>
      <c r="DL15" s="103"/>
      <c r="DM15" s="103"/>
      <c r="DN15" s="103"/>
      <c r="DO15" s="103"/>
      <c r="DP15" s="100"/>
      <c r="DQ15" s="100"/>
      <c r="DR15" s="100"/>
      <c r="DS15" s="100"/>
      <c r="DT15" s="101" t="s">
        <v>157</v>
      </c>
      <c r="DU15" s="103"/>
      <c r="DV15" s="103"/>
      <c r="DW15" s="103"/>
      <c r="DX15" s="103"/>
      <c r="DY15" s="103"/>
      <c r="DZ15" s="100"/>
      <c r="EA15" s="100"/>
      <c r="EB15" s="100"/>
      <c r="EC15" s="100"/>
      <c r="ED15" s="101" t="s">
        <v>157</v>
      </c>
      <c r="EE15" s="103"/>
      <c r="EF15" s="103"/>
      <c r="EG15" s="103"/>
      <c r="EH15" s="103"/>
      <c r="EI15" s="103"/>
      <c r="EJ15" s="100"/>
      <c r="EK15" s="100"/>
      <c r="EL15" s="100"/>
      <c r="EM15" s="100"/>
      <c r="EN15" s="101" t="s">
        <v>157</v>
      </c>
      <c r="EO15" s="103"/>
      <c r="EP15" s="103"/>
      <c r="EQ15" s="103"/>
      <c r="ER15" s="103"/>
      <c r="ES15" s="103"/>
      <c r="ET15" s="100"/>
      <c r="EU15" s="100"/>
      <c r="EV15" s="100"/>
      <c r="EW15" s="100"/>
      <c r="EX15" s="100"/>
      <c r="EY15" s="101" t="s">
        <v>157</v>
      </c>
      <c r="EZ15" s="103"/>
      <c r="FA15" s="103"/>
      <c r="FB15" s="103"/>
      <c r="FC15" s="103"/>
      <c r="FD15" s="103"/>
      <c r="FE15" s="100"/>
      <c r="FF15" s="100"/>
      <c r="FG15" s="100"/>
      <c r="FH15" s="100"/>
      <c r="FI15" s="101" t="s">
        <v>157</v>
      </c>
      <c r="FJ15" s="103"/>
      <c r="FK15" s="103"/>
      <c r="FL15" s="103"/>
      <c r="FM15" s="103"/>
      <c r="FN15" s="103"/>
      <c r="FO15" s="100"/>
      <c r="FP15" s="100"/>
      <c r="FQ15" s="100"/>
      <c r="FR15" s="100"/>
      <c r="FS15" s="101" t="s">
        <v>157</v>
      </c>
      <c r="FT15" s="103"/>
      <c r="FU15" s="103"/>
      <c r="FV15" s="103"/>
      <c r="FW15" s="103"/>
      <c r="FX15" s="103"/>
      <c r="FY15" s="100"/>
      <c r="FZ15" s="100"/>
      <c r="GA15" s="100"/>
      <c r="GB15" s="100"/>
      <c r="GC15" s="101" t="s">
        <v>157</v>
      </c>
      <c r="GD15" s="103"/>
      <c r="GE15" s="103"/>
      <c r="GF15" s="103"/>
      <c r="GG15" s="103"/>
      <c r="GH15" s="103"/>
      <c r="GI15" s="100"/>
      <c r="GJ15" s="100"/>
      <c r="GK15" s="100"/>
      <c r="GL15" s="100"/>
      <c r="GM15" s="101" t="s">
        <v>157</v>
      </c>
      <c r="GN15" s="103"/>
      <c r="GO15" s="103"/>
      <c r="GP15" s="103"/>
      <c r="GQ15" s="103"/>
      <c r="GR15" s="103"/>
      <c r="GS15" s="100"/>
      <c r="GT15" s="100"/>
      <c r="GU15" s="100"/>
      <c r="GV15" s="100"/>
      <c r="GW15" s="100"/>
      <c r="GX15" s="101" t="s">
        <v>157</v>
      </c>
      <c r="GY15" s="103"/>
      <c r="GZ15" s="103"/>
      <c r="HA15" s="103"/>
      <c r="HB15" s="103"/>
      <c r="HC15" s="103"/>
      <c r="HD15" s="100"/>
      <c r="HE15" s="100"/>
      <c r="HF15" s="100"/>
      <c r="HG15" s="100"/>
      <c r="HH15" s="101" t="s">
        <v>157</v>
      </c>
      <c r="HI15" s="103"/>
      <c r="HJ15" s="103"/>
      <c r="HK15" s="103"/>
      <c r="HL15" s="103"/>
      <c r="HM15" s="103"/>
      <c r="HN15" s="100"/>
      <c r="HO15" s="100"/>
      <c r="HP15" s="100"/>
      <c r="HQ15" s="100"/>
      <c r="HR15" s="101" t="s">
        <v>157</v>
      </c>
      <c r="HS15" s="103"/>
      <c r="HT15" s="103"/>
      <c r="HU15" s="103"/>
      <c r="HV15" s="103"/>
      <c r="HW15" s="103"/>
      <c r="HX15" s="100"/>
      <c r="HY15" s="100"/>
      <c r="HZ15" s="100"/>
      <c r="IA15" s="100"/>
      <c r="IB15" s="101" t="s">
        <v>157</v>
      </c>
      <c r="IC15" s="103"/>
      <c r="ID15" s="103"/>
      <c r="IE15" s="103"/>
      <c r="IF15" s="103"/>
      <c r="IG15" s="103"/>
      <c r="IH15" s="100"/>
      <c r="II15" s="100"/>
      <c r="IJ15" s="100"/>
      <c r="IK15" s="100"/>
      <c r="IL15" s="101" t="s">
        <v>157</v>
      </c>
      <c r="IM15" s="103"/>
      <c r="IN15" s="103"/>
      <c r="IO15" s="103"/>
      <c r="IP15" s="103"/>
      <c r="IQ15" s="103"/>
      <c r="IR15" s="100"/>
      <c r="IS15" s="100"/>
      <c r="IT15" s="100"/>
      <c r="IU15" s="100"/>
      <c r="IV15" s="100"/>
      <c r="IW15" s="101" t="s">
        <v>157</v>
      </c>
      <c r="IX15" s="103"/>
      <c r="IY15" s="103"/>
      <c r="IZ15" s="103"/>
      <c r="JA15" s="103"/>
      <c r="JB15" s="103"/>
      <c r="JC15" s="100"/>
      <c r="JD15" s="100"/>
      <c r="JE15" s="100"/>
      <c r="JF15" s="100"/>
      <c r="JG15" s="101" t="s">
        <v>157</v>
      </c>
      <c r="JH15" s="103"/>
      <c r="JI15" s="103"/>
      <c r="JJ15" s="103"/>
      <c r="JK15" s="103"/>
      <c r="JL15" s="103"/>
      <c r="JM15" s="100"/>
      <c r="JN15" s="100"/>
      <c r="JO15" s="100"/>
      <c r="JP15" s="100"/>
      <c r="JQ15" s="101" t="s">
        <v>157</v>
      </c>
      <c r="JR15" s="103"/>
      <c r="JS15" s="103"/>
      <c r="JT15" s="103"/>
      <c r="JU15" s="103"/>
      <c r="JV15" s="103"/>
      <c r="JW15" s="100"/>
      <c r="JX15" s="100"/>
      <c r="JY15" s="100"/>
      <c r="JZ15" s="100"/>
      <c r="KA15" s="101" t="s">
        <v>157</v>
      </c>
      <c r="KB15" s="103"/>
      <c r="KC15" s="103"/>
      <c r="KD15" s="103"/>
      <c r="KE15" s="103"/>
      <c r="KF15" s="103"/>
      <c r="KG15" s="100"/>
      <c r="KH15" s="100"/>
      <c r="KI15" s="100"/>
      <c r="KJ15" s="100"/>
      <c r="KK15" s="101" t="s">
        <v>157</v>
      </c>
      <c r="KL15" s="103"/>
      <c r="KM15" s="103"/>
      <c r="KN15" s="103"/>
      <c r="KO15" s="103"/>
      <c r="KP15" s="103"/>
      <c r="KQ15" s="100"/>
      <c r="KR15" s="100"/>
      <c r="KS15" s="100"/>
      <c r="KT15" s="100"/>
      <c r="KU15" s="100"/>
      <c r="KV15" s="101" t="s">
        <v>157</v>
      </c>
      <c r="KW15" s="103"/>
      <c r="KX15" s="103"/>
      <c r="KY15" s="103"/>
      <c r="KZ15" s="103"/>
      <c r="LA15" s="103"/>
      <c r="LB15" s="100"/>
      <c r="LC15" s="100"/>
      <c r="LD15" s="100"/>
      <c r="LE15" s="100"/>
      <c r="LF15" s="101" t="s">
        <v>157</v>
      </c>
      <c r="LG15" s="103"/>
      <c r="LH15" s="103"/>
      <c r="LI15" s="103"/>
      <c r="LJ15" s="103"/>
      <c r="LK15" s="103"/>
      <c r="LL15" s="100"/>
      <c r="LM15" s="100"/>
      <c r="LN15" s="100"/>
      <c r="LO15" s="100"/>
      <c r="LP15" s="101" t="s">
        <v>157</v>
      </c>
      <c r="LQ15" s="103"/>
      <c r="LR15" s="103"/>
      <c r="LS15" s="103"/>
      <c r="LT15" s="103"/>
      <c r="LU15" s="103"/>
      <c r="LV15" s="100"/>
      <c r="LW15" s="100"/>
      <c r="LX15" s="100"/>
      <c r="LY15" s="100"/>
      <c r="LZ15" s="101" t="s">
        <v>157</v>
      </c>
      <c r="MA15" s="103"/>
      <c r="MB15" s="103"/>
      <c r="MC15" s="103"/>
      <c r="MD15" s="103"/>
      <c r="ME15" s="103"/>
      <c r="MF15" s="100"/>
      <c r="MG15" s="100"/>
      <c r="MH15" s="100"/>
      <c r="MI15" s="100"/>
      <c r="MJ15" s="101" t="s">
        <v>157</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c r="A16" s="97">
        <f>A15+1</f>
        <v>2</v>
      </c>
      <c r="B16" s="196" t="s">
        <v>158</v>
      </c>
      <c r="C16" s="196"/>
      <c r="D16" s="100"/>
      <c r="E16" s="97">
        <f>E15+1</f>
        <v>2</v>
      </c>
      <c r="F16" s="196" t="s">
        <v>159</v>
      </c>
      <c r="G16" s="196"/>
      <c r="H16" s="102" t="s">
        <v>160</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c r="A17" s="97">
        <f t="shared" ref="A17:A34" si="7">A16+1</f>
        <v>3</v>
      </c>
      <c r="B17" s="196" t="s">
        <v>161</v>
      </c>
      <c r="C17" s="196"/>
      <c r="D17" s="100"/>
      <c r="E17" s="97">
        <f t="shared" ref="E17" si="8">E16+1</f>
        <v>3</v>
      </c>
      <c r="F17" s="196" t="s">
        <v>162</v>
      </c>
      <c r="G17" s="196"/>
      <c r="H17" s="102" t="s">
        <v>163</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164</v>
      </c>
      <c r="AY17" s="106">
        <f>IF(AY7="-",NA(),AY7)</f>
        <v>136.1</v>
      </c>
      <c r="AZ17" s="106">
        <f t="shared" ref="AZ17:BC17" si="9">IF(AZ7="-",NA(),AZ7)</f>
        <v>114.4</v>
      </c>
      <c r="BA17" s="106">
        <f t="shared" si="9"/>
        <v>145.6</v>
      </c>
      <c r="BB17" s="106">
        <f t="shared" si="9"/>
        <v>129.19999999999999</v>
      </c>
      <c r="BC17" s="106">
        <f t="shared" si="9"/>
        <v>130.5</v>
      </c>
      <c r="BD17" s="100"/>
      <c r="BE17" s="100"/>
      <c r="BF17" s="100"/>
      <c r="BG17" s="100"/>
      <c r="BH17" s="100"/>
      <c r="BI17" s="105" t="s">
        <v>165</v>
      </c>
      <c r="BJ17" s="106">
        <f>IF(BJ7="-",NA(),BJ7)</f>
        <v>136.19999999999999</v>
      </c>
      <c r="BK17" s="106">
        <f t="shared" ref="BK17:BN17" si="10">IF(BK7="-",NA(),BK7)</f>
        <v>115.7</v>
      </c>
      <c r="BL17" s="106">
        <f t="shared" si="10"/>
        <v>142.69999999999999</v>
      </c>
      <c r="BM17" s="106">
        <f t="shared" si="10"/>
        <v>129.1</v>
      </c>
      <c r="BN17" s="106">
        <f t="shared" si="10"/>
        <v>128.6</v>
      </c>
      <c r="BO17" s="100"/>
      <c r="BP17" s="100"/>
      <c r="BQ17" s="100"/>
      <c r="BR17" s="100"/>
      <c r="BS17" s="100"/>
      <c r="BT17" s="105" t="s">
        <v>166</v>
      </c>
      <c r="BU17" s="106">
        <f>IF(BU7="-",NA(),BU7)</f>
        <v>111.5</v>
      </c>
      <c r="BV17" s="106">
        <f t="shared" ref="BV17:BY17" si="11">IF(BV7="-",NA(),BV7)</f>
        <v>438.2</v>
      </c>
      <c r="BW17" s="106">
        <f t="shared" si="11"/>
        <v>30.4</v>
      </c>
      <c r="BX17" s="106">
        <f t="shared" si="11"/>
        <v>101.6</v>
      </c>
      <c r="BY17" s="106">
        <f t="shared" si="11"/>
        <v>178.9</v>
      </c>
      <c r="BZ17" s="100"/>
      <c r="CA17" s="100"/>
      <c r="CB17" s="100"/>
      <c r="CC17" s="100"/>
      <c r="CD17" s="100"/>
      <c r="CE17" s="105" t="s">
        <v>167</v>
      </c>
      <c r="CF17" s="106">
        <f>IF(CF7="-",NA(),CF7)</f>
        <v>29401.200000000001</v>
      </c>
      <c r="CG17" s="106">
        <f t="shared" ref="CG17:CJ17" si="12">IF(CG7="-",NA(),CG7)</f>
        <v>33602.9</v>
      </c>
      <c r="CH17" s="106">
        <f t="shared" si="12"/>
        <v>26600</v>
      </c>
      <c r="CI17" s="106">
        <f t="shared" si="12"/>
        <v>28912.400000000001</v>
      </c>
      <c r="CJ17" s="106">
        <f t="shared" si="12"/>
        <v>28654.7</v>
      </c>
      <c r="CK17" s="100"/>
      <c r="CL17" s="100"/>
      <c r="CM17" s="100"/>
      <c r="CN17" s="100"/>
      <c r="CO17" s="105" t="s">
        <v>168</v>
      </c>
      <c r="CP17" s="107">
        <f>IF(CP7="-",NA(),CP7)</f>
        <v>12651</v>
      </c>
      <c r="CQ17" s="107">
        <f t="shared" ref="CQ17:CT17" si="13">IF(CQ7="-",NA(),CQ7)</f>
        <v>101256</v>
      </c>
      <c r="CR17" s="107">
        <f t="shared" si="13"/>
        <v>773947</v>
      </c>
      <c r="CS17" s="107">
        <f t="shared" si="13"/>
        <v>864132</v>
      </c>
      <c r="CT17" s="107">
        <f t="shared" si="13"/>
        <v>895319</v>
      </c>
      <c r="CU17" s="100"/>
      <c r="CV17" s="100"/>
      <c r="CW17" s="100"/>
      <c r="CX17" s="100"/>
      <c r="CY17" s="100"/>
      <c r="CZ17" s="105" t="s">
        <v>169</v>
      </c>
      <c r="DA17" s="106">
        <f>IF(DA7="-",NA(),DA7)</f>
        <v>1.8</v>
      </c>
      <c r="DB17" s="106">
        <f t="shared" ref="DB17:DE17" si="14">IF(DB7="-",NA(),DB7)</f>
        <v>7.2</v>
      </c>
      <c r="DC17" s="106">
        <f t="shared" si="14"/>
        <v>11.4</v>
      </c>
      <c r="DD17" s="106">
        <f t="shared" si="14"/>
        <v>14</v>
      </c>
      <c r="DE17" s="106">
        <f t="shared" si="14"/>
        <v>14.7</v>
      </c>
      <c r="DF17" s="100"/>
      <c r="DG17" s="100"/>
      <c r="DH17" s="100"/>
      <c r="DI17" s="100"/>
      <c r="DJ17" s="105" t="s">
        <v>168</v>
      </c>
      <c r="DK17" s="106">
        <f>IF(DK7="-",NA(),DK7)</f>
        <v>0</v>
      </c>
      <c r="DL17" s="106">
        <f t="shared" ref="DL17:DO17" si="15">IF(DL7="-",NA(),DL7)</f>
        <v>0</v>
      </c>
      <c r="DM17" s="106">
        <f t="shared" si="15"/>
        <v>0</v>
      </c>
      <c r="DN17" s="106">
        <f t="shared" si="15"/>
        <v>0.5</v>
      </c>
      <c r="DO17" s="106">
        <f t="shared" si="15"/>
        <v>0.6</v>
      </c>
      <c r="DP17" s="100"/>
      <c r="DQ17" s="100"/>
      <c r="DR17" s="100"/>
      <c r="DS17" s="100"/>
      <c r="DT17" s="105" t="s">
        <v>167</v>
      </c>
      <c r="DU17" s="106">
        <f>IF(DU7="-",NA(),DU7)</f>
        <v>6204.5</v>
      </c>
      <c r="DV17" s="106">
        <f t="shared" ref="DV17:DY17" si="16">IF(DV7="-",NA(),DV7)</f>
        <v>1154.2</v>
      </c>
      <c r="DW17" s="106">
        <f t="shared" si="16"/>
        <v>581.6</v>
      </c>
      <c r="DX17" s="106">
        <f t="shared" si="16"/>
        <v>477.2</v>
      </c>
      <c r="DY17" s="106">
        <f t="shared" si="16"/>
        <v>454.5</v>
      </c>
      <c r="DZ17" s="100"/>
      <c r="EA17" s="100"/>
      <c r="EB17" s="100"/>
      <c r="EC17" s="100"/>
      <c r="ED17" s="105" t="s">
        <v>170</v>
      </c>
      <c r="EE17" s="106">
        <f>IF(EE7="-",NA(),EE7)</f>
        <v>0</v>
      </c>
      <c r="EF17" s="106">
        <f t="shared" ref="EF17:EI17" si="17">IF(EF7="-",NA(),EF7)</f>
        <v>0.4</v>
      </c>
      <c r="EG17" s="106">
        <f t="shared" si="17"/>
        <v>2.5</v>
      </c>
      <c r="EH17" s="106">
        <f t="shared" si="17"/>
        <v>9.9</v>
      </c>
      <c r="EI17" s="106">
        <f t="shared" si="17"/>
        <v>17.2</v>
      </c>
      <c r="EJ17" s="100"/>
      <c r="EK17" s="100"/>
      <c r="EL17" s="100"/>
      <c r="EM17" s="100"/>
      <c r="EN17" s="105" t="s">
        <v>171</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168</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172</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173</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164</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168</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170</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174</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175</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166</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165</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165</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176</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175</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177</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168</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178</v>
      </c>
      <c r="KW17" s="106">
        <f>IF(KW7="-",NA(),KW7)</f>
        <v>1.8</v>
      </c>
      <c r="KX17" s="106">
        <f t="shared" ref="KX17:LA17" si="34">IF(KX7="-",NA(),KX7)</f>
        <v>7.2</v>
      </c>
      <c r="KY17" s="106">
        <f t="shared" si="34"/>
        <v>11.4</v>
      </c>
      <c r="KZ17" s="106">
        <f t="shared" si="34"/>
        <v>14</v>
      </c>
      <c r="LA17" s="106">
        <f t="shared" si="34"/>
        <v>14.7</v>
      </c>
      <c r="LB17" s="100"/>
      <c r="LC17" s="100"/>
      <c r="LD17" s="100"/>
      <c r="LE17" s="100"/>
      <c r="LF17" s="105" t="s">
        <v>179</v>
      </c>
      <c r="LG17" s="106">
        <f>IF(LG7="-",NA(),LG7)</f>
        <v>0</v>
      </c>
      <c r="LH17" s="106">
        <f t="shared" ref="LH17:LK17" si="35">IF(LH7="-",NA(),LH7)</f>
        <v>0</v>
      </c>
      <c r="LI17" s="106">
        <f t="shared" si="35"/>
        <v>0</v>
      </c>
      <c r="LJ17" s="106">
        <f t="shared" si="35"/>
        <v>0.5</v>
      </c>
      <c r="LK17" s="106">
        <f t="shared" si="35"/>
        <v>0.6</v>
      </c>
      <c r="LL17" s="100"/>
      <c r="LM17" s="100"/>
      <c r="LN17" s="100"/>
      <c r="LO17" s="100"/>
      <c r="LP17" s="105" t="s">
        <v>175</v>
      </c>
      <c r="LQ17" s="106">
        <f>IF(LQ7="-",NA(),LQ7)</f>
        <v>6204.5</v>
      </c>
      <c r="LR17" s="106">
        <f t="shared" ref="LR17:LU17" si="36">IF(LR7="-",NA(),LR7)</f>
        <v>1154.2</v>
      </c>
      <c r="LS17" s="106">
        <f t="shared" si="36"/>
        <v>581.6</v>
      </c>
      <c r="LT17" s="106">
        <f t="shared" si="36"/>
        <v>477.2</v>
      </c>
      <c r="LU17" s="106">
        <f t="shared" si="36"/>
        <v>454.5</v>
      </c>
      <c r="LV17" s="100"/>
      <c r="LW17" s="100"/>
      <c r="LX17" s="100"/>
      <c r="LY17" s="100"/>
      <c r="LZ17" s="105" t="s">
        <v>180</v>
      </c>
      <c r="MA17" s="106">
        <f>IF(MA7="-",NA(),MA7)</f>
        <v>0</v>
      </c>
      <c r="MB17" s="106">
        <f t="shared" ref="MB17:ME17" si="37">IF(MB7="-",NA(),MB7)</f>
        <v>0.4</v>
      </c>
      <c r="MC17" s="106">
        <f t="shared" si="37"/>
        <v>2.5</v>
      </c>
      <c r="MD17" s="106">
        <f t="shared" si="37"/>
        <v>9.9</v>
      </c>
      <c r="ME17" s="106">
        <f t="shared" si="37"/>
        <v>17.2</v>
      </c>
      <c r="MF17" s="100"/>
      <c r="MG17" s="100"/>
      <c r="MH17" s="100"/>
      <c r="MI17" s="100"/>
      <c r="MJ17" s="105" t="s">
        <v>173</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c r="A18" s="97">
        <f t="shared" si="7"/>
        <v>4</v>
      </c>
      <c r="B18" s="196" t="s">
        <v>181</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182</v>
      </c>
      <c r="AY18" s="106">
        <f>IF(BD7="-",NA(),BD7)</f>
        <v>119.7</v>
      </c>
      <c r="AZ18" s="106">
        <f t="shared" ref="AZ18:BC18" si="39">IF(BE7="-",NA(),BE7)</f>
        <v>125.7</v>
      </c>
      <c r="BA18" s="106">
        <f t="shared" si="39"/>
        <v>129.69999999999999</v>
      </c>
      <c r="BB18" s="106">
        <f t="shared" si="39"/>
        <v>135.9</v>
      </c>
      <c r="BC18" s="106">
        <f t="shared" si="39"/>
        <v>130.5</v>
      </c>
      <c r="BD18" s="100"/>
      <c r="BE18" s="100"/>
      <c r="BF18" s="100"/>
      <c r="BG18" s="100"/>
      <c r="BH18" s="100"/>
      <c r="BI18" s="105" t="s">
        <v>183</v>
      </c>
      <c r="BJ18" s="106">
        <f>IF(BO7="-",NA(),BO7)</f>
        <v>121.8</v>
      </c>
      <c r="BK18" s="106">
        <f t="shared" ref="BK18:BN18" si="40">IF(BP7="-",NA(),BP7)</f>
        <v>124.8</v>
      </c>
      <c r="BL18" s="106">
        <f t="shared" si="40"/>
        <v>130.4</v>
      </c>
      <c r="BM18" s="106">
        <f t="shared" si="40"/>
        <v>136.30000000000001</v>
      </c>
      <c r="BN18" s="106">
        <f t="shared" si="40"/>
        <v>130.69999999999999</v>
      </c>
      <c r="BO18" s="100"/>
      <c r="BP18" s="100"/>
      <c r="BQ18" s="100"/>
      <c r="BR18" s="100"/>
      <c r="BS18" s="100"/>
      <c r="BT18" s="105" t="s">
        <v>184</v>
      </c>
      <c r="BU18" s="106">
        <f>IF(BZ7="-",NA(),BZ7)</f>
        <v>992.4</v>
      </c>
      <c r="BV18" s="106">
        <f t="shared" ref="BV18:BY18" si="41">IF(CA7="-",NA(),CA7)</f>
        <v>638.79999999999995</v>
      </c>
      <c r="BW18" s="106">
        <f t="shared" si="41"/>
        <v>716.7</v>
      </c>
      <c r="BX18" s="106">
        <f t="shared" si="41"/>
        <v>688</v>
      </c>
      <c r="BY18" s="106">
        <f t="shared" si="41"/>
        <v>707.7</v>
      </c>
      <c r="BZ18" s="100"/>
      <c r="CA18" s="100"/>
      <c r="CB18" s="100"/>
      <c r="CC18" s="100"/>
      <c r="CD18" s="100"/>
      <c r="CE18" s="105" t="s">
        <v>185</v>
      </c>
      <c r="CF18" s="106">
        <f>IF(CK7="-",NA(),CK7)</f>
        <v>7914.4</v>
      </c>
      <c r="CG18" s="106">
        <f t="shared" ref="CG18:CJ18" si="42">IF(CL7="-",NA(),CL7)</f>
        <v>7493.6</v>
      </c>
      <c r="CH18" s="106">
        <f t="shared" si="42"/>
        <v>8014.2</v>
      </c>
      <c r="CI18" s="106">
        <f t="shared" si="42"/>
        <v>8260</v>
      </c>
      <c r="CJ18" s="106">
        <f t="shared" si="42"/>
        <v>8600.1</v>
      </c>
      <c r="CK18" s="100"/>
      <c r="CL18" s="100"/>
      <c r="CM18" s="100"/>
      <c r="CN18" s="100"/>
      <c r="CO18" s="105" t="s">
        <v>186</v>
      </c>
      <c r="CP18" s="107">
        <f>IF(CU7="-",NA(),CU7)</f>
        <v>1160012</v>
      </c>
      <c r="CQ18" s="107">
        <f t="shared" ref="CQ18:CT18" si="43">IF(CV7="-",NA(),CV7)</f>
        <v>1146099</v>
      </c>
      <c r="CR18" s="107">
        <f t="shared" si="43"/>
        <v>1494682</v>
      </c>
      <c r="CS18" s="107">
        <f t="shared" si="43"/>
        <v>1543942</v>
      </c>
      <c r="CT18" s="107">
        <f t="shared" si="43"/>
        <v>1467681</v>
      </c>
      <c r="CU18" s="100"/>
      <c r="CV18" s="100"/>
      <c r="CW18" s="100"/>
      <c r="CX18" s="100"/>
      <c r="CY18" s="100"/>
      <c r="CZ18" s="105" t="s">
        <v>187</v>
      </c>
      <c r="DA18" s="106">
        <f>IF(DF7="-",NA(),DF7)</f>
        <v>36.299999999999997</v>
      </c>
      <c r="DB18" s="106">
        <f t="shared" ref="DB18:DE18" si="44">IF(DG7="-",NA(),DG7)</f>
        <v>38.4</v>
      </c>
      <c r="DC18" s="106">
        <f t="shared" si="44"/>
        <v>37.700000000000003</v>
      </c>
      <c r="DD18" s="106">
        <f t="shared" si="44"/>
        <v>36.200000000000003</v>
      </c>
      <c r="DE18" s="106">
        <f t="shared" si="44"/>
        <v>36.5</v>
      </c>
      <c r="DF18" s="100"/>
      <c r="DG18" s="100"/>
      <c r="DH18" s="100"/>
      <c r="DI18" s="100"/>
      <c r="DJ18" s="105" t="s">
        <v>184</v>
      </c>
      <c r="DK18" s="106">
        <f>IF(DP7="-",NA(),DP7)</f>
        <v>22.1</v>
      </c>
      <c r="DL18" s="106">
        <f t="shared" ref="DL18:DO18" si="45">IF(DQ7="-",NA(),DQ7)</f>
        <v>21.1</v>
      </c>
      <c r="DM18" s="106">
        <f t="shared" si="45"/>
        <v>20</v>
      </c>
      <c r="DN18" s="106">
        <f t="shared" si="45"/>
        <v>18.2</v>
      </c>
      <c r="DO18" s="106">
        <f t="shared" si="45"/>
        <v>20.9</v>
      </c>
      <c r="DP18" s="100"/>
      <c r="DQ18" s="100"/>
      <c r="DR18" s="100"/>
      <c r="DS18" s="100"/>
      <c r="DT18" s="105" t="s">
        <v>187</v>
      </c>
      <c r="DU18" s="106">
        <f>IF(DZ7="-",NA(),DZ7)</f>
        <v>130.19999999999999</v>
      </c>
      <c r="DV18" s="106">
        <f t="shared" ref="DV18:DY18" si="46">IF(EA7="-",NA(),EA7)</f>
        <v>128.80000000000001</v>
      </c>
      <c r="DW18" s="106">
        <f t="shared" si="46"/>
        <v>109.9</v>
      </c>
      <c r="DX18" s="106">
        <f t="shared" si="46"/>
        <v>103.6</v>
      </c>
      <c r="DY18" s="106">
        <f t="shared" si="46"/>
        <v>95.7</v>
      </c>
      <c r="DZ18" s="100"/>
      <c r="EA18" s="100"/>
      <c r="EB18" s="100"/>
      <c r="EC18" s="100"/>
      <c r="ED18" s="105" t="s">
        <v>188</v>
      </c>
      <c r="EE18" s="106">
        <f>IF(EJ7="-",NA(),EJ7)</f>
        <v>57.7</v>
      </c>
      <c r="EF18" s="106">
        <f t="shared" ref="EF18:EI18" si="47">IF(EK7="-",NA(),EK7)</f>
        <v>59.8</v>
      </c>
      <c r="EG18" s="106">
        <f t="shared" si="47"/>
        <v>59.6</v>
      </c>
      <c r="EH18" s="106">
        <f t="shared" si="47"/>
        <v>60.3</v>
      </c>
      <c r="EI18" s="106">
        <f t="shared" si="47"/>
        <v>60.2</v>
      </c>
      <c r="EJ18" s="100"/>
      <c r="EK18" s="100"/>
      <c r="EL18" s="100"/>
      <c r="EM18" s="100"/>
      <c r="EN18" s="105" t="s">
        <v>183</v>
      </c>
      <c r="EO18" s="106">
        <f>IF(ET7="-",NA(),ET7)</f>
        <v>15.3</v>
      </c>
      <c r="EP18" s="106">
        <f t="shared" ref="EP18:ES18" si="48">IF(EU7="-",NA(),EU7)</f>
        <v>16.2</v>
      </c>
      <c r="EQ18" s="106">
        <f t="shared" si="48"/>
        <v>18.7</v>
      </c>
      <c r="ER18" s="106">
        <f t="shared" si="48"/>
        <v>20.5</v>
      </c>
      <c r="ES18" s="106">
        <f t="shared" si="48"/>
        <v>21.4</v>
      </c>
      <c r="ET18" s="100"/>
      <c r="EU18" s="100"/>
      <c r="EV18" s="100"/>
      <c r="EW18" s="100"/>
      <c r="EX18" s="100"/>
      <c r="EY18" s="105" t="s">
        <v>189</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190</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191</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183</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192</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186</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193</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193</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184</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194</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186</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193</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187</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185</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189</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188</v>
      </c>
      <c r="KW18" s="106">
        <f>IF(OR(NOT($KW$8),LB7="-"),NA(),LB7)</f>
        <v>7.1</v>
      </c>
      <c r="KX18" s="106">
        <f>IF(OR(NOT($KW$8),LC7="-"),NA(),LC7)</f>
        <v>8.9</v>
      </c>
      <c r="KY18" s="106">
        <f>IF(OR(NOT($KW$8),LD7="-"),NA(),LD7)</f>
        <v>11.8</v>
      </c>
      <c r="KZ18" s="106">
        <f>IF(OR(NOT($KW$8),LE7="-"),NA(),LE7)</f>
        <v>15.3</v>
      </c>
      <c r="LA18" s="106">
        <f>IF(OR(NOT($KW$8),LF7="-"),NA(),LF7)</f>
        <v>15.4</v>
      </c>
      <c r="LB18" s="100"/>
      <c r="LC18" s="100"/>
      <c r="LD18" s="100"/>
      <c r="LE18" s="100"/>
      <c r="LF18" s="105" t="s">
        <v>185</v>
      </c>
      <c r="LG18" s="106">
        <f>IF(OR(NOT($LG$8),LL7="-"),NA(),LL7)</f>
        <v>8.6</v>
      </c>
      <c r="LH18" s="106">
        <f>IF(OR(NOT($LG$8),LM7="-"),NA(),LM7)</f>
        <v>2</v>
      </c>
      <c r="LI18" s="106">
        <f>IF(OR(NOT($LG$8),LN7="-"),NA(),LN7)</f>
        <v>1.4</v>
      </c>
      <c r="LJ18" s="106">
        <f>IF(OR(NOT($LG$8),LO7="-"),NA(),LO7)</f>
        <v>2.4</v>
      </c>
      <c r="LK18" s="106">
        <f>IF(OR(NOT($LG$8),LP7="-"),NA(),LP7)</f>
        <v>4.0999999999999996</v>
      </c>
      <c r="LL18" s="100"/>
      <c r="LM18" s="100"/>
      <c r="LN18" s="100"/>
      <c r="LO18" s="100"/>
      <c r="LP18" s="105" t="s">
        <v>193</v>
      </c>
      <c r="LQ18" s="106">
        <f>IF(OR(NOT($LQ$8),LV7="-"),NA(),LV7)</f>
        <v>1092.0999999999999</v>
      </c>
      <c r="LR18" s="106">
        <f>IF(OR(NOT($LQ$8),LW7="-"),NA(),LW7)</f>
        <v>1128.5999999999999</v>
      </c>
      <c r="LS18" s="106">
        <f>IF(OR(NOT($LQ$8),LX7="-"),NA(),LX7)</f>
        <v>596.79999999999995</v>
      </c>
      <c r="LT18" s="106">
        <f>IF(OR(NOT($LQ$8),LY7="-"),NA(),LY7)</f>
        <v>494.6</v>
      </c>
      <c r="LU18" s="106">
        <f>IF(OR(NOT($LQ$8),LZ7="-"),NA(),LZ7)</f>
        <v>469.5</v>
      </c>
      <c r="LV18" s="100"/>
      <c r="LW18" s="100"/>
      <c r="LX18" s="100"/>
      <c r="LY18" s="100"/>
      <c r="LZ18" s="105" t="s">
        <v>195</v>
      </c>
      <c r="MA18" s="106">
        <f>IF(OR(NOT($MA$8),MF7="-"),NA(),MF7)</f>
        <v>2.9</v>
      </c>
      <c r="MB18" s="106">
        <f>IF(OR(NOT($MA$8),MG7="-"),NA(),MG7)</f>
        <v>3.4</v>
      </c>
      <c r="MC18" s="106">
        <f>IF(OR(NOT($MA$8),MH7="-"),NA(),MH7)</f>
        <v>5.6</v>
      </c>
      <c r="MD18" s="106">
        <f>IF(OR(NOT($MA$8),MI7="-"),NA(),MI7)</f>
        <v>11.5</v>
      </c>
      <c r="ME18" s="106">
        <f>IF(OR(NOT($MA$8),MJ7="-"),NA(),MJ7)</f>
        <v>16.100000000000001</v>
      </c>
      <c r="MF18" s="100"/>
      <c r="MG18" s="100"/>
      <c r="MH18" s="100"/>
      <c r="MI18" s="100"/>
      <c r="MJ18" s="105" t="s">
        <v>196</v>
      </c>
      <c r="MK18" s="106">
        <f>IF(OR(NOT($MK$8),MP7="-"),NA(),MP7)</f>
        <v>100</v>
      </c>
      <c r="ML18" s="106">
        <f>IF(OR(NOT($MK$8),MQ7="-"),NA(),MQ7)</f>
        <v>100</v>
      </c>
      <c r="MM18" s="106">
        <f>IF(OR(NOT($MK$8),MR7="-"),NA(),MR7)</f>
        <v>100</v>
      </c>
      <c r="MN18" s="106">
        <f>IF(OR(NOT($MK$8),MS7="-"),NA(),MS7)</f>
        <v>100</v>
      </c>
      <c r="MO18" s="106">
        <f>IF(OR(NOT($MK$8),MT7="-"),NA(),MT7)</f>
        <v>100</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c r="A19" s="97">
        <f t="shared" si="7"/>
        <v>5</v>
      </c>
      <c r="B19" s="196" t="s">
        <v>197</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151</v>
      </c>
      <c r="AY19" s="106">
        <f>$BI$7</f>
        <v>100</v>
      </c>
      <c r="AZ19" s="106">
        <f t="shared" ref="AZ19:BC19" si="49">$BI$7</f>
        <v>100</v>
      </c>
      <c r="BA19" s="106">
        <f t="shared" si="49"/>
        <v>100</v>
      </c>
      <c r="BB19" s="106">
        <f t="shared" si="49"/>
        <v>100</v>
      </c>
      <c r="BC19" s="106">
        <f t="shared" si="49"/>
        <v>100</v>
      </c>
      <c r="BD19" s="100"/>
      <c r="BE19" s="100"/>
      <c r="BF19" s="100"/>
      <c r="BG19" s="100"/>
      <c r="BH19" s="100"/>
      <c r="BI19" s="108" t="s">
        <v>151</v>
      </c>
      <c r="BJ19" s="106">
        <f>$BT$7</f>
        <v>100</v>
      </c>
      <c r="BK19" s="106">
        <f>$BT$7</f>
        <v>100</v>
      </c>
      <c r="BL19" s="106">
        <f>$BT$7</f>
        <v>100</v>
      </c>
      <c r="BM19" s="106">
        <f>$BT$7</f>
        <v>100</v>
      </c>
      <c r="BN19" s="106">
        <f>$BT$7</f>
        <v>100</v>
      </c>
      <c r="BO19" s="100"/>
      <c r="BP19" s="100"/>
      <c r="BQ19" s="100"/>
      <c r="BR19" s="100"/>
      <c r="BS19" s="100"/>
      <c r="BT19" s="108" t="s">
        <v>151</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c r="A20" s="97">
        <f t="shared" si="7"/>
        <v>6</v>
      </c>
      <c r="B20" s="196" t="s">
        <v>198</v>
      </c>
      <c r="C20" s="196"/>
      <c r="D20" s="100"/>
    </row>
    <row r="21" spans="1:374">
      <c r="A21" s="97">
        <f t="shared" si="7"/>
        <v>7</v>
      </c>
      <c r="B21" s="196" t="s">
        <v>199</v>
      </c>
      <c r="C21" s="196"/>
      <c r="D21" s="100"/>
    </row>
    <row r="22" spans="1:374">
      <c r="A22" s="97">
        <f t="shared" si="7"/>
        <v>8</v>
      </c>
      <c r="B22" s="196" t="s">
        <v>200</v>
      </c>
      <c r="C22" s="196"/>
      <c r="D22" s="100"/>
      <c r="E22" s="197" t="s">
        <v>201</v>
      </c>
      <c r="F22" s="198"/>
      <c r="G22" s="198"/>
      <c r="H22" s="198"/>
      <c r="I22" s="199"/>
    </row>
    <row r="23" spans="1:374">
      <c r="A23" s="97">
        <f t="shared" si="7"/>
        <v>9</v>
      </c>
      <c r="B23" s="196" t="s">
        <v>202</v>
      </c>
      <c r="C23" s="196"/>
      <c r="D23" s="100"/>
      <c r="E23" s="200"/>
      <c r="F23" s="201"/>
      <c r="G23" s="201"/>
      <c r="H23" s="201"/>
      <c r="I23" s="202"/>
    </row>
    <row r="24" spans="1:374">
      <c r="A24" s="97">
        <f t="shared" si="7"/>
        <v>10</v>
      </c>
      <c r="B24" s="196" t="s">
        <v>203</v>
      </c>
      <c r="C24" s="196"/>
      <c r="D24" s="100"/>
      <c r="E24" s="200"/>
      <c r="F24" s="201"/>
      <c r="G24" s="201"/>
      <c r="H24" s="201"/>
      <c r="I24" s="202"/>
    </row>
    <row r="25" spans="1:374">
      <c r="A25" s="97">
        <f t="shared" si="7"/>
        <v>11</v>
      </c>
      <c r="B25" s="196" t="s">
        <v>204</v>
      </c>
      <c r="C25" s="196"/>
      <c r="D25" s="100"/>
      <c r="E25" s="200"/>
      <c r="F25" s="201"/>
      <c r="G25" s="201"/>
      <c r="H25" s="201"/>
      <c r="I25" s="202"/>
    </row>
    <row r="26" spans="1:374">
      <c r="A26" s="97">
        <f t="shared" si="7"/>
        <v>12</v>
      </c>
      <c r="B26" s="196" t="s">
        <v>205</v>
      </c>
      <c r="C26" s="196"/>
      <c r="D26" s="100"/>
      <c r="E26" s="200"/>
      <c r="F26" s="201"/>
      <c r="G26" s="201"/>
      <c r="H26" s="201"/>
      <c r="I26" s="202"/>
    </row>
    <row r="27" spans="1:374">
      <c r="A27" s="97">
        <f t="shared" si="7"/>
        <v>13</v>
      </c>
      <c r="B27" s="196" t="s">
        <v>206</v>
      </c>
      <c r="C27" s="196"/>
      <c r="D27" s="100"/>
      <c r="E27" s="200"/>
      <c r="F27" s="201"/>
      <c r="G27" s="201"/>
      <c r="H27" s="201"/>
      <c r="I27" s="202"/>
    </row>
    <row r="28" spans="1:374">
      <c r="A28" s="97">
        <f t="shared" si="7"/>
        <v>14</v>
      </c>
      <c r="B28" s="196" t="s">
        <v>207</v>
      </c>
      <c r="C28" s="196"/>
      <c r="D28" s="100"/>
      <c r="E28" s="200"/>
      <c r="F28" s="201"/>
      <c r="G28" s="201"/>
      <c r="H28" s="201"/>
      <c r="I28" s="202"/>
    </row>
    <row r="29" spans="1:374">
      <c r="A29" s="97">
        <f t="shared" si="7"/>
        <v>15</v>
      </c>
      <c r="B29" s="196" t="s">
        <v>208</v>
      </c>
      <c r="C29" s="196"/>
      <c r="D29" s="100"/>
      <c r="E29" s="200"/>
      <c r="F29" s="201"/>
      <c r="G29" s="201"/>
      <c r="H29" s="201"/>
      <c r="I29" s="202"/>
    </row>
    <row r="30" spans="1:374">
      <c r="A30" s="97">
        <f t="shared" si="7"/>
        <v>16</v>
      </c>
      <c r="B30" s="196" t="s">
        <v>209</v>
      </c>
      <c r="C30" s="196"/>
      <c r="D30" s="100"/>
      <c r="E30" s="200"/>
      <c r="F30" s="201"/>
      <c r="G30" s="201"/>
      <c r="H30" s="201"/>
      <c r="I30" s="202"/>
    </row>
    <row r="31" spans="1:374">
      <c r="A31" s="97">
        <f t="shared" si="7"/>
        <v>17</v>
      </c>
      <c r="B31" s="196" t="s">
        <v>210</v>
      </c>
      <c r="C31" s="196"/>
      <c r="D31" s="100"/>
      <c r="E31" s="200"/>
      <c r="F31" s="201"/>
      <c r="G31" s="201"/>
      <c r="H31" s="201"/>
      <c r="I31" s="202"/>
    </row>
    <row r="32" spans="1:374">
      <c r="A32" s="97">
        <f t="shared" si="7"/>
        <v>18</v>
      </c>
      <c r="B32" s="196" t="s">
        <v>211</v>
      </c>
      <c r="C32" s="196"/>
      <c r="D32" s="100"/>
      <c r="E32" s="200"/>
      <c r="F32" s="201"/>
      <c r="G32" s="201"/>
      <c r="H32" s="201"/>
      <c r="I32" s="202"/>
    </row>
    <row r="33" spans="1:9">
      <c r="A33" s="97">
        <f t="shared" si="7"/>
        <v>19</v>
      </c>
      <c r="B33" s="196" t="s">
        <v>212</v>
      </c>
      <c r="C33" s="196"/>
      <c r="D33" s="100"/>
      <c r="E33" s="200"/>
      <c r="F33" s="201"/>
      <c r="G33" s="201"/>
      <c r="H33" s="201"/>
      <c r="I33" s="202"/>
    </row>
    <row r="34" spans="1:9">
      <c r="A34" s="97">
        <f t="shared" si="7"/>
        <v>20</v>
      </c>
      <c r="B34" s="196" t="s">
        <v>213</v>
      </c>
      <c r="C34" s="196"/>
      <c r="D34" s="100"/>
      <c r="E34" s="200"/>
      <c r="F34" s="201"/>
      <c r="G34" s="201"/>
      <c r="H34" s="201"/>
      <c r="I34" s="202"/>
    </row>
    <row r="35" spans="1:9" ht="25.5" customHeight="1">
      <c r="E35" s="203"/>
      <c r="F35" s="204"/>
      <c r="G35" s="204"/>
      <c r="H35" s="204"/>
      <c r="I35" s="205"/>
    </row>
    <row r="36" spans="1:9">
      <c r="A36" t="s">
        <v>214</v>
      </c>
      <c r="B36" t="s">
        <v>215</v>
      </c>
    </row>
    <row r="37" spans="1:9">
      <c r="A37" t="s">
        <v>216</v>
      </c>
      <c r="B37" t="s">
        <v>217</v>
      </c>
    </row>
    <row r="38" spans="1:9">
      <c r="A38" t="s">
        <v>218</v>
      </c>
      <c r="B38" t="s">
        <v>219</v>
      </c>
    </row>
    <row r="39" spans="1:9">
      <c r="A39" t="s">
        <v>220</v>
      </c>
      <c r="B39" t="s">
        <v>221</v>
      </c>
    </row>
    <row r="40" spans="1:9">
      <c r="A40" t="s">
        <v>222</v>
      </c>
      <c r="B40" t="s">
        <v>223</v>
      </c>
    </row>
    <row r="41" spans="1:9">
      <c r="A41" t="s">
        <v>224</v>
      </c>
      <c r="B41" t="s">
        <v>225</v>
      </c>
    </row>
    <row r="42" spans="1:9">
      <c r="A42" t="s">
        <v>226</v>
      </c>
      <c r="B42" t="s">
        <v>227</v>
      </c>
    </row>
    <row r="43" spans="1:9">
      <c r="A43" t="s">
        <v>228</v>
      </c>
      <c r="B43" t="s">
        <v>229</v>
      </c>
    </row>
    <row r="44" spans="1:9">
      <c r="A44" t="s">
        <v>230</v>
      </c>
      <c r="B44" t="s">
        <v>231</v>
      </c>
    </row>
    <row r="45" spans="1:9">
      <c r="A45" t="s">
        <v>232</v>
      </c>
      <c r="B45" t="s">
        <v>233</v>
      </c>
    </row>
    <row r="46" spans="1:9">
      <c r="A46" t="s">
        <v>234</v>
      </c>
      <c r="B46" t="s">
        <v>235</v>
      </c>
    </row>
    <row r="47" spans="1:9">
      <c r="A47" t="s">
        <v>236</v>
      </c>
      <c r="B47" t="s">
        <v>237</v>
      </c>
    </row>
    <row r="48" spans="1:9">
      <c r="A48" t="s">
        <v>238</v>
      </c>
      <c r="B48" t="s">
        <v>239</v>
      </c>
    </row>
    <row r="49" spans="1:2">
      <c r="A49" t="s">
        <v>240</v>
      </c>
      <c r="B49" t="s">
        <v>241</v>
      </c>
    </row>
    <row r="50" spans="1:2">
      <c r="A50" t="s">
        <v>242</v>
      </c>
      <c r="B50" t="s">
        <v>243</v>
      </c>
    </row>
    <row r="51" spans="1:2">
      <c r="A51" t="s">
        <v>244</v>
      </c>
      <c r="B51" t="s">
        <v>245</v>
      </c>
    </row>
    <row r="52" spans="1:2">
      <c r="A52" t="s">
        <v>246</v>
      </c>
      <c r="B52" t="s">
        <v>247</v>
      </c>
    </row>
    <row r="53" spans="1:2">
      <c r="A53" t="s">
        <v>248</v>
      </c>
      <c r="B53" t="s">
        <v>249</v>
      </c>
    </row>
    <row r="54" spans="1:2">
      <c r="A54" t="s">
        <v>250</v>
      </c>
      <c r="B54" t="s">
        <v>251</v>
      </c>
    </row>
    <row r="55" spans="1:2">
      <c r="A55" t="s">
        <v>252</v>
      </c>
      <c r="B55" t="s">
        <v>253</v>
      </c>
    </row>
    <row r="56" spans="1:2">
      <c r="A56" t="s">
        <v>254</v>
      </c>
      <c r="B56" t="s">
        <v>255</v>
      </c>
    </row>
    <row r="57" spans="1:2">
      <c r="A57" t="s">
        <v>256</v>
      </c>
      <c r="B57" t="s">
        <v>257</v>
      </c>
    </row>
    <row r="58" spans="1:2">
      <c r="A58" t="s">
        <v>258</v>
      </c>
      <c r="B58" t="s">
        <v>259</v>
      </c>
    </row>
    <row r="59" spans="1:2">
      <c r="A59" t="s">
        <v>260</v>
      </c>
      <c r="B59" t="s">
        <v>261</v>
      </c>
    </row>
    <row r="60" spans="1:2">
      <c r="A60" t="s">
        <v>262</v>
      </c>
      <c r="B60" t="s">
        <v>263</v>
      </c>
    </row>
    <row r="61" spans="1:2">
      <c r="A61" t="s">
        <v>264</v>
      </c>
      <c r="B61" t="s">
        <v>265</v>
      </c>
    </row>
    <row r="62" spans="1:2">
      <c r="A62" t="s">
        <v>266</v>
      </c>
      <c r="B62" t="s">
        <v>267</v>
      </c>
    </row>
    <row r="63" spans="1:2">
      <c r="A63" t="s">
        <v>268</v>
      </c>
      <c r="B63" t="s">
        <v>269</v>
      </c>
    </row>
    <row r="64" spans="1:2">
      <c r="A64" t="s">
        <v>270</v>
      </c>
      <c r="B64" t="s">
        <v>271</v>
      </c>
    </row>
    <row r="65" spans="1:2">
      <c r="A65" t="s">
        <v>272</v>
      </c>
      <c r="B65" t="s">
        <v>273</v>
      </c>
    </row>
    <row r="66" spans="1:2">
      <c r="A66" t="s">
        <v>274</v>
      </c>
      <c r="B66" t="s">
        <v>275</v>
      </c>
    </row>
    <row r="67" spans="1:2">
      <c r="A67" t="s">
        <v>276</v>
      </c>
      <c r="B67" t="s">
        <v>275</v>
      </c>
    </row>
    <row r="68" spans="1:2">
      <c r="A68" t="s">
        <v>277</v>
      </c>
      <c r="B68" t="s">
        <v>275</v>
      </c>
    </row>
    <row r="69" spans="1:2">
      <c r="A69" t="s">
        <v>278</v>
      </c>
      <c r="B69" t="s">
        <v>275</v>
      </c>
    </row>
    <row r="70" spans="1:2">
      <c r="A70" t="s">
        <v>279</v>
      </c>
      <c r="B70" t="s">
        <v>275</v>
      </c>
    </row>
    <row r="71" spans="1:2">
      <c r="A71" t="s">
        <v>280</v>
      </c>
      <c r="B71" t="s">
        <v>275</v>
      </c>
    </row>
    <row r="72" spans="1:2">
      <c r="A72" t="s">
        <v>281</v>
      </c>
      <c r="B72" t="s">
        <v>275</v>
      </c>
    </row>
    <row r="73" spans="1:2">
      <c r="A73" t="s">
        <v>282</v>
      </c>
      <c r="B73" t="s">
        <v>275</v>
      </c>
    </row>
    <row r="74" spans="1:2">
      <c r="A74" t="s">
        <v>283</v>
      </c>
      <c r="B74" t="s">
        <v>275</v>
      </c>
    </row>
    <row r="75" spans="1:2">
      <c r="A75" t="s">
        <v>284</v>
      </c>
      <c r="B75" t="s">
        <v>275</v>
      </c>
    </row>
    <row r="76" spans="1:2">
      <c r="A76" t="s">
        <v>285</v>
      </c>
      <c r="B76" t="s">
        <v>275</v>
      </c>
    </row>
    <row r="77" spans="1:2">
      <c r="A77" t="s">
        <v>286</v>
      </c>
      <c r="B77" t="s">
        <v>275</v>
      </c>
    </row>
    <row r="78" spans="1:2">
      <c r="A78" t="s">
        <v>287</v>
      </c>
      <c r="B78" t="s">
        <v>275</v>
      </c>
    </row>
    <row r="79" spans="1:2">
      <c r="A79" t="s">
        <v>288</v>
      </c>
      <c r="B79" t="s">
        <v>275</v>
      </c>
    </row>
    <row r="80" spans="1:2">
      <c r="A80" t="s">
        <v>289</v>
      </c>
      <c r="B80" t="s">
        <v>275</v>
      </c>
    </row>
    <row r="81" spans="1:2">
      <c r="A81" t="s">
        <v>290</v>
      </c>
      <c r="B81" t="s">
        <v>275</v>
      </c>
    </row>
    <row r="82" spans="1:2">
      <c r="A82" t="s">
        <v>291</v>
      </c>
      <c r="B82" t="s">
        <v>275</v>
      </c>
    </row>
    <row r="83" spans="1:2">
      <c r="A83" t="s">
        <v>292</v>
      </c>
      <c r="B83" t="s">
        <v>275</v>
      </c>
    </row>
    <row r="84" spans="1:2">
      <c r="A84" t="s">
        <v>293</v>
      </c>
      <c r="B84" t="s">
        <v>275</v>
      </c>
    </row>
    <row r="85" spans="1:2">
      <c r="A85" t="s">
        <v>294</v>
      </c>
      <c r="B85" t="s">
        <v>275</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2019-02-07T01:02:47Z</cp:lastPrinted>
  <dcterms:created xsi:type="dcterms:W3CDTF">2018-12-13T02:07:43Z</dcterms:created>
  <dcterms:modified xsi:type="dcterms:W3CDTF">2019-02-07T01:02:52Z</dcterms:modified>
</cp:coreProperties>
</file>